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255" yWindow="90" windowWidth="16485" windowHeight="12720"/>
  </bookViews>
  <sheets>
    <sheet name="Мособлэнерго" sheetId="4" r:id="rId1"/>
    <sheet name="20 счет передача" sheetId="6" r:id="rId2"/>
    <sheet name="БДР" sheetId="5" r:id="rId3"/>
    <sheet name="метод доходности ИК" sheetId="1" r:id="rId4"/>
    <sheet name="метод расходов" sheetId="2" r:id="rId5"/>
    <sheet name="метод индексации" sheetId="3" r:id="rId6"/>
    <sheet name="Лист2" sheetId="7" r:id="rId7"/>
  </sheets>
  <externalReferences>
    <externalReference r:id="rId8"/>
  </externalReferences>
  <definedNames>
    <definedName name="_xlnm._FilterDatabase" localSheetId="1" hidden="1">'20 счет передача'!$A$9:$K$86</definedName>
    <definedName name="_xlnm.Print_Area" localSheetId="3">'метод доходности ИК'!$A$1:$DD$76</definedName>
    <definedName name="_xlnm.Print_Area" localSheetId="0">Мособлэнерго!$A$1:$DC$78</definedName>
  </definedNames>
  <calcPr calcId="145621"/>
</workbook>
</file>

<file path=xl/calcChain.xml><?xml version="1.0" encoding="utf-8"?>
<calcChain xmlns="http://schemas.openxmlformats.org/spreadsheetml/2006/main">
  <c r="E26" i="6" l="1"/>
  <c r="D25" i="6"/>
  <c r="I11" i="6" l="1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10" i="6"/>
  <c r="I38" i="6" s="1"/>
  <c r="B9" i="6"/>
  <c r="C9" i="6" s="1"/>
  <c r="C11" i="6"/>
  <c r="D11" i="6" s="1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D62" i="6" s="1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D83" i="6" s="1"/>
  <c r="C84" i="6"/>
  <c r="C85" i="6"/>
  <c r="C86" i="6"/>
  <c r="C10" i="6"/>
  <c r="BS57" i="4"/>
  <c r="BS54" i="4"/>
  <c r="D53" i="6" l="1"/>
  <c r="F53" i="6"/>
  <c r="D12" i="6"/>
  <c r="D26" i="6"/>
  <c r="D10" i="6"/>
  <c r="J15" i="6"/>
  <c r="D13" i="6"/>
  <c r="I44" i="6"/>
  <c r="I49" i="6" s="1"/>
  <c r="I39" i="6"/>
  <c r="D47" i="6"/>
  <c r="D19" i="6"/>
  <c r="D28" i="6"/>
  <c r="HA249" i="5"/>
  <c r="GZ249" i="5"/>
  <c r="GY249" i="5"/>
  <c r="GX249" i="5"/>
  <c r="GW249" i="5"/>
  <c r="GV249" i="5"/>
  <c r="GU249" i="5"/>
  <c r="GT249" i="5"/>
  <c r="GS249" i="5"/>
  <c r="GR249" i="5"/>
  <c r="GQ249" i="5"/>
  <c r="GP249" i="5"/>
  <c r="GO249" i="5"/>
  <c r="GN249" i="5"/>
  <c r="GM249" i="5"/>
  <c r="GL249" i="5"/>
  <c r="GK249" i="5"/>
  <c r="GJ249" i="5"/>
  <c r="GI249" i="5"/>
  <c r="GH249" i="5"/>
  <c r="GG249" i="5"/>
  <c r="GF249" i="5"/>
  <c r="GE249" i="5"/>
  <c r="GD249" i="5"/>
  <c r="GC249" i="5"/>
  <c r="GB249" i="5"/>
  <c r="GA249" i="5"/>
  <c r="FZ249" i="5"/>
  <c r="FY249" i="5"/>
  <c r="FX249" i="5"/>
  <c r="FW249" i="5"/>
  <c r="FV249" i="5"/>
  <c r="FU249" i="5"/>
  <c r="FT249" i="5"/>
  <c r="FS249" i="5"/>
  <c r="FR249" i="5"/>
  <c r="FQ249" i="5"/>
  <c r="FP249" i="5"/>
  <c r="FO249" i="5"/>
  <c r="FN249" i="5"/>
  <c r="FM249" i="5"/>
  <c r="FL249" i="5"/>
  <c r="FK249" i="5"/>
  <c r="FJ249" i="5"/>
  <c r="FI249" i="5"/>
  <c r="FH249" i="5"/>
  <c r="FG249" i="5"/>
  <c r="FF249" i="5"/>
  <c r="FE249" i="5"/>
  <c r="FD249" i="5"/>
  <c r="FC249" i="5"/>
  <c r="FB249" i="5"/>
  <c r="FA249" i="5"/>
  <c r="EZ249" i="5"/>
  <c r="EY249" i="5"/>
  <c r="EX249" i="5"/>
  <c r="EW249" i="5"/>
  <c r="EV249" i="5"/>
  <c r="EU249" i="5"/>
  <c r="ET249" i="5"/>
  <c r="ES249" i="5"/>
  <c r="ER249" i="5"/>
  <c r="EQ249" i="5"/>
  <c r="EP249" i="5"/>
  <c r="EO249" i="5"/>
  <c r="EN249" i="5"/>
  <c r="EM249" i="5"/>
  <c r="EL249" i="5"/>
  <c r="EK249" i="5"/>
  <c r="EJ249" i="5"/>
  <c r="EI249" i="5"/>
  <c r="EH249" i="5"/>
  <c r="EG249" i="5"/>
  <c r="EF249" i="5"/>
  <c r="EE249" i="5"/>
  <c r="ED249" i="5"/>
  <c r="EC249" i="5"/>
  <c r="EB249" i="5"/>
  <c r="EA249" i="5"/>
  <c r="DZ249" i="5"/>
  <c r="DY249" i="5"/>
  <c r="DX249" i="5"/>
  <c r="DW249" i="5"/>
  <c r="DV249" i="5"/>
  <c r="DU249" i="5"/>
  <c r="DT249" i="5"/>
  <c r="DS249" i="5"/>
  <c r="DR249" i="5"/>
  <c r="DQ249" i="5"/>
  <c r="DP249" i="5"/>
  <c r="DO249" i="5"/>
  <c r="DN249" i="5"/>
  <c r="DM249" i="5"/>
  <c r="DL249" i="5"/>
  <c r="DK249" i="5"/>
  <c r="DJ249" i="5"/>
  <c r="DI249" i="5"/>
  <c r="DH249" i="5"/>
  <c r="DG249" i="5"/>
  <c r="DF249" i="5"/>
  <c r="DE249" i="5"/>
  <c r="DD249" i="5"/>
  <c r="DC249" i="5"/>
  <c r="DB249" i="5"/>
  <c r="DA249" i="5"/>
  <c r="CZ249" i="5"/>
  <c r="CY249" i="5"/>
  <c r="CX249" i="5"/>
  <c r="CW249" i="5"/>
  <c r="CV249" i="5"/>
  <c r="CU249" i="5"/>
  <c r="CT249" i="5"/>
  <c r="CS249" i="5"/>
  <c r="CR249" i="5"/>
  <c r="CQ249" i="5"/>
  <c r="CP249" i="5"/>
  <c r="CO249" i="5"/>
  <c r="CN249" i="5"/>
  <c r="CM249" i="5"/>
  <c r="CL249" i="5"/>
  <c r="CK249" i="5"/>
  <c r="CJ249" i="5"/>
  <c r="CI249" i="5"/>
  <c r="CH249" i="5"/>
  <c r="CG249" i="5"/>
  <c r="CF249" i="5"/>
  <c r="CE249" i="5"/>
  <c r="CD249" i="5"/>
  <c r="CC249" i="5"/>
  <c r="CB249" i="5"/>
  <c r="CA249" i="5"/>
  <c r="BZ249" i="5"/>
  <c r="BY249" i="5"/>
  <c r="BX249" i="5"/>
  <c r="BW249" i="5"/>
  <c r="BV249" i="5"/>
  <c r="BU249" i="5"/>
  <c r="BT249" i="5"/>
  <c r="BS249" i="5"/>
  <c r="BR249" i="5"/>
  <c r="BQ249" i="5"/>
  <c r="BP249" i="5"/>
  <c r="BO249" i="5"/>
  <c r="BN249" i="5"/>
  <c r="BM249" i="5"/>
  <c r="BL249" i="5"/>
  <c r="BK249" i="5"/>
  <c r="BJ249" i="5"/>
  <c r="BI249" i="5"/>
  <c r="BH249" i="5"/>
  <c r="BG249" i="5"/>
  <c r="BF249" i="5"/>
  <c r="BE249" i="5"/>
  <c r="BD249" i="5"/>
  <c r="BC249" i="5"/>
  <c r="BB249" i="5"/>
  <c r="BA249" i="5"/>
  <c r="AZ249" i="5"/>
  <c r="AY249" i="5"/>
  <c r="AX249" i="5"/>
  <c r="AW249" i="5"/>
  <c r="AV249" i="5"/>
  <c r="AU249" i="5"/>
  <c r="CJ246" i="5"/>
  <c r="AX246" i="5"/>
  <c r="AW246" i="5"/>
  <c r="AV246" i="5"/>
  <c r="AU246" i="5"/>
  <c r="CJ245" i="5"/>
  <c r="CJ244" i="5"/>
  <c r="AX244" i="5"/>
  <c r="AW244" i="5"/>
  <c r="AV244" i="5"/>
  <c r="AU244" i="5"/>
  <c r="GT241" i="5"/>
  <c r="GS241" i="5"/>
  <c r="GR241" i="5"/>
  <c r="GQ241" i="5"/>
  <c r="GP241" i="5"/>
  <c r="GO241" i="5"/>
  <c r="GN241" i="5"/>
  <c r="GM241" i="5"/>
  <c r="GL241" i="5"/>
  <c r="GK241" i="5"/>
  <c r="GJ241" i="5"/>
  <c r="GI241" i="5"/>
  <c r="GH241" i="5"/>
  <c r="GG241" i="5"/>
  <c r="GF241" i="5"/>
  <c r="GE241" i="5"/>
  <c r="GD241" i="5"/>
  <c r="GC241" i="5"/>
  <c r="GB241" i="5"/>
  <c r="GA241" i="5"/>
  <c r="FZ241" i="5"/>
  <c r="FY241" i="5"/>
  <c r="FX241" i="5"/>
  <c r="FW241" i="5"/>
  <c r="FV241" i="5"/>
  <c r="FU241" i="5"/>
  <c r="FT241" i="5"/>
  <c r="FS241" i="5"/>
  <c r="FR241" i="5"/>
  <c r="FQ241" i="5"/>
  <c r="FP241" i="5"/>
  <c r="FO241" i="5"/>
  <c r="FL241" i="5"/>
  <c r="FK241" i="5"/>
  <c r="FJ241" i="5"/>
  <c r="FI241" i="5"/>
  <c r="FH241" i="5"/>
  <c r="FG241" i="5"/>
  <c r="FF241" i="5"/>
  <c r="FE241" i="5"/>
  <c r="FB241" i="5"/>
  <c r="FA241" i="5"/>
  <c r="EZ241" i="5"/>
  <c r="EY241" i="5"/>
  <c r="EX241" i="5"/>
  <c r="EW241" i="5"/>
  <c r="EV241" i="5"/>
  <c r="EU241" i="5"/>
  <c r="ER241" i="5"/>
  <c r="EQ241" i="5"/>
  <c r="EP241" i="5"/>
  <c r="EO241" i="5"/>
  <c r="EN241" i="5"/>
  <c r="EM241" i="5"/>
  <c r="EL241" i="5"/>
  <c r="EK241" i="5"/>
  <c r="EJ241" i="5"/>
  <c r="EI241" i="5"/>
  <c r="EH241" i="5"/>
  <c r="EG241" i="5"/>
  <c r="EF241" i="5"/>
  <c r="EE241" i="5"/>
  <c r="ED241" i="5"/>
  <c r="EC241" i="5"/>
  <c r="EB241" i="5"/>
  <c r="EA241" i="5"/>
  <c r="DZ241" i="5"/>
  <c r="DY241" i="5"/>
  <c r="DX241" i="5"/>
  <c r="DW241" i="5"/>
  <c r="DV241" i="5"/>
  <c r="DU241" i="5"/>
  <c r="DT241" i="5"/>
  <c r="DS241" i="5"/>
  <c r="DR241" i="5"/>
  <c r="DQ241" i="5"/>
  <c r="DN241" i="5"/>
  <c r="DM241" i="5"/>
  <c r="DL241" i="5"/>
  <c r="DK241" i="5"/>
  <c r="DJ241" i="5"/>
  <c r="DI241" i="5"/>
  <c r="DH241" i="5"/>
  <c r="DG241" i="5"/>
  <c r="DD241" i="5"/>
  <c r="DC241" i="5"/>
  <c r="DB241" i="5"/>
  <c r="DA241" i="5"/>
  <c r="CZ241" i="5"/>
  <c r="CY241" i="5"/>
  <c r="CX241" i="5"/>
  <c r="CW241" i="5"/>
  <c r="CT241" i="5"/>
  <c r="CS241" i="5"/>
  <c r="CR241" i="5"/>
  <c r="CQ241" i="5"/>
  <c r="CP241" i="5"/>
  <c r="CO241" i="5"/>
  <c r="CN241" i="5"/>
  <c r="CM241" i="5"/>
  <c r="CL241" i="5"/>
  <c r="CK241" i="5"/>
  <c r="CJ241" i="5"/>
  <c r="CI241" i="5"/>
  <c r="CH241" i="5"/>
  <c r="CG241" i="5"/>
  <c r="CF241" i="5"/>
  <c r="CE241" i="5"/>
  <c r="CD241" i="5"/>
  <c r="CC241" i="5"/>
  <c r="CB241" i="5"/>
  <c r="CA241" i="5"/>
  <c r="BZ241" i="5"/>
  <c r="BY241" i="5"/>
  <c r="BX241" i="5"/>
  <c r="BW241" i="5"/>
  <c r="BV241" i="5"/>
  <c r="BU241" i="5"/>
  <c r="BJ241" i="5"/>
  <c r="BA241" i="5"/>
  <c r="AZ241" i="5"/>
  <c r="AY241" i="5"/>
  <c r="AV241" i="5"/>
  <c r="AU241" i="5"/>
  <c r="AT241" i="5"/>
  <c r="AS241" i="5"/>
  <c r="AR241" i="5"/>
  <c r="AQ241" i="5"/>
  <c r="AP241" i="5"/>
  <c r="AO241" i="5"/>
  <c r="AN241" i="5"/>
  <c r="AM241" i="5"/>
  <c r="AL241" i="5"/>
  <c r="AK241" i="5"/>
  <c r="AJ241" i="5"/>
  <c r="AI241" i="5"/>
  <c r="AH241" i="5"/>
  <c r="AG241" i="5"/>
  <c r="W241" i="5"/>
  <c r="Q241" i="5"/>
  <c r="M241" i="5"/>
  <c r="H241" i="5"/>
  <c r="D241" i="5"/>
  <c r="GT239" i="5"/>
  <c r="GS239" i="5"/>
  <c r="GR239" i="5"/>
  <c r="GQ239" i="5"/>
  <c r="GP239" i="5"/>
  <c r="GO239" i="5"/>
  <c r="GN239" i="5"/>
  <c r="GM239" i="5"/>
  <c r="GL239" i="5"/>
  <c r="GK239" i="5"/>
  <c r="GJ239" i="5"/>
  <c r="GI239" i="5"/>
  <c r="GH239" i="5"/>
  <c r="GG239" i="5"/>
  <c r="GF239" i="5"/>
  <c r="GE239" i="5"/>
  <c r="GD239" i="5"/>
  <c r="GC239" i="5"/>
  <c r="GB239" i="5"/>
  <c r="GA239" i="5"/>
  <c r="FZ239" i="5"/>
  <c r="FY239" i="5"/>
  <c r="FX239" i="5"/>
  <c r="FW239" i="5"/>
  <c r="FV239" i="5"/>
  <c r="FU239" i="5"/>
  <c r="FT239" i="5"/>
  <c r="FS239" i="5"/>
  <c r="FR239" i="5"/>
  <c r="FQ239" i="5"/>
  <c r="FP239" i="5"/>
  <c r="FO239" i="5"/>
  <c r="FL239" i="5"/>
  <c r="FK239" i="5"/>
  <c r="FJ239" i="5"/>
  <c r="FI239" i="5"/>
  <c r="FH239" i="5"/>
  <c r="FG239" i="5"/>
  <c r="FF239" i="5"/>
  <c r="FE239" i="5"/>
  <c r="FB239" i="5"/>
  <c r="FA239" i="5"/>
  <c r="EZ239" i="5"/>
  <c r="EY239" i="5"/>
  <c r="EX239" i="5"/>
  <c r="EW239" i="5"/>
  <c r="EV239" i="5"/>
  <c r="EU239" i="5"/>
  <c r="ER239" i="5"/>
  <c r="EQ239" i="5"/>
  <c r="EP239" i="5"/>
  <c r="EO239" i="5"/>
  <c r="EN239" i="5"/>
  <c r="EM239" i="5"/>
  <c r="EL239" i="5"/>
  <c r="EK239" i="5"/>
  <c r="EJ239" i="5"/>
  <c r="EI239" i="5"/>
  <c r="EH239" i="5"/>
  <c r="EG239" i="5"/>
  <c r="EF239" i="5"/>
  <c r="EE239" i="5"/>
  <c r="ED239" i="5"/>
  <c r="EC239" i="5"/>
  <c r="EB239" i="5"/>
  <c r="EA239" i="5"/>
  <c r="DZ239" i="5"/>
  <c r="DY239" i="5"/>
  <c r="DX239" i="5"/>
  <c r="DW239" i="5"/>
  <c r="DV239" i="5"/>
  <c r="DU239" i="5"/>
  <c r="DT239" i="5"/>
  <c r="DS239" i="5"/>
  <c r="DR239" i="5"/>
  <c r="DQ239" i="5"/>
  <c r="DN239" i="5"/>
  <c r="DM239" i="5"/>
  <c r="DL239" i="5"/>
  <c r="DK239" i="5"/>
  <c r="DJ239" i="5"/>
  <c r="DI239" i="5"/>
  <c r="DH239" i="5"/>
  <c r="DG239" i="5"/>
  <c r="DD239" i="5"/>
  <c r="DC239" i="5"/>
  <c r="DB239" i="5"/>
  <c r="DA239" i="5"/>
  <c r="CZ239" i="5"/>
  <c r="CY239" i="5"/>
  <c r="CX239" i="5"/>
  <c r="CW239" i="5"/>
  <c r="CT239" i="5"/>
  <c r="CS239" i="5"/>
  <c r="CR239" i="5"/>
  <c r="CQ239" i="5"/>
  <c r="CP239" i="5"/>
  <c r="CO239" i="5"/>
  <c r="CN239" i="5"/>
  <c r="CM239" i="5"/>
  <c r="CL239" i="5"/>
  <c r="CK239" i="5"/>
  <c r="CJ239" i="5"/>
  <c r="CI239" i="5"/>
  <c r="CH239" i="5"/>
  <c r="CG239" i="5"/>
  <c r="CF239" i="5"/>
  <c r="CE239" i="5"/>
  <c r="CD239" i="5"/>
  <c r="CC239" i="5"/>
  <c r="CB239" i="5"/>
  <c r="CA239" i="5"/>
  <c r="BZ239" i="5"/>
  <c r="BY239" i="5"/>
  <c r="BX239" i="5"/>
  <c r="BW239" i="5"/>
  <c r="BV239" i="5"/>
  <c r="BU239" i="5"/>
  <c r="BJ239" i="5"/>
  <c r="BA239" i="5"/>
  <c r="AZ239" i="5"/>
  <c r="AY239" i="5"/>
  <c r="AV239" i="5"/>
  <c r="AU239" i="5"/>
  <c r="AT239" i="5"/>
  <c r="AS239" i="5"/>
  <c r="AR239" i="5"/>
  <c r="AQ239" i="5"/>
  <c r="AP239" i="5"/>
  <c r="AO239" i="5"/>
  <c r="AN239" i="5"/>
  <c r="AM239" i="5"/>
  <c r="AL239" i="5"/>
  <c r="AK239" i="5"/>
  <c r="AJ239" i="5"/>
  <c r="AI239" i="5"/>
  <c r="AH239" i="5"/>
  <c r="AG239" i="5"/>
  <c r="W239" i="5"/>
  <c r="Q239" i="5"/>
  <c r="M239" i="5"/>
  <c r="H239" i="5"/>
  <c r="D239" i="5"/>
  <c r="GT237" i="5"/>
  <c r="GS237" i="5"/>
  <c r="GR237" i="5"/>
  <c r="GQ237" i="5"/>
  <c r="GP237" i="5"/>
  <c r="GO237" i="5"/>
  <c r="GN237" i="5"/>
  <c r="GM237" i="5"/>
  <c r="GL237" i="5"/>
  <c r="GK237" i="5"/>
  <c r="GJ237" i="5"/>
  <c r="GI237" i="5"/>
  <c r="GH237" i="5"/>
  <c r="GG237" i="5"/>
  <c r="GF237" i="5"/>
  <c r="GE237" i="5"/>
  <c r="GD237" i="5"/>
  <c r="GC237" i="5"/>
  <c r="GB237" i="5"/>
  <c r="GA237" i="5"/>
  <c r="FZ237" i="5"/>
  <c r="FY237" i="5"/>
  <c r="FX237" i="5"/>
  <c r="FW237" i="5"/>
  <c r="FV237" i="5"/>
  <c r="FU237" i="5"/>
  <c r="FT237" i="5"/>
  <c r="FS237" i="5"/>
  <c r="FR237" i="5"/>
  <c r="FQ237" i="5"/>
  <c r="FP237" i="5"/>
  <c r="FO237" i="5"/>
  <c r="FN237" i="5"/>
  <c r="FM237" i="5"/>
  <c r="FL237" i="5"/>
  <c r="FK237" i="5"/>
  <c r="FJ237" i="5"/>
  <c r="FI237" i="5"/>
  <c r="FH237" i="5"/>
  <c r="FG237" i="5"/>
  <c r="FF237" i="5"/>
  <c r="FE237" i="5"/>
  <c r="FD237" i="5"/>
  <c r="FC237" i="5"/>
  <c r="FB237" i="5"/>
  <c r="FA237" i="5"/>
  <c r="EZ237" i="5"/>
  <c r="EY237" i="5"/>
  <c r="EX237" i="5"/>
  <c r="EW237" i="5"/>
  <c r="EV237" i="5"/>
  <c r="EU237" i="5"/>
  <c r="ET237" i="5"/>
  <c r="ES237" i="5"/>
  <c r="ER237" i="5"/>
  <c r="EQ237" i="5"/>
  <c r="EP237" i="5"/>
  <c r="EO237" i="5"/>
  <c r="EN237" i="5"/>
  <c r="EM237" i="5"/>
  <c r="EL237" i="5"/>
  <c r="EK237" i="5"/>
  <c r="EJ237" i="5"/>
  <c r="EI237" i="5"/>
  <c r="EH237" i="5"/>
  <c r="EG237" i="5"/>
  <c r="EF237" i="5"/>
  <c r="EE237" i="5"/>
  <c r="ED237" i="5"/>
  <c r="EC237" i="5"/>
  <c r="EB237" i="5"/>
  <c r="EA237" i="5"/>
  <c r="DZ237" i="5"/>
  <c r="DY237" i="5"/>
  <c r="DX237" i="5"/>
  <c r="DW237" i="5"/>
  <c r="DV237" i="5"/>
  <c r="DU237" i="5"/>
  <c r="DT237" i="5"/>
  <c r="DS237" i="5"/>
  <c r="DR237" i="5"/>
  <c r="DQ237" i="5"/>
  <c r="DP237" i="5"/>
  <c r="DO237" i="5"/>
  <c r="DN237" i="5"/>
  <c r="DM237" i="5"/>
  <c r="DL237" i="5"/>
  <c r="DK237" i="5"/>
  <c r="DJ237" i="5"/>
  <c r="DI237" i="5"/>
  <c r="DH237" i="5"/>
  <c r="DG237" i="5"/>
  <c r="DF237" i="5"/>
  <c r="DE237" i="5"/>
  <c r="DD237" i="5"/>
  <c r="DC237" i="5"/>
  <c r="DB237" i="5"/>
  <c r="DA237" i="5"/>
  <c r="CZ237" i="5"/>
  <c r="CY237" i="5"/>
  <c r="CX237" i="5"/>
  <c r="CW237" i="5"/>
  <c r="CV237" i="5"/>
  <c r="CU237" i="5"/>
  <c r="CT237" i="5"/>
  <c r="CS237" i="5"/>
  <c r="CR237" i="5"/>
  <c r="CQ237" i="5"/>
  <c r="CP237" i="5"/>
  <c r="CO237" i="5"/>
  <c r="CN237" i="5"/>
  <c r="CM237" i="5"/>
  <c r="CL237" i="5"/>
  <c r="CK237" i="5"/>
  <c r="CJ237" i="5"/>
  <c r="CI237" i="5"/>
  <c r="CH237" i="5"/>
  <c r="CG237" i="5"/>
  <c r="CF237" i="5"/>
  <c r="CE237" i="5"/>
  <c r="CD237" i="5"/>
  <c r="CC237" i="5"/>
  <c r="CB237" i="5"/>
  <c r="CA237" i="5"/>
  <c r="BZ237" i="5"/>
  <c r="BY237" i="5"/>
  <c r="BX237" i="5"/>
  <c r="BW237" i="5"/>
  <c r="BV237" i="5"/>
  <c r="BU237" i="5"/>
  <c r="BT237" i="5"/>
  <c r="BS237" i="5"/>
  <c r="BR237" i="5"/>
  <c r="BQ237" i="5"/>
  <c r="BP237" i="5"/>
  <c r="BO237" i="5"/>
  <c r="BN237" i="5"/>
  <c r="BM237" i="5"/>
  <c r="BL237" i="5"/>
  <c r="BK237" i="5"/>
  <c r="BJ237" i="5"/>
  <c r="BI237" i="5"/>
  <c r="BH237" i="5"/>
  <c r="BG237" i="5"/>
  <c r="BF237" i="5"/>
  <c r="BE237" i="5"/>
  <c r="BD237" i="5"/>
  <c r="BC237" i="5"/>
  <c r="BB237" i="5"/>
  <c r="BA237" i="5"/>
  <c r="AZ237" i="5"/>
  <c r="AY237" i="5"/>
  <c r="AX237" i="5"/>
  <c r="AW237" i="5"/>
  <c r="AV237" i="5"/>
  <c r="AU237" i="5"/>
  <c r="AT237" i="5"/>
  <c r="AS237" i="5"/>
  <c r="AR237" i="5"/>
  <c r="AQ237" i="5"/>
  <c r="AP237" i="5"/>
  <c r="AO237" i="5"/>
  <c r="AN237" i="5"/>
  <c r="AM237" i="5"/>
  <c r="AL237" i="5"/>
  <c r="AK237" i="5"/>
  <c r="AJ237" i="5"/>
  <c r="AI237" i="5"/>
  <c r="AH237" i="5"/>
  <c r="AG237" i="5"/>
  <c r="AF237" i="5"/>
  <c r="AE237" i="5"/>
  <c r="AD237" i="5"/>
  <c r="AC237" i="5"/>
  <c r="AB237" i="5"/>
  <c r="AA237" i="5"/>
  <c r="Z237" i="5"/>
  <c r="Y237" i="5"/>
  <c r="X237" i="5"/>
  <c r="W237" i="5"/>
  <c r="V237" i="5"/>
  <c r="U237" i="5"/>
  <c r="T237" i="5"/>
  <c r="S237" i="5"/>
  <c r="R237" i="5"/>
  <c r="Q237" i="5"/>
  <c r="M237" i="5"/>
  <c r="H237" i="5"/>
  <c r="G237" i="5"/>
  <c r="F237" i="5"/>
  <c r="E237" i="5"/>
  <c r="D237" i="5"/>
  <c r="C237" i="5"/>
  <c r="FN233" i="5"/>
  <c r="FM233" i="5"/>
  <c r="FL233" i="5"/>
  <c r="FK233" i="5" s="1"/>
  <c r="FJ233" i="5"/>
  <c r="FI233" i="5"/>
  <c r="FH233" i="5"/>
  <c r="FD233" i="5"/>
  <c r="FC233" i="5"/>
  <c r="FB233" i="5"/>
  <c r="FA233" i="5" s="1"/>
  <c r="EZ233" i="5"/>
  <c r="EY233" i="5"/>
  <c r="EX233" i="5"/>
  <c r="ET233" i="5"/>
  <c r="FX233" i="5" s="1"/>
  <c r="ES233" i="5"/>
  <c r="FW233" i="5" s="1"/>
  <c r="ER233" i="5"/>
  <c r="EQ233" i="5" s="1"/>
  <c r="EP233" i="5"/>
  <c r="FT233" i="5" s="1"/>
  <c r="EO233" i="5"/>
  <c r="FS233" i="5" s="1"/>
  <c r="EN233" i="5"/>
  <c r="EM233" i="5" s="1"/>
  <c r="DP233" i="5"/>
  <c r="DO233" i="5"/>
  <c r="DN233" i="5"/>
  <c r="DM233" i="5" s="1"/>
  <c r="DL233" i="5"/>
  <c r="DK233" i="5"/>
  <c r="DJ233" i="5"/>
  <c r="DI233" i="5" s="1"/>
  <c r="DF233" i="5"/>
  <c r="DE233" i="5"/>
  <c r="DD233" i="5"/>
  <c r="DC233" i="5" s="1"/>
  <c r="DB233" i="5"/>
  <c r="DA233" i="5"/>
  <c r="CZ233" i="5"/>
  <c r="CY233" i="5" s="1"/>
  <c r="CV233" i="5"/>
  <c r="DZ233" i="5" s="1"/>
  <c r="GH233" i="5" s="1"/>
  <c r="CU233" i="5"/>
  <c r="DY233" i="5" s="1"/>
  <c r="GG233" i="5" s="1"/>
  <c r="CT233" i="5"/>
  <c r="DX233" i="5" s="1"/>
  <c r="CR233" i="5"/>
  <c r="DV233" i="5" s="1"/>
  <c r="GD233" i="5" s="1"/>
  <c r="CQ233" i="5"/>
  <c r="DU233" i="5" s="1"/>
  <c r="GC233" i="5" s="1"/>
  <c r="CP233" i="5"/>
  <c r="DT233" i="5" s="1"/>
  <c r="BR233" i="5"/>
  <c r="BQ233" i="5"/>
  <c r="BO233" i="5" s="1"/>
  <c r="BN233" i="5"/>
  <c r="BM233" i="5"/>
  <c r="BL233" i="5"/>
  <c r="BH233" i="5"/>
  <c r="BG233" i="5"/>
  <c r="BF233" i="5"/>
  <c r="BE233" i="5" s="1"/>
  <c r="BD233" i="5"/>
  <c r="BC233" i="5"/>
  <c r="BB233" i="5"/>
  <c r="AX233" i="5"/>
  <c r="CB233" i="5" s="1"/>
  <c r="AW233" i="5"/>
  <c r="CA233" i="5" s="1"/>
  <c r="AV233" i="5"/>
  <c r="BZ233" i="5" s="1"/>
  <c r="BY233" i="5" s="1"/>
  <c r="AT233" i="5"/>
  <c r="BX233" i="5" s="1"/>
  <c r="AS233" i="5"/>
  <c r="BW233" i="5" s="1"/>
  <c r="AR233" i="5"/>
  <c r="BV233" i="5" s="1"/>
  <c r="AD233" i="5"/>
  <c r="AC233" i="5"/>
  <c r="AB233" i="5"/>
  <c r="AA233" i="5" s="1"/>
  <c r="Z233" i="5"/>
  <c r="Y233" i="5"/>
  <c r="X233" i="5"/>
  <c r="T233" i="5"/>
  <c r="S233" i="5"/>
  <c r="R233" i="5"/>
  <c r="Q233" i="5" s="1"/>
  <c r="P233" i="5"/>
  <c r="O233" i="5"/>
  <c r="N233" i="5"/>
  <c r="J233" i="5"/>
  <c r="AN233" i="5" s="1"/>
  <c r="CL233" i="5" s="1"/>
  <c r="EJ233" i="5" s="1"/>
  <c r="GR233" i="5" s="1"/>
  <c r="I233" i="5"/>
  <c r="AM233" i="5" s="1"/>
  <c r="CK233" i="5" s="1"/>
  <c r="EI233" i="5" s="1"/>
  <c r="H233" i="5"/>
  <c r="G233" i="5" s="1"/>
  <c r="F233" i="5"/>
  <c r="AJ233" i="5" s="1"/>
  <c r="CH233" i="5" s="1"/>
  <c r="EF233" i="5" s="1"/>
  <c r="GN233" i="5" s="1"/>
  <c r="E233" i="5"/>
  <c r="AI233" i="5" s="1"/>
  <c r="CG233" i="5" s="1"/>
  <c r="EE233" i="5" s="1"/>
  <c r="GM233" i="5" s="1"/>
  <c r="D233" i="5"/>
  <c r="GZ232" i="5"/>
  <c r="FN231" i="5"/>
  <c r="FM231" i="5"/>
  <c r="FL231" i="5"/>
  <c r="FJ231" i="5"/>
  <c r="FI231" i="5"/>
  <c r="FH231" i="5"/>
  <c r="FG231" i="5" s="1"/>
  <c r="FD231" i="5"/>
  <c r="FC231" i="5"/>
  <c r="FB231" i="5"/>
  <c r="EZ231" i="5"/>
  <c r="EY231" i="5"/>
  <c r="EX231" i="5"/>
  <c r="EW231" i="5" s="1"/>
  <c r="ET231" i="5"/>
  <c r="FX231" i="5" s="1"/>
  <c r="ES231" i="5"/>
  <c r="FW231" i="5" s="1"/>
  <c r="ER231" i="5"/>
  <c r="FV231" i="5" s="1"/>
  <c r="FU231" i="5" s="1"/>
  <c r="EP231" i="5"/>
  <c r="FT231" i="5" s="1"/>
  <c r="EO231" i="5"/>
  <c r="FS231" i="5" s="1"/>
  <c r="EN231" i="5"/>
  <c r="FR231" i="5" s="1"/>
  <c r="DP231" i="5"/>
  <c r="DO231" i="5"/>
  <c r="DN231" i="5"/>
  <c r="DM231" i="5" s="1"/>
  <c r="DL231" i="5"/>
  <c r="DK231" i="5"/>
  <c r="DJ231" i="5"/>
  <c r="DI231" i="5" s="1"/>
  <c r="DF231" i="5"/>
  <c r="DE231" i="5"/>
  <c r="DD231" i="5"/>
  <c r="DC231" i="5" s="1"/>
  <c r="DB231" i="5"/>
  <c r="DA231" i="5"/>
  <c r="CZ231" i="5"/>
  <c r="CY231" i="5" s="1"/>
  <c r="CV231" i="5"/>
  <c r="DZ231" i="5" s="1"/>
  <c r="GH231" i="5" s="1"/>
  <c r="CU231" i="5"/>
  <c r="DY231" i="5" s="1"/>
  <c r="GG231" i="5" s="1"/>
  <c r="CT231" i="5"/>
  <c r="DX231" i="5" s="1"/>
  <c r="CR231" i="5"/>
  <c r="DV231" i="5" s="1"/>
  <c r="GD231" i="5" s="1"/>
  <c r="CQ231" i="5"/>
  <c r="DU231" i="5" s="1"/>
  <c r="GC231" i="5" s="1"/>
  <c r="CP231" i="5"/>
  <c r="DT231" i="5" s="1"/>
  <c r="BZ231" i="5"/>
  <c r="BR231" i="5"/>
  <c r="BQ231" i="5"/>
  <c r="BO231" i="5" s="1"/>
  <c r="BN231" i="5"/>
  <c r="BM231" i="5"/>
  <c r="BL231" i="5"/>
  <c r="BH231" i="5"/>
  <c r="BG231" i="5"/>
  <c r="BE231" i="5"/>
  <c r="BD231" i="5"/>
  <c r="BC231" i="5"/>
  <c r="BB231" i="5"/>
  <c r="BA231" i="5" s="1"/>
  <c r="BI231" i="5" s="1"/>
  <c r="AX231" i="5"/>
  <c r="CB231" i="5" s="1"/>
  <c r="AW231" i="5"/>
  <c r="CA231" i="5" s="1"/>
  <c r="BY231" i="5" s="1"/>
  <c r="AT231" i="5"/>
  <c r="BX231" i="5" s="1"/>
  <c r="AS231" i="5"/>
  <c r="BW231" i="5" s="1"/>
  <c r="AR231" i="5"/>
  <c r="AD231" i="5"/>
  <c r="AC231" i="5"/>
  <c r="AB231" i="5"/>
  <c r="AA231" i="5" s="1"/>
  <c r="Z231" i="5"/>
  <c r="Y231" i="5"/>
  <c r="X231" i="5"/>
  <c r="T231" i="5"/>
  <c r="S231" i="5"/>
  <c r="R231" i="5"/>
  <c r="Q231" i="5" s="1"/>
  <c r="P231" i="5"/>
  <c r="O231" i="5"/>
  <c r="N231" i="5"/>
  <c r="J231" i="5"/>
  <c r="AN231" i="5" s="1"/>
  <c r="CL231" i="5" s="1"/>
  <c r="EJ231" i="5" s="1"/>
  <c r="GR231" i="5" s="1"/>
  <c r="I231" i="5"/>
  <c r="AM231" i="5" s="1"/>
  <c r="CK231" i="5" s="1"/>
  <c r="EI231" i="5" s="1"/>
  <c r="H231" i="5"/>
  <c r="AL231" i="5" s="1"/>
  <c r="F231" i="5"/>
  <c r="AJ231" i="5" s="1"/>
  <c r="CH231" i="5" s="1"/>
  <c r="EF231" i="5" s="1"/>
  <c r="GN231" i="5" s="1"/>
  <c r="E231" i="5"/>
  <c r="AI231" i="5" s="1"/>
  <c r="CG231" i="5" s="1"/>
  <c r="EE231" i="5" s="1"/>
  <c r="GM231" i="5" s="1"/>
  <c r="GK231" i="5" s="1"/>
  <c r="D231" i="5"/>
  <c r="AH231" i="5" s="1"/>
  <c r="FN230" i="5"/>
  <c r="FM230" i="5"/>
  <c r="FL230" i="5"/>
  <c r="FK230" i="5" s="1"/>
  <c r="FJ230" i="5"/>
  <c r="FI230" i="5"/>
  <c r="FH230" i="5"/>
  <c r="FD230" i="5"/>
  <c r="FC230" i="5"/>
  <c r="FB230" i="5"/>
  <c r="FA230" i="5" s="1"/>
  <c r="EZ230" i="5"/>
  <c r="EY230" i="5"/>
  <c r="EX230" i="5"/>
  <c r="ET230" i="5"/>
  <c r="FX230" i="5" s="1"/>
  <c r="ES230" i="5"/>
  <c r="FW230" i="5" s="1"/>
  <c r="ER230" i="5"/>
  <c r="FV230" i="5" s="1"/>
  <c r="FU230" i="5" s="1"/>
  <c r="EP230" i="5"/>
  <c r="FT230" i="5" s="1"/>
  <c r="EO230" i="5"/>
  <c r="FS230" i="5" s="1"/>
  <c r="EN230" i="5"/>
  <c r="FR230" i="5" s="1"/>
  <c r="DP230" i="5"/>
  <c r="DO230" i="5"/>
  <c r="DN230" i="5"/>
  <c r="DM230" i="5" s="1"/>
  <c r="DL230" i="5"/>
  <c r="DK230" i="5"/>
  <c r="DJ230" i="5"/>
  <c r="DI230" i="5" s="1"/>
  <c r="DQ230" i="5" s="1"/>
  <c r="DF230" i="5"/>
  <c r="DE230" i="5"/>
  <c r="DD230" i="5"/>
  <c r="DC230" i="5" s="1"/>
  <c r="DB230" i="5"/>
  <c r="DA230" i="5"/>
  <c r="CZ230" i="5"/>
  <c r="CY230" i="5" s="1"/>
  <c r="CV230" i="5"/>
  <c r="DZ230" i="5" s="1"/>
  <c r="CU230" i="5"/>
  <c r="DY230" i="5" s="1"/>
  <c r="GG230" i="5" s="1"/>
  <c r="CT230" i="5"/>
  <c r="CS230" i="5" s="1"/>
  <c r="CR230" i="5"/>
  <c r="DV230" i="5" s="1"/>
  <c r="GD230" i="5" s="1"/>
  <c r="CQ230" i="5"/>
  <c r="DU230" i="5" s="1"/>
  <c r="CP230" i="5"/>
  <c r="CO230" i="5" s="1"/>
  <c r="CW230" i="5" s="1"/>
  <c r="BZ230" i="5"/>
  <c r="BR230" i="5"/>
  <c r="BQ230" i="5"/>
  <c r="BO230" i="5"/>
  <c r="BN230" i="5"/>
  <c r="BM230" i="5"/>
  <c r="BL230" i="5"/>
  <c r="BK230" i="5"/>
  <c r="BS230" i="5" s="1"/>
  <c r="BH230" i="5"/>
  <c r="BG230" i="5"/>
  <c r="BE230" i="5" s="1"/>
  <c r="BD230" i="5"/>
  <c r="BC230" i="5"/>
  <c r="BB230" i="5"/>
  <c r="BA230" i="5" s="1"/>
  <c r="AX230" i="5"/>
  <c r="CB230" i="5" s="1"/>
  <c r="AW230" i="5"/>
  <c r="CA230" i="5" s="1"/>
  <c r="AT230" i="5"/>
  <c r="BX230" i="5" s="1"/>
  <c r="AS230" i="5"/>
  <c r="BW230" i="5" s="1"/>
  <c r="AR230" i="5"/>
  <c r="BV230" i="5" s="1"/>
  <c r="BU230" i="5" s="1"/>
  <c r="AD230" i="5"/>
  <c r="AC230" i="5"/>
  <c r="AB230" i="5"/>
  <c r="AL230" i="5" s="1"/>
  <c r="AA230" i="5"/>
  <c r="Z230" i="5"/>
  <c r="Y230" i="5"/>
  <c r="X230" i="5"/>
  <c r="W230" i="5"/>
  <c r="AE230" i="5" s="1"/>
  <c r="T230" i="5"/>
  <c r="S230" i="5"/>
  <c r="Q230" i="5" s="1"/>
  <c r="P230" i="5"/>
  <c r="O230" i="5"/>
  <c r="N230" i="5"/>
  <c r="J230" i="5"/>
  <c r="AN230" i="5" s="1"/>
  <c r="CL230" i="5" s="1"/>
  <c r="EJ230" i="5" s="1"/>
  <c r="GR230" i="5" s="1"/>
  <c r="I230" i="5"/>
  <c r="G230" i="5"/>
  <c r="F230" i="5"/>
  <c r="AJ230" i="5" s="1"/>
  <c r="E230" i="5"/>
  <c r="AI230" i="5" s="1"/>
  <c r="CG230" i="5" s="1"/>
  <c r="EE230" i="5" s="1"/>
  <c r="GM230" i="5" s="1"/>
  <c r="D230" i="5"/>
  <c r="AH230" i="5" s="1"/>
  <c r="FN229" i="5"/>
  <c r="FM229" i="5"/>
  <c r="FL229" i="5"/>
  <c r="FK229" i="5" s="1"/>
  <c r="FJ229" i="5"/>
  <c r="FI229" i="5"/>
  <c r="FH229" i="5"/>
  <c r="FD229" i="5"/>
  <c r="FC229" i="5"/>
  <c r="FB229" i="5"/>
  <c r="FA229" i="5" s="1"/>
  <c r="EZ229" i="5"/>
  <c r="EY229" i="5"/>
  <c r="EX229" i="5"/>
  <c r="ET229" i="5"/>
  <c r="FX229" i="5" s="1"/>
  <c r="ES229" i="5"/>
  <c r="FW229" i="5" s="1"/>
  <c r="ER229" i="5"/>
  <c r="EP229" i="5"/>
  <c r="FT229" i="5" s="1"/>
  <c r="EO229" i="5"/>
  <c r="FS229" i="5" s="1"/>
  <c r="EN229" i="5"/>
  <c r="FR229" i="5" s="1"/>
  <c r="EM229" i="5"/>
  <c r="DP229" i="5"/>
  <c r="DO229" i="5"/>
  <c r="DN229" i="5"/>
  <c r="DL229" i="5"/>
  <c r="DK229" i="5"/>
  <c r="DJ229" i="5"/>
  <c r="DI229" i="5" s="1"/>
  <c r="DF229" i="5"/>
  <c r="DE229" i="5"/>
  <c r="DD229" i="5"/>
  <c r="DB229" i="5"/>
  <c r="DA229" i="5"/>
  <c r="CZ229" i="5"/>
  <c r="CY229" i="5" s="1"/>
  <c r="CV229" i="5"/>
  <c r="DZ229" i="5" s="1"/>
  <c r="GH229" i="5" s="1"/>
  <c r="CU229" i="5"/>
  <c r="DY229" i="5" s="1"/>
  <c r="GG229" i="5" s="1"/>
  <c r="CT229" i="5"/>
  <c r="CS229" i="5" s="1"/>
  <c r="CR229" i="5"/>
  <c r="DV229" i="5" s="1"/>
  <c r="GD229" i="5" s="1"/>
  <c r="CQ229" i="5"/>
  <c r="DU229" i="5" s="1"/>
  <c r="GC229" i="5" s="1"/>
  <c r="CP229" i="5"/>
  <c r="CO229" i="5" s="1"/>
  <c r="BZ229" i="5"/>
  <c r="BR229" i="5"/>
  <c r="BQ229" i="5"/>
  <c r="BO229" i="5" s="1"/>
  <c r="BN229" i="5"/>
  <c r="BM229" i="5"/>
  <c r="BL229" i="5"/>
  <c r="BK229" i="5" s="1"/>
  <c r="BS229" i="5" s="1"/>
  <c r="BH229" i="5"/>
  <c r="BG229" i="5"/>
  <c r="BE229" i="5" s="1"/>
  <c r="BD229" i="5"/>
  <c r="BC229" i="5"/>
  <c r="BB229" i="5"/>
  <c r="BA229" i="5" s="1"/>
  <c r="BI229" i="5" s="1"/>
  <c r="AX229" i="5"/>
  <c r="CB229" i="5" s="1"/>
  <c r="AW229" i="5"/>
  <c r="CA229" i="5" s="1"/>
  <c r="AT229" i="5"/>
  <c r="AS229" i="5"/>
  <c r="BW229" i="5" s="1"/>
  <c r="AR229" i="5"/>
  <c r="AQ229" i="5" s="1"/>
  <c r="AD229" i="5"/>
  <c r="AC229" i="5"/>
  <c r="Z229" i="5"/>
  <c r="Y229" i="5"/>
  <c r="X229" i="5"/>
  <c r="W229" i="5" s="1"/>
  <c r="T229" i="5"/>
  <c r="S229" i="5"/>
  <c r="Q229" i="5" s="1"/>
  <c r="P229" i="5"/>
  <c r="O229" i="5"/>
  <c r="N229" i="5"/>
  <c r="M229" i="5" s="1"/>
  <c r="U229" i="5" s="1"/>
  <c r="J229" i="5"/>
  <c r="AN229" i="5" s="1"/>
  <c r="CL229" i="5" s="1"/>
  <c r="EJ229" i="5" s="1"/>
  <c r="GR229" i="5" s="1"/>
  <c r="I229" i="5"/>
  <c r="H229" i="5"/>
  <c r="AL229" i="5" s="1"/>
  <c r="F229" i="5"/>
  <c r="AJ229" i="5" s="1"/>
  <c r="E229" i="5"/>
  <c r="AI229" i="5" s="1"/>
  <c r="CG229" i="5" s="1"/>
  <c r="EE229" i="5" s="1"/>
  <c r="GM229" i="5" s="1"/>
  <c r="D229" i="5"/>
  <c r="AH229" i="5" s="1"/>
  <c r="HE225" i="5"/>
  <c r="HD225" i="5"/>
  <c r="FN224" i="5"/>
  <c r="FM224" i="5"/>
  <c r="FL224" i="5"/>
  <c r="FJ224" i="5"/>
  <c r="FI224" i="5"/>
  <c r="FH224" i="5"/>
  <c r="FD224" i="5"/>
  <c r="FC224" i="5"/>
  <c r="FB224" i="5"/>
  <c r="EZ224" i="5"/>
  <c r="EY224" i="5"/>
  <c r="EX224" i="5"/>
  <c r="ET224" i="5"/>
  <c r="FX224" i="5" s="1"/>
  <c r="ES224" i="5"/>
  <c r="FW224" i="5" s="1"/>
  <c r="ER224" i="5"/>
  <c r="EP224" i="5"/>
  <c r="FT224" i="5" s="1"/>
  <c r="EO224" i="5"/>
  <c r="FS224" i="5" s="1"/>
  <c r="EN224" i="5"/>
  <c r="DP224" i="5"/>
  <c r="DO224" i="5"/>
  <c r="DN224" i="5"/>
  <c r="DM224" i="5"/>
  <c r="DL224" i="5"/>
  <c r="DK224" i="5"/>
  <c r="DJ224" i="5"/>
  <c r="DI224" i="5"/>
  <c r="DQ224" i="5" s="1"/>
  <c r="DF224" i="5"/>
  <c r="DE224" i="5"/>
  <c r="DD224" i="5"/>
  <c r="DC224" i="5"/>
  <c r="DB224" i="5"/>
  <c r="DA224" i="5"/>
  <c r="CZ224" i="5"/>
  <c r="CY224" i="5"/>
  <c r="DG224" i="5" s="1"/>
  <c r="CV224" i="5"/>
  <c r="DZ224" i="5" s="1"/>
  <c r="GH224" i="5" s="1"/>
  <c r="CU224" i="5"/>
  <c r="DY224" i="5" s="1"/>
  <c r="GG224" i="5" s="1"/>
  <c r="CT224" i="5"/>
  <c r="DX224" i="5" s="1"/>
  <c r="CS224" i="5"/>
  <c r="CR224" i="5"/>
  <c r="DV224" i="5" s="1"/>
  <c r="CQ224" i="5"/>
  <c r="DU224" i="5" s="1"/>
  <c r="CP224" i="5"/>
  <c r="DT224" i="5" s="1"/>
  <c r="CO224" i="5"/>
  <c r="CW224" i="5" s="1"/>
  <c r="BR224" i="5"/>
  <c r="BQ224" i="5"/>
  <c r="BP224" i="5"/>
  <c r="BN224" i="5"/>
  <c r="BM224" i="5"/>
  <c r="BL224" i="5"/>
  <c r="BK224" i="5" s="1"/>
  <c r="BH224" i="5"/>
  <c r="BG224" i="5"/>
  <c r="BF224" i="5"/>
  <c r="BD224" i="5"/>
  <c r="BC224" i="5"/>
  <c r="BB224" i="5"/>
  <c r="BA224" i="5" s="1"/>
  <c r="AX224" i="5"/>
  <c r="CB224" i="5" s="1"/>
  <c r="AW224" i="5"/>
  <c r="CA224" i="5" s="1"/>
  <c r="AV224" i="5"/>
  <c r="AT224" i="5"/>
  <c r="BX224" i="5" s="1"/>
  <c r="AS224" i="5"/>
  <c r="BW224" i="5" s="1"/>
  <c r="AR224" i="5"/>
  <c r="AD224" i="5"/>
  <c r="AC224" i="5"/>
  <c r="AB224" i="5"/>
  <c r="AA224" i="5"/>
  <c r="Z224" i="5"/>
  <c r="Y224" i="5"/>
  <c r="X224" i="5"/>
  <c r="W224" i="5"/>
  <c r="AE224" i="5" s="1"/>
  <c r="T224" i="5"/>
  <c r="S224" i="5"/>
  <c r="R224" i="5"/>
  <c r="Q224" i="5"/>
  <c r="P224" i="5"/>
  <c r="O224" i="5"/>
  <c r="N224" i="5"/>
  <c r="M224" i="5"/>
  <c r="U224" i="5" s="1"/>
  <c r="J224" i="5"/>
  <c r="AN224" i="5" s="1"/>
  <c r="CL224" i="5" s="1"/>
  <c r="EJ224" i="5" s="1"/>
  <c r="GR224" i="5" s="1"/>
  <c r="I224" i="5"/>
  <c r="AM224" i="5" s="1"/>
  <c r="CK224" i="5" s="1"/>
  <c r="EI224" i="5" s="1"/>
  <c r="GQ224" i="5" s="1"/>
  <c r="H224" i="5"/>
  <c r="AL224" i="5" s="1"/>
  <c r="G224" i="5"/>
  <c r="F224" i="5"/>
  <c r="AJ224" i="5" s="1"/>
  <c r="E224" i="5"/>
  <c r="AI224" i="5" s="1"/>
  <c r="CG224" i="5" s="1"/>
  <c r="EE224" i="5" s="1"/>
  <c r="D224" i="5"/>
  <c r="AH224" i="5" s="1"/>
  <c r="C224" i="5"/>
  <c r="K224" i="5" s="1"/>
  <c r="FT223" i="5"/>
  <c r="FN223" i="5"/>
  <c r="FM223" i="5"/>
  <c r="FL223" i="5"/>
  <c r="FK223" i="5" s="1"/>
  <c r="FI223" i="5"/>
  <c r="FH223" i="5"/>
  <c r="FG223" i="5" s="1"/>
  <c r="FO223" i="5" s="1"/>
  <c r="FD223" i="5"/>
  <c r="FC223" i="5"/>
  <c r="FB223" i="5"/>
  <c r="FA223" i="5" s="1"/>
  <c r="FF223" i="5" s="1"/>
  <c r="EY223" i="5"/>
  <c r="EX223" i="5"/>
  <c r="EW223" i="5"/>
  <c r="ET223" i="5"/>
  <c r="FX223" i="5" s="1"/>
  <c r="ES223" i="5"/>
  <c r="FW223" i="5" s="1"/>
  <c r="ER223" i="5"/>
  <c r="FV223" i="5" s="1"/>
  <c r="FU223" i="5" s="1"/>
  <c r="EQ223" i="5"/>
  <c r="EO223" i="5"/>
  <c r="FS223" i="5" s="1"/>
  <c r="EN223" i="5"/>
  <c r="FR223" i="5" s="1"/>
  <c r="EM223" i="5"/>
  <c r="EU223" i="5" s="1"/>
  <c r="DV223" i="5"/>
  <c r="GD223" i="5" s="1"/>
  <c r="DP223" i="5"/>
  <c r="DO223" i="5"/>
  <c r="DN223" i="5"/>
  <c r="DM223" i="5" s="1"/>
  <c r="DK223" i="5"/>
  <c r="DJ223" i="5"/>
  <c r="DI223" i="5" s="1"/>
  <c r="DF223" i="5"/>
  <c r="DE223" i="5"/>
  <c r="DD223" i="5"/>
  <c r="DC223" i="5" s="1"/>
  <c r="DH223" i="5" s="1"/>
  <c r="DA223" i="5"/>
  <c r="CZ223" i="5"/>
  <c r="CY223" i="5"/>
  <c r="CV223" i="5"/>
  <c r="DZ223" i="5" s="1"/>
  <c r="GH223" i="5" s="1"/>
  <c r="CU223" i="5"/>
  <c r="DY223" i="5" s="1"/>
  <c r="GG223" i="5" s="1"/>
  <c r="CT223" i="5"/>
  <c r="DX223" i="5" s="1"/>
  <c r="CS223" i="5"/>
  <c r="CQ223" i="5"/>
  <c r="DU223" i="5" s="1"/>
  <c r="GC223" i="5" s="1"/>
  <c r="CP223" i="5"/>
  <c r="DT223" i="5" s="1"/>
  <c r="CO223" i="5"/>
  <c r="CW223" i="5" s="1"/>
  <c r="BX223" i="5"/>
  <c r="BR223" i="5"/>
  <c r="BQ223" i="5"/>
  <c r="BP223" i="5"/>
  <c r="BO223" i="5" s="1"/>
  <c r="BM223" i="5"/>
  <c r="BL223" i="5"/>
  <c r="BK223" i="5" s="1"/>
  <c r="BS223" i="5" s="1"/>
  <c r="BH223" i="5"/>
  <c r="BG223" i="5"/>
  <c r="BF223" i="5"/>
  <c r="BE223" i="5" s="1"/>
  <c r="BC223" i="5"/>
  <c r="BB223" i="5"/>
  <c r="AX223" i="5"/>
  <c r="CB223" i="5" s="1"/>
  <c r="AW223" i="5"/>
  <c r="CA223" i="5" s="1"/>
  <c r="AV223" i="5"/>
  <c r="BZ223" i="5" s="1"/>
  <c r="AS223" i="5"/>
  <c r="BW223" i="5" s="1"/>
  <c r="AR223" i="5"/>
  <c r="BV223" i="5" s="1"/>
  <c r="BU223" i="5" s="1"/>
  <c r="AQ223" i="5"/>
  <c r="AJ223" i="5"/>
  <c r="CH223" i="5" s="1"/>
  <c r="EF223" i="5" s="1"/>
  <c r="GN223" i="5" s="1"/>
  <c r="AD223" i="5"/>
  <c r="AC223" i="5"/>
  <c r="AB223" i="5"/>
  <c r="AA223" i="5" s="1"/>
  <c r="Y223" i="5"/>
  <c r="X223" i="5"/>
  <c r="W223" i="5" s="1"/>
  <c r="T223" i="5"/>
  <c r="S223" i="5"/>
  <c r="R223" i="5"/>
  <c r="O223" i="5"/>
  <c r="N223" i="5"/>
  <c r="M223" i="5"/>
  <c r="J223" i="5"/>
  <c r="AN223" i="5" s="1"/>
  <c r="CL223" i="5" s="1"/>
  <c r="EJ223" i="5" s="1"/>
  <c r="GR223" i="5" s="1"/>
  <c r="I223" i="5"/>
  <c r="AM223" i="5" s="1"/>
  <c r="CK223" i="5" s="1"/>
  <c r="EI223" i="5" s="1"/>
  <c r="GQ223" i="5" s="1"/>
  <c r="H223" i="5"/>
  <c r="AL223" i="5" s="1"/>
  <c r="G223" i="5"/>
  <c r="E223" i="5"/>
  <c r="AI223" i="5" s="1"/>
  <c r="CG223" i="5" s="1"/>
  <c r="EE223" i="5" s="1"/>
  <c r="GM223" i="5" s="1"/>
  <c r="D223" i="5"/>
  <c r="AH223" i="5" s="1"/>
  <c r="FN222" i="5"/>
  <c r="FM222" i="5"/>
  <c r="FL222" i="5"/>
  <c r="FK222" i="5" s="1"/>
  <c r="FJ222" i="5"/>
  <c r="FI222" i="5"/>
  <c r="FH222" i="5"/>
  <c r="FD222" i="5"/>
  <c r="FC222" i="5"/>
  <c r="FB222" i="5"/>
  <c r="EZ222" i="5"/>
  <c r="EY222" i="5"/>
  <c r="EX222" i="5"/>
  <c r="ET222" i="5"/>
  <c r="FX222" i="5" s="1"/>
  <c r="ES222" i="5"/>
  <c r="FW222" i="5" s="1"/>
  <c r="ER222" i="5"/>
  <c r="EP222" i="5"/>
  <c r="FT222" i="5" s="1"/>
  <c r="EO222" i="5"/>
  <c r="FS222" i="5" s="1"/>
  <c r="EN222" i="5"/>
  <c r="DP222" i="5"/>
  <c r="DO222" i="5"/>
  <c r="DN222" i="5"/>
  <c r="DL222" i="5"/>
  <c r="DK222" i="5"/>
  <c r="DJ222" i="5"/>
  <c r="DF222" i="5"/>
  <c r="DE222" i="5"/>
  <c r="DD222" i="5"/>
  <c r="DC222" i="5" s="1"/>
  <c r="DB222" i="5"/>
  <c r="DA222" i="5"/>
  <c r="CZ222" i="5"/>
  <c r="CY222" i="5" s="1"/>
  <c r="CV222" i="5"/>
  <c r="DZ222" i="5" s="1"/>
  <c r="GH222" i="5" s="1"/>
  <c r="CU222" i="5"/>
  <c r="DY222" i="5" s="1"/>
  <c r="GG222" i="5" s="1"/>
  <c r="CT222" i="5"/>
  <c r="CR222" i="5"/>
  <c r="CQ222" i="5"/>
  <c r="CP222" i="5"/>
  <c r="BR222" i="5"/>
  <c r="BQ222" i="5"/>
  <c r="BP222" i="5"/>
  <c r="BN222" i="5"/>
  <c r="BM222" i="5"/>
  <c r="BL222" i="5"/>
  <c r="BH222" i="5"/>
  <c r="BG222" i="5"/>
  <c r="BF222" i="5"/>
  <c r="BD222" i="5"/>
  <c r="BC222" i="5"/>
  <c r="BB222" i="5"/>
  <c r="AX222" i="5"/>
  <c r="CB222" i="5" s="1"/>
  <c r="AW222" i="5"/>
  <c r="CA222" i="5" s="1"/>
  <c r="AV222" i="5"/>
  <c r="AT222" i="5"/>
  <c r="BX222" i="5" s="1"/>
  <c r="AS222" i="5"/>
  <c r="BW222" i="5" s="1"/>
  <c r="AR222" i="5"/>
  <c r="AD222" i="5"/>
  <c r="AC222" i="5"/>
  <c r="AB222" i="5"/>
  <c r="Z222" i="5"/>
  <c r="Y222" i="5"/>
  <c r="X222" i="5"/>
  <c r="T222" i="5"/>
  <c r="S222" i="5"/>
  <c r="R222" i="5"/>
  <c r="Q222" i="5" s="1"/>
  <c r="P222" i="5"/>
  <c r="O222" i="5"/>
  <c r="N222" i="5"/>
  <c r="J222" i="5"/>
  <c r="AN222" i="5" s="1"/>
  <c r="CL222" i="5" s="1"/>
  <c r="EJ222" i="5" s="1"/>
  <c r="GR222" i="5" s="1"/>
  <c r="I222" i="5"/>
  <c r="H222" i="5"/>
  <c r="F222" i="5"/>
  <c r="AJ222" i="5" s="1"/>
  <c r="E222" i="5"/>
  <c r="AI222" i="5" s="1"/>
  <c r="D222" i="5"/>
  <c r="FT221" i="5"/>
  <c r="FN221" i="5"/>
  <c r="FM221" i="5"/>
  <c r="FL221" i="5"/>
  <c r="FI221" i="5"/>
  <c r="FH221" i="5"/>
  <c r="FG221" i="5" s="1"/>
  <c r="FD221" i="5"/>
  <c r="FC221" i="5"/>
  <c r="FB221" i="5"/>
  <c r="FA221" i="5" s="1"/>
  <c r="EY221" i="5"/>
  <c r="EX221" i="5"/>
  <c r="EW221" i="5" s="1"/>
  <c r="FE221" i="5" s="1"/>
  <c r="ET221" i="5"/>
  <c r="FX221" i="5" s="1"/>
  <c r="ES221" i="5"/>
  <c r="FW221" i="5" s="1"/>
  <c r="ER221" i="5"/>
  <c r="EO221" i="5"/>
  <c r="FS221" i="5" s="1"/>
  <c r="EN221" i="5"/>
  <c r="DV221" i="5"/>
  <c r="GD221" i="5" s="1"/>
  <c r="DP221" i="5"/>
  <c r="DO221" i="5"/>
  <c r="DN221" i="5"/>
  <c r="DM221" i="5" s="1"/>
  <c r="DK221" i="5"/>
  <c r="DJ221" i="5"/>
  <c r="DI221" i="5" s="1"/>
  <c r="DF221" i="5"/>
  <c r="DE221" i="5"/>
  <c r="DD221" i="5"/>
  <c r="DC221" i="5" s="1"/>
  <c r="DA221" i="5"/>
  <c r="CZ221" i="5"/>
  <c r="CV221" i="5"/>
  <c r="DZ221" i="5" s="1"/>
  <c r="GH221" i="5" s="1"/>
  <c r="CU221" i="5"/>
  <c r="CT221" i="5"/>
  <c r="DX221" i="5" s="1"/>
  <c r="CQ221" i="5"/>
  <c r="DU221" i="5" s="1"/>
  <c r="GC221" i="5" s="1"/>
  <c r="CP221" i="5"/>
  <c r="CO221" i="5" s="1"/>
  <c r="BX221" i="5"/>
  <c r="BR221" i="5"/>
  <c r="BQ221" i="5"/>
  <c r="BP221" i="5"/>
  <c r="BO221" i="5" s="1"/>
  <c r="BM221" i="5"/>
  <c r="BL221" i="5"/>
  <c r="BK221" i="5" s="1"/>
  <c r="BH221" i="5"/>
  <c r="BG221" i="5"/>
  <c r="BF221" i="5"/>
  <c r="BC221" i="5"/>
  <c r="BB221" i="5"/>
  <c r="BA221" i="5" s="1"/>
  <c r="AX221" i="5"/>
  <c r="CB221" i="5" s="1"/>
  <c r="AW221" i="5"/>
  <c r="CA221" i="5" s="1"/>
  <c r="AV221" i="5"/>
  <c r="BZ221" i="5" s="1"/>
  <c r="AS221" i="5"/>
  <c r="BW221" i="5" s="1"/>
  <c r="AR221" i="5"/>
  <c r="BV221" i="5" s="1"/>
  <c r="BU221" i="5" s="1"/>
  <c r="AJ221" i="5"/>
  <c r="CH221" i="5" s="1"/>
  <c r="EF221" i="5" s="1"/>
  <c r="GN221" i="5" s="1"/>
  <c r="AD221" i="5"/>
  <c r="AC221" i="5"/>
  <c r="AB221" i="5"/>
  <c r="AA221" i="5" s="1"/>
  <c r="Y221" i="5"/>
  <c r="X221" i="5"/>
  <c r="W221" i="5" s="1"/>
  <c r="T221" i="5"/>
  <c r="S221" i="5"/>
  <c r="R221" i="5"/>
  <c r="Q221" i="5" s="1"/>
  <c r="O221" i="5"/>
  <c r="N221" i="5"/>
  <c r="J221" i="5"/>
  <c r="AN221" i="5" s="1"/>
  <c r="CL221" i="5" s="1"/>
  <c r="EJ221" i="5" s="1"/>
  <c r="GR221" i="5" s="1"/>
  <c r="I221" i="5"/>
  <c r="AM221" i="5" s="1"/>
  <c r="H221" i="5"/>
  <c r="AL221" i="5" s="1"/>
  <c r="E221" i="5"/>
  <c r="AI221" i="5" s="1"/>
  <c r="CG221" i="5" s="1"/>
  <c r="EE221" i="5" s="1"/>
  <c r="GM221" i="5" s="1"/>
  <c r="D221" i="5"/>
  <c r="AH221" i="5" s="1"/>
  <c r="FT220" i="5"/>
  <c r="FN220" i="5"/>
  <c r="FM220" i="5"/>
  <c r="FL220" i="5"/>
  <c r="FI220" i="5"/>
  <c r="FH220" i="5"/>
  <c r="FG220" i="5"/>
  <c r="FD220" i="5"/>
  <c r="FC220" i="5"/>
  <c r="FB220" i="5"/>
  <c r="FA220" i="5"/>
  <c r="EY220" i="5"/>
  <c r="EX220" i="5"/>
  <c r="EW220" i="5" s="1"/>
  <c r="FE220" i="5" s="1"/>
  <c r="ET220" i="5"/>
  <c r="FX220" i="5" s="1"/>
  <c r="ES220" i="5"/>
  <c r="FW220" i="5" s="1"/>
  <c r="ER220" i="5"/>
  <c r="EO220" i="5"/>
  <c r="FS220" i="5" s="1"/>
  <c r="EN220" i="5"/>
  <c r="FR220" i="5" s="1"/>
  <c r="EM220" i="5"/>
  <c r="DV220" i="5"/>
  <c r="GD220" i="5" s="1"/>
  <c r="DP220" i="5"/>
  <c r="DO220" i="5"/>
  <c r="DN220" i="5"/>
  <c r="DM220" i="5" s="1"/>
  <c r="DK220" i="5"/>
  <c r="DJ220" i="5"/>
  <c r="DI220" i="5" s="1"/>
  <c r="DF220" i="5"/>
  <c r="DE220" i="5"/>
  <c r="DD220" i="5"/>
  <c r="DC220" i="5"/>
  <c r="DA220" i="5"/>
  <c r="CZ220" i="5"/>
  <c r="CY220" i="5" s="1"/>
  <c r="DG220" i="5" s="1"/>
  <c r="CV220" i="5"/>
  <c r="DZ220" i="5" s="1"/>
  <c r="GH220" i="5" s="1"/>
  <c r="CU220" i="5"/>
  <c r="DY220" i="5" s="1"/>
  <c r="GG220" i="5" s="1"/>
  <c r="CT220" i="5"/>
  <c r="DX220" i="5" s="1"/>
  <c r="CQ220" i="5"/>
  <c r="DU220" i="5" s="1"/>
  <c r="CP220" i="5"/>
  <c r="DT220" i="5" s="1"/>
  <c r="BX220" i="5"/>
  <c r="BR220" i="5"/>
  <c r="BQ220" i="5"/>
  <c r="BP220" i="5"/>
  <c r="BO220" i="5" s="1"/>
  <c r="BM220" i="5"/>
  <c r="BL220" i="5"/>
  <c r="BK220" i="5" s="1"/>
  <c r="BH220" i="5"/>
  <c r="BG220" i="5"/>
  <c r="BF220" i="5"/>
  <c r="BE220" i="5" s="1"/>
  <c r="BC220" i="5"/>
  <c r="BB220" i="5"/>
  <c r="BA220" i="5" s="1"/>
  <c r="AX220" i="5"/>
  <c r="CB220" i="5" s="1"/>
  <c r="AW220" i="5"/>
  <c r="CA220" i="5" s="1"/>
  <c r="AV220" i="5"/>
  <c r="AU220" i="5" s="1"/>
  <c r="AS220" i="5"/>
  <c r="BW220" i="5" s="1"/>
  <c r="AR220" i="5"/>
  <c r="BV220" i="5" s="1"/>
  <c r="BU220" i="5" s="1"/>
  <c r="AQ220" i="5"/>
  <c r="AJ220" i="5"/>
  <c r="CH220" i="5" s="1"/>
  <c r="EF220" i="5" s="1"/>
  <c r="GN220" i="5" s="1"/>
  <c r="AD220" i="5"/>
  <c r="AC220" i="5"/>
  <c r="AB220" i="5"/>
  <c r="AA220" i="5"/>
  <c r="Y220" i="5"/>
  <c r="X220" i="5"/>
  <c r="W220" i="5" s="1"/>
  <c r="AE220" i="5" s="1"/>
  <c r="T220" i="5"/>
  <c r="S220" i="5"/>
  <c r="R220" i="5"/>
  <c r="O220" i="5"/>
  <c r="N220" i="5"/>
  <c r="M220" i="5"/>
  <c r="J220" i="5"/>
  <c r="AN220" i="5" s="1"/>
  <c r="I220" i="5"/>
  <c r="AM220" i="5" s="1"/>
  <c r="CK220" i="5" s="1"/>
  <c r="EI220" i="5" s="1"/>
  <c r="GQ220" i="5" s="1"/>
  <c r="H220" i="5"/>
  <c r="AL220" i="5" s="1"/>
  <c r="G220" i="5"/>
  <c r="E220" i="5"/>
  <c r="AI220" i="5" s="1"/>
  <c r="CG220" i="5" s="1"/>
  <c r="EE220" i="5" s="1"/>
  <c r="GM220" i="5" s="1"/>
  <c r="D220" i="5"/>
  <c r="AH220" i="5" s="1"/>
  <c r="FN219" i="5"/>
  <c r="FN225" i="5" s="1"/>
  <c r="FM219" i="5"/>
  <c r="FL219" i="5"/>
  <c r="FJ219" i="5"/>
  <c r="FI219" i="5"/>
  <c r="FH219" i="5"/>
  <c r="FD219" i="5"/>
  <c r="FD225" i="5" s="1"/>
  <c r="FC219" i="5"/>
  <c r="FB219" i="5"/>
  <c r="EZ219" i="5"/>
  <c r="EY219" i="5"/>
  <c r="EX219" i="5"/>
  <c r="ET219" i="5"/>
  <c r="ET225" i="5" s="1"/>
  <c r="ES219" i="5"/>
  <c r="ER219" i="5"/>
  <c r="EP219" i="5"/>
  <c r="EO219" i="5"/>
  <c r="EN219" i="5"/>
  <c r="DP219" i="5"/>
  <c r="DP225" i="5" s="1"/>
  <c r="DO219" i="5"/>
  <c r="DN219" i="5"/>
  <c r="DL219" i="5"/>
  <c r="DL225" i="5" s="1"/>
  <c r="DK219" i="5"/>
  <c r="DJ219" i="5"/>
  <c r="DJ225" i="5" s="1"/>
  <c r="DF219" i="5"/>
  <c r="DF225" i="5" s="1"/>
  <c r="DE219" i="5"/>
  <c r="DD219" i="5"/>
  <c r="DB219" i="5"/>
  <c r="DB225" i="5" s="1"/>
  <c r="DA219" i="5"/>
  <c r="CZ219" i="5"/>
  <c r="CZ225" i="5" s="1"/>
  <c r="CV219" i="5"/>
  <c r="CV225" i="5" s="1"/>
  <c r="CU219" i="5"/>
  <c r="CT219" i="5"/>
  <c r="CR219" i="5"/>
  <c r="CR225" i="5" s="1"/>
  <c r="CQ219" i="5"/>
  <c r="CP219" i="5"/>
  <c r="CP225" i="5" s="1"/>
  <c r="BR219" i="5"/>
  <c r="BR225" i="5" s="1"/>
  <c r="BQ219" i="5"/>
  <c r="BP219" i="5"/>
  <c r="BN219" i="5"/>
  <c r="BM219" i="5"/>
  <c r="BL219" i="5"/>
  <c r="BH219" i="5"/>
  <c r="BH225" i="5" s="1"/>
  <c r="BG219" i="5"/>
  <c r="BF219" i="5"/>
  <c r="BD219" i="5"/>
  <c r="BC219" i="5"/>
  <c r="BB219" i="5"/>
  <c r="AX219" i="5"/>
  <c r="AX225" i="5" s="1"/>
  <c r="AW219" i="5"/>
  <c r="AV219" i="5"/>
  <c r="AT219" i="5"/>
  <c r="AS219" i="5"/>
  <c r="AR219" i="5"/>
  <c r="AD219" i="5"/>
  <c r="AD225" i="5" s="1"/>
  <c r="AC219" i="5"/>
  <c r="AB219" i="5"/>
  <c r="Z219" i="5"/>
  <c r="Z225" i="5" s="1"/>
  <c r="Y219" i="5"/>
  <c r="X219" i="5"/>
  <c r="X225" i="5" s="1"/>
  <c r="T219" i="5"/>
  <c r="T225" i="5" s="1"/>
  <c r="S219" i="5"/>
  <c r="R219" i="5"/>
  <c r="P219" i="5"/>
  <c r="P225" i="5" s="1"/>
  <c r="O219" i="5"/>
  <c r="N219" i="5"/>
  <c r="N225" i="5" s="1"/>
  <c r="J219" i="5"/>
  <c r="J225" i="5" s="1"/>
  <c r="I219" i="5"/>
  <c r="H219" i="5"/>
  <c r="F219" i="5"/>
  <c r="F225" i="5" s="1"/>
  <c r="E219" i="5"/>
  <c r="D219" i="5"/>
  <c r="D225" i="5" s="1"/>
  <c r="HE218" i="5"/>
  <c r="GU218" i="5"/>
  <c r="FN217" i="5"/>
  <c r="FM217" i="5"/>
  <c r="FL217" i="5"/>
  <c r="FJ217" i="5"/>
  <c r="FI217" i="5"/>
  <c r="FH217" i="5"/>
  <c r="FD217" i="5"/>
  <c r="FC217" i="5"/>
  <c r="FB217" i="5"/>
  <c r="EZ217" i="5"/>
  <c r="EY217" i="5"/>
  <c r="EX217" i="5"/>
  <c r="EW217" i="5" s="1"/>
  <c r="ET217" i="5"/>
  <c r="FX217" i="5" s="1"/>
  <c r="ES217" i="5"/>
  <c r="FW217" i="5" s="1"/>
  <c r="ER217" i="5"/>
  <c r="EP217" i="5"/>
  <c r="FT217" i="5" s="1"/>
  <c r="EO217" i="5"/>
  <c r="FS217" i="5" s="1"/>
  <c r="EN217" i="5"/>
  <c r="DP217" i="5"/>
  <c r="DO217" i="5"/>
  <c r="DN217" i="5"/>
  <c r="DL217" i="5"/>
  <c r="DK217" i="5"/>
  <c r="DJ217" i="5"/>
  <c r="DI217" i="5" s="1"/>
  <c r="DF217" i="5"/>
  <c r="DE217" i="5"/>
  <c r="DD217" i="5"/>
  <c r="DB217" i="5"/>
  <c r="DA217" i="5"/>
  <c r="CZ217" i="5"/>
  <c r="CV217" i="5"/>
  <c r="DZ217" i="5" s="1"/>
  <c r="CU217" i="5"/>
  <c r="CT217" i="5"/>
  <c r="CR217" i="5"/>
  <c r="DV217" i="5" s="1"/>
  <c r="GD217" i="5" s="1"/>
  <c r="CQ217" i="5"/>
  <c r="CP217" i="5"/>
  <c r="BR217" i="5"/>
  <c r="BQ217" i="5"/>
  <c r="BP217" i="5"/>
  <c r="BN217" i="5"/>
  <c r="BM217" i="5"/>
  <c r="BL217" i="5"/>
  <c r="BH217" i="5"/>
  <c r="BG217" i="5"/>
  <c r="BF217" i="5"/>
  <c r="BD217" i="5"/>
  <c r="BC217" i="5"/>
  <c r="BB217" i="5"/>
  <c r="BA217" i="5" s="1"/>
  <c r="AX217" i="5"/>
  <c r="CB217" i="5" s="1"/>
  <c r="AW217" i="5"/>
  <c r="CA217" i="5" s="1"/>
  <c r="AV217" i="5"/>
  <c r="AT217" i="5"/>
  <c r="BX217" i="5" s="1"/>
  <c r="AS217" i="5"/>
  <c r="AR217" i="5"/>
  <c r="BV217" i="5" s="1"/>
  <c r="AD217" i="5"/>
  <c r="AC217" i="5"/>
  <c r="AB217" i="5"/>
  <c r="Z217" i="5"/>
  <c r="Y217" i="5"/>
  <c r="X217" i="5"/>
  <c r="T217" i="5"/>
  <c r="S217" i="5"/>
  <c r="R217" i="5"/>
  <c r="P217" i="5"/>
  <c r="O217" i="5"/>
  <c r="N217" i="5"/>
  <c r="M217" i="5" s="1"/>
  <c r="J217" i="5"/>
  <c r="AN217" i="5" s="1"/>
  <c r="I217" i="5"/>
  <c r="H217" i="5"/>
  <c r="F217" i="5"/>
  <c r="AJ217" i="5" s="1"/>
  <c r="E217" i="5"/>
  <c r="AI217" i="5" s="1"/>
  <c r="D217" i="5"/>
  <c r="FT216" i="5"/>
  <c r="FN216" i="5"/>
  <c r="FM216" i="5"/>
  <c r="FL216" i="5"/>
  <c r="FK216" i="5" s="1"/>
  <c r="FI216" i="5"/>
  <c r="FH216" i="5"/>
  <c r="FG216" i="5" s="1"/>
  <c r="FD216" i="5"/>
  <c r="FC216" i="5"/>
  <c r="FB216" i="5"/>
  <c r="FA216" i="5" s="1"/>
  <c r="EY216" i="5"/>
  <c r="EX216" i="5"/>
  <c r="ET216" i="5"/>
  <c r="FX216" i="5" s="1"/>
  <c r="ES216" i="5"/>
  <c r="FW216" i="5" s="1"/>
  <c r="ER216" i="5"/>
  <c r="EQ216" i="5" s="1"/>
  <c r="EO216" i="5"/>
  <c r="EN216" i="5"/>
  <c r="FR216" i="5" s="1"/>
  <c r="DV216" i="5"/>
  <c r="GD216" i="5" s="1"/>
  <c r="DP216" i="5"/>
  <c r="DO216" i="5"/>
  <c r="DN216" i="5"/>
  <c r="DM216" i="5"/>
  <c r="DK216" i="5"/>
  <c r="DJ216" i="5"/>
  <c r="DI216" i="5" s="1"/>
  <c r="DQ216" i="5" s="1"/>
  <c r="DF216" i="5"/>
  <c r="DE216" i="5"/>
  <c r="DD216" i="5"/>
  <c r="DA216" i="5"/>
  <c r="CZ216" i="5"/>
  <c r="CY216" i="5"/>
  <c r="CV216" i="5"/>
  <c r="DZ216" i="5" s="1"/>
  <c r="CU216" i="5"/>
  <c r="DY216" i="5" s="1"/>
  <c r="GG216" i="5" s="1"/>
  <c r="CT216" i="5"/>
  <c r="DX216" i="5" s="1"/>
  <c r="CS216" i="5"/>
  <c r="CQ216" i="5"/>
  <c r="DU216" i="5" s="1"/>
  <c r="CP216" i="5"/>
  <c r="DT216" i="5" s="1"/>
  <c r="BX216" i="5"/>
  <c r="BR216" i="5"/>
  <c r="BQ216" i="5"/>
  <c r="BP216" i="5"/>
  <c r="BO216" i="5" s="1"/>
  <c r="BM216" i="5"/>
  <c r="BL216" i="5"/>
  <c r="BK216" i="5" s="1"/>
  <c r="BH216" i="5"/>
  <c r="BG216" i="5"/>
  <c r="BF216" i="5"/>
  <c r="BE216" i="5" s="1"/>
  <c r="BJ216" i="5" s="1"/>
  <c r="BC216" i="5"/>
  <c r="BB216" i="5"/>
  <c r="BA216" i="5"/>
  <c r="AX216" i="5"/>
  <c r="CB216" i="5" s="1"/>
  <c r="AW216" i="5"/>
  <c r="CA216" i="5" s="1"/>
  <c r="AV216" i="5"/>
  <c r="AS216" i="5"/>
  <c r="BW216" i="5" s="1"/>
  <c r="AR216" i="5"/>
  <c r="BV216" i="5" s="1"/>
  <c r="AQ216" i="5"/>
  <c r="AJ216" i="5"/>
  <c r="CH216" i="5" s="1"/>
  <c r="EF216" i="5" s="1"/>
  <c r="GN216" i="5" s="1"/>
  <c r="AD216" i="5"/>
  <c r="AC216" i="5"/>
  <c r="AB216" i="5"/>
  <c r="AA216" i="5" s="1"/>
  <c r="Y216" i="5"/>
  <c r="X216" i="5"/>
  <c r="W216" i="5" s="1"/>
  <c r="T216" i="5"/>
  <c r="S216" i="5"/>
  <c r="R216" i="5"/>
  <c r="Q216" i="5" s="1"/>
  <c r="O216" i="5"/>
  <c r="N216" i="5"/>
  <c r="J216" i="5"/>
  <c r="AN216" i="5" s="1"/>
  <c r="CL216" i="5" s="1"/>
  <c r="EJ216" i="5" s="1"/>
  <c r="GR216" i="5" s="1"/>
  <c r="I216" i="5"/>
  <c r="AM216" i="5" s="1"/>
  <c r="H216" i="5"/>
  <c r="AL216" i="5" s="1"/>
  <c r="E216" i="5"/>
  <c r="AI216" i="5" s="1"/>
  <c r="CG216" i="5" s="1"/>
  <c r="EE216" i="5" s="1"/>
  <c r="D216" i="5"/>
  <c r="AH216" i="5" s="1"/>
  <c r="FN215" i="5"/>
  <c r="FM215" i="5"/>
  <c r="FL215" i="5"/>
  <c r="FJ215" i="5"/>
  <c r="FI215" i="5"/>
  <c r="FH215" i="5"/>
  <c r="FD215" i="5"/>
  <c r="FC215" i="5"/>
  <c r="FB215" i="5"/>
  <c r="EZ215" i="5"/>
  <c r="EY215" i="5"/>
  <c r="EX215" i="5"/>
  <c r="ET215" i="5"/>
  <c r="FX215" i="5" s="1"/>
  <c r="ES215" i="5"/>
  <c r="FW215" i="5" s="1"/>
  <c r="ER215" i="5"/>
  <c r="EP215" i="5"/>
  <c r="FT215" i="5" s="1"/>
  <c r="EO215" i="5"/>
  <c r="FS215" i="5" s="1"/>
  <c r="EN215" i="5"/>
  <c r="DP215" i="5"/>
  <c r="DO215" i="5"/>
  <c r="DN215" i="5"/>
  <c r="DL215" i="5"/>
  <c r="DK215" i="5"/>
  <c r="DJ215" i="5"/>
  <c r="DF215" i="5"/>
  <c r="DE215" i="5"/>
  <c r="DD215" i="5"/>
  <c r="DB215" i="5"/>
  <c r="DA215" i="5"/>
  <c r="CZ215" i="5"/>
  <c r="CY215" i="5" s="1"/>
  <c r="CV215" i="5"/>
  <c r="DZ215" i="5" s="1"/>
  <c r="GH215" i="5" s="1"/>
  <c r="CU215" i="5"/>
  <c r="CT215" i="5"/>
  <c r="CR215" i="5"/>
  <c r="DV215" i="5" s="1"/>
  <c r="GD215" i="5" s="1"/>
  <c r="CQ215" i="5"/>
  <c r="DU215" i="5" s="1"/>
  <c r="CP215" i="5"/>
  <c r="DT215" i="5" s="1"/>
  <c r="BR215" i="5"/>
  <c r="BQ215" i="5"/>
  <c r="BP215" i="5"/>
  <c r="BN215" i="5"/>
  <c r="BM215" i="5"/>
  <c r="BL215" i="5"/>
  <c r="BK215" i="5" s="1"/>
  <c r="BH215" i="5"/>
  <c r="BG215" i="5"/>
  <c r="BF215" i="5"/>
  <c r="BD215" i="5"/>
  <c r="BC215" i="5"/>
  <c r="BB215" i="5"/>
  <c r="BA215" i="5" s="1"/>
  <c r="AX215" i="5"/>
  <c r="CB215" i="5" s="1"/>
  <c r="AW215" i="5"/>
  <c r="AV215" i="5"/>
  <c r="AT215" i="5"/>
  <c r="BX215" i="5" s="1"/>
  <c r="AS215" i="5"/>
  <c r="BW215" i="5" s="1"/>
  <c r="AR215" i="5"/>
  <c r="AD215" i="5"/>
  <c r="AC215" i="5"/>
  <c r="AB215" i="5"/>
  <c r="Z215" i="5"/>
  <c r="Y215" i="5"/>
  <c r="X215" i="5"/>
  <c r="T215" i="5"/>
  <c r="S215" i="5"/>
  <c r="R215" i="5"/>
  <c r="P215" i="5"/>
  <c r="O215" i="5"/>
  <c r="N215" i="5"/>
  <c r="M215" i="5" s="1"/>
  <c r="J215" i="5"/>
  <c r="AN215" i="5" s="1"/>
  <c r="I215" i="5"/>
  <c r="AM215" i="5" s="1"/>
  <c r="H215" i="5"/>
  <c r="F215" i="5"/>
  <c r="AJ215" i="5" s="1"/>
  <c r="CH215" i="5" s="1"/>
  <c r="EF215" i="5" s="1"/>
  <c r="GN215" i="5" s="1"/>
  <c r="E215" i="5"/>
  <c r="AI215" i="5" s="1"/>
  <c r="D215" i="5"/>
  <c r="FN214" i="5"/>
  <c r="FM214" i="5"/>
  <c r="FL214" i="5"/>
  <c r="FJ214" i="5"/>
  <c r="FI214" i="5"/>
  <c r="FH214" i="5"/>
  <c r="FG214" i="5" s="1"/>
  <c r="FD214" i="5"/>
  <c r="FC214" i="5"/>
  <c r="FB214" i="5"/>
  <c r="EZ214" i="5"/>
  <c r="EY214" i="5"/>
  <c r="EX214" i="5"/>
  <c r="EW214" i="5" s="1"/>
  <c r="ET214" i="5"/>
  <c r="FX214" i="5" s="1"/>
  <c r="ES214" i="5"/>
  <c r="FW214" i="5" s="1"/>
  <c r="ER214" i="5"/>
  <c r="FV214" i="5" s="1"/>
  <c r="EQ214" i="5"/>
  <c r="EP214" i="5"/>
  <c r="EO214" i="5"/>
  <c r="FS214" i="5" s="1"/>
  <c r="EN214" i="5"/>
  <c r="EM214" i="5"/>
  <c r="EU214" i="5" s="1"/>
  <c r="DP214" i="5"/>
  <c r="DO214" i="5"/>
  <c r="DN214" i="5"/>
  <c r="DM214" i="5"/>
  <c r="DL214" i="5"/>
  <c r="DK214" i="5"/>
  <c r="DJ214" i="5"/>
  <c r="DI214" i="5"/>
  <c r="DQ214" i="5" s="1"/>
  <c r="DF214" i="5"/>
  <c r="DE214" i="5"/>
  <c r="DD214" i="5"/>
  <c r="DB214" i="5"/>
  <c r="DA214" i="5"/>
  <c r="CZ214" i="5"/>
  <c r="CY214" i="5" s="1"/>
  <c r="CV214" i="5"/>
  <c r="DZ214" i="5" s="1"/>
  <c r="GH214" i="5" s="1"/>
  <c r="CU214" i="5"/>
  <c r="DY214" i="5" s="1"/>
  <c r="GG214" i="5" s="1"/>
  <c r="CT214" i="5"/>
  <c r="DX214" i="5" s="1"/>
  <c r="CS214" i="5"/>
  <c r="CR214" i="5"/>
  <c r="CQ214" i="5"/>
  <c r="DU214" i="5" s="1"/>
  <c r="GC214" i="5" s="1"/>
  <c r="CP214" i="5"/>
  <c r="BR214" i="5"/>
  <c r="BQ214" i="5"/>
  <c r="BP214" i="5"/>
  <c r="BO214" i="5" s="1"/>
  <c r="BN214" i="5"/>
  <c r="BM214" i="5"/>
  <c r="BL214" i="5"/>
  <c r="BH214" i="5"/>
  <c r="BG214" i="5"/>
  <c r="BF214" i="5"/>
  <c r="BE214" i="5" s="1"/>
  <c r="BD214" i="5"/>
  <c r="BC214" i="5"/>
  <c r="BB214" i="5"/>
  <c r="AX214" i="5"/>
  <c r="CB214" i="5" s="1"/>
  <c r="AW214" i="5"/>
  <c r="CA214" i="5" s="1"/>
  <c r="AV214" i="5"/>
  <c r="BZ214" i="5" s="1"/>
  <c r="AT214" i="5"/>
  <c r="BX214" i="5" s="1"/>
  <c r="AS214" i="5"/>
  <c r="BW214" i="5" s="1"/>
  <c r="AR214" i="5"/>
  <c r="AQ214" i="5" s="1"/>
  <c r="AD214" i="5"/>
  <c r="AC214" i="5"/>
  <c r="AB214" i="5"/>
  <c r="AA214" i="5"/>
  <c r="Z214" i="5"/>
  <c r="Y214" i="5"/>
  <c r="X214" i="5"/>
  <c r="T214" i="5"/>
  <c r="S214" i="5"/>
  <c r="R214" i="5"/>
  <c r="P214" i="5"/>
  <c r="O214" i="5"/>
  <c r="N214" i="5"/>
  <c r="J214" i="5"/>
  <c r="AN214" i="5" s="1"/>
  <c r="I214" i="5"/>
  <c r="H214" i="5"/>
  <c r="AL214" i="5" s="1"/>
  <c r="F214" i="5"/>
  <c r="AJ214" i="5" s="1"/>
  <c r="E214" i="5"/>
  <c r="D214" i="5"/>
  <c r="AH214" i="5" s="1"/>
  <c r="FN213" i="5"/>
  <c r="FM213" i="5"/>
  <c r="FL213" i="5"/>
  <c r="FK213" i="5" s="1"/>
  <c r="FJ213" i="5"/>
  <c r="FI213" i="5"/>
  <c r="FH213" i="5"/>
  <c r="FD213" i="5"/>
  <c r="FC213" i="5"/>
  <c r="FB213" i="5"/>
  <c r="FA213" i="5" s="1"/>
  <c r="EZ213" i="5"/>
  <c r="EY213" i="5"/>
  <c r="EX213" i="5"/>
  <c r="EW213" i="5" s="1"/>
  <c r="ET213" i="5"/>
  <c r="FX213" i="5" s="1"/>
  <c r="ES213" i="5"/>
  <c r="FW213" i="5" s="1"/>
  <c r="ER213" i="5"/>
  <c r="FV213" i="5" s="1"/>
  <c r="EP213" i="5"/>
  <c r="FT213" i="5" s="1"/>
  <c r="EO213" i="5"/>
  <c r="FS213" i="5" s="1"/>
  <c r="EN213" i="5"/>
  <c r="FR213" i="5" s="1"/>
  <c r="DP213" i="5"/>
  <c r="DO213" i="5"/>
  <c r="DN213" i="5"/>
  <c r="DM213" i="5" s="1"/>
  <c r="DL213" i="5"/>
  <c r="DK213" i="5"/>
  <c r="DJ213" i="5"/>
  <c r="DF213" i="5"/>
  <c r="DE213" i="5"/>
  <c r="DD213" i="5"/>
  <c r="DB213" i="5"/>
  <c r="DA213" i="5"/>
  <c r="CZ213" i="5"/>
  <c r="CY213" i="5" s="1"/>
  <c r="CV213" i="5"/>
  <c r="DZ213" i="5" s="1"/>
  <c r="GH213" i="5" s="1"/>
  <c r="CU213" i="5"/>
  <c r="DY213" i="5" s="1"/>
  <c r="CT213" i="5"/>
  <c r="CS213" i="5"/>
  <c r="CR213" i="5"/>
  <c r="CQ213" i="5"/>
  <c r="DU213" i="5" s="1"/>
  <c r="CP213" i="5"/>
  <c r="CO213" i="5"/>
  <c r="CW213" i="5" s="1"/>
  <c r="BR213" i="5"/>
  <c r="BQ213" i="5"/>
  <c r="BP213" i="5"/>
  <c r="BO213" i="5"/>
  <c r="BN213" i="5"/>
  <c r="BM213" i="5"/>
  <c r="BL213" i="5"/>
  <c r="BK213" i="5"/>
  <c r="BS213" i="5" s="1"/>
  <c r="BH213" i="5"/>
  <c r="BG213" i="5"/>
  <c r="BF213" i="5"/>
  <c r="BE213" i="5"/>
  <c r="BD213" i="5"/>
  <c r="BC213" i="5"/>
  <c r="BB213" i="5"/>
  <c r="BA213" i="5"/>
  <c r="BI213" i="5" s="1"/>
  <c r="AX213" i="5"/>
  <c r="CB213" i="5" s="1"/>
  <c r="AW213" i="5"/>
  <c r="CA213" i="5" s="1"/>
  <c r="AV213" i="5"/>
  <c r="BZ213" i="5" s="1"/>
  <c r="AT213" i="5"/>
  <c r="BX213" i="5" s="1"/>
  <c r="AS213" i="5"/>
  <c r="AR213" i="5"/>
  <c r="BV213" i="5" s="1"/>
  <c r="AD213" i="5"/>
  <c r="AC213" i="5"/>
  <c r="AB213" i="5"/>
  <c r="AA213" i="5"/>
  <c r="Z213" i="5"/>
  <c r="Y213" i="5"/>
  <c r="X213" i="5"/>
  <c r="T213" i="5"/>
  <c r="S213" i="5"/>
  <c r="R213" i="5"/>
  <c r="Q213" i="5" s="1"/>
  <c r="P213" i="5"/>
  <c r="O213" i="5"/>
  <c r="N213" i="5"/>
  <c r="J213" i="5"/>
  <c r="AN213" i="5" s="1"/>
  <c r="CL213" i="5" s="1"/>
  <c r="EJ213" i="5" s="1"/>
  <c r="GR213" i="5" s="1"/>
  <c r="I213" i="5"/>
  <c r="AM213" i="5" s="1"/>
  <c r="CK213" i="5" s="1"/>
  <c r="EI213" i="5" s="1"/>
  <c r="GQ213" i="5" s="1"/>
  <c r="H213" i="5"/>
  <c r="AL213" i="5" s="1"/>
  <c r="F213" i="5"/>
  <c r="AJ213" i="5" s="1"/>
  <c r="CH213" i="5" s="1"/>
  <c r="E213" i="5"/>
  <c r="AI213" i="5" s="1"/>
  <c r="D213" i="5"/>
  <c r="AH213" i="5" s="1"/>
  <c r="FT212" i="5"/>
  <c r="FN212" i="5"/>
  <c r="FM212" i="5"/>
  <c r="FL212" i="5"/>
  <c r="FK212" i="5" s="1"/>
  <c r="FI212" i="5"/>
  <c r="FH212" i="5"/>
  <c r="FG212" i="5" s="1"/>
  <c r="FO212" i="5" s="1"/>
  <c r="FD212" i="5"/>
  <c r="FC212" i="5"/>
  <c r="FB212" i="5"/>
  <c r="FA212" i="5" s="1"/>
  <c r="FF212" i="5" s="1"/>
  <c r="EY212" i="5"/>
  <c r="EX212" i="5"/>
  <c r="EW212" i="5"/>
  <c r="ET212" i="5"/>
  <c r="FX212" i="5" s="1"/>
  <c r="ES212" i="5"/>
  <c r="FW212" i="5" s="1"/>
  <c r="ER212" i="5"/>
  <c r="FV212" i="5" s="1"/>
  <c r="FU212" i="5" s="1"/>
  <c r="EQ212" i="5"/>
  <c r="EO212" i="5"/>
  <c r="FS212" i="5" s="1"/>
  <c r="EN212" i="5"/>
  <c r="FR212" i="5" s="1"/>
  <c r="EM212" i="5"/>
  <c r="EU212" i="5" s="1"/>
  <c r="DV212" i="5"/>
  <c r="GD212" i="5" s="1"/>
  <c r="DP212" i="5"/>
  <c r="DO212" i="5"/>
  <c r="DN212" i="5"/>
  <c r="DM212" i="5" s="1"/>
  <c r="DK212" i="5"/>
  <c r="DJ212" i="5"/>
  <c r="DI212" i="5" s="1"/>
  <c r="DF212" i="5"/>
  <c r="DE212" i="5"/>
  <c r="DD212" i="5"/>
  <c r="DC212" i="5" s="1"/>
  <c r="DA212" i="5"/>
  <c r="CZ212" i="5"/>
  <c r="CV212" i="5"/>
  <c r="DZ212" i="5" s="1"/>
  <c r="GH212" i="5" s="1"/>
  <c r="CU212" i="5"/>
  <c r="DY212" i="5" s="1"/>
  <c r="GG212" i="5" s="1"/>
  <c r="CT212" i="5"/>
  <c r="CS212" i="5" s="1"/>
  <c r="CQ212" i="5"/>
  <c r="DU212" i="5" s="1"/>
  <c r="CP212" i="5"/>
  <c r="DT212" i="5" s="1"/>
  <c r="CO212" i="5"/>
  <c r="BX212" i="5"/>
  <c r="BR212" i="5"/>
  <c r="BQ212" i="5"/>
  <c r="BP212" i="5"/>
  <c r="BO212" i="5"/>
  <c r="BM212" i="5"/>
  <c r="BL212" i="5"/>
  <c r="BK212" i="5" s="1"/>
  <c r="BS212" i="5" s="1"/>
  <c r="BH212" i="5"/>
  <c r="BG212" i="5"/>
  <c r="BF212" i="5"/>
  <c r="BC212" i="5"/>
  <c r="BB212" i="5"/>
  <c r="BA212" i="5"/>
  <c r="AX212" i="5"/>
  <c r="CB212" i="5" s="1"/>
  <c r="AW212" i="5"/>
  <c r="CA212" i="5" s="1"/>
  <c r="AV212" i="5"/>
  <c r="BZ212" i="5" s="1"/>
  <c r="AU212" i="5"/>
  <c r="AS212" i="5"/>
  <c r="BW212" i="5" s="1"/>
  <c r="AR212" i="5"/>
  <c r="BV212" i="5" s="1"/>
  <c r="BU212" i="5" s="1"/>
  <c r="AJ212" i="5"/>
  <c r="CH212" i="5" s="1"/>
  <c r="EF212" i="5" s="1"/>
  <c r="GN212" i="5" s="1"/>
  <c r="AD212" i="5"/>
  <c r="AC212" i="5"/>
  <c r="AB212" i="5"/>
  <c r="AA212" i="5" s="1"/>
  <c r="Y212" i="5"/>
  <c r="X212" i="5"/>
  <c r="W212" i="5" s="1"/>
  <c r="T212" i="5"/>
  <c r="S212" i="5"/>
  <c r="R212" i="5"/>
  <c r="Q212" i="5" s="1"/>
  <c r="V212" i="5" s="1"/>
  <c r="O212" i="5"/>
  <c r="N212" i="5"/>
  <c r="M212" i="5"/>
  <c r="J212" i="5"/>
  <c r="AN212" i="5" s="1"/>
  <c r="CL212" i="5" s="1"/>
  <c r="I212" i="5"/>
  <c r="AM212" i="5" s="1"/>
  <c r="CK212" i="5" s="1"/>
  <c r="EI212" i="5" s="1"/>
  <c r="GQ212" i="5" s="1"/>
  <c r="H212" i="5"/>
  <c r="AL212" i="5" s="1"/>
  <c r="G212" i="5"/>
  <c r="E212" i="5"/>
  <c r="AI212" i="5" s="1"/>
  <c r="CG212" i="5" s="1"/>
  <c r="EE212" i="5" s="1"/>
  <c r="GM212" i="5" s="1"/>
  <c r="D212" i="5"/>
  <c r="AH212" i="5" s="1"/>
  <c r="C212" i="5"/>
  <c r="K212" i="5" s="1"/>
  <c r="FT211" i="5"/>
  <c r="FN211" i="5"/>
  <c r="FM211" i="5"/>
  <c r="FL211" i="5"/>
  <c r="FK211" i="5"/>
  <c r="FI211" i="5"/>
  <c r="FH211" i="5"/>
  <c r="FG211" i="5" s="1"/>
  <c r="FO211" i="5" s="1"/>
  <c r="FD211" i="5"/>
  <c r="FC211" i="5"/>
  <c r="FB211" i="5"/>
  <c r="FA211" i="5" s="1"/>
  <c r="EY211" i="5"/>
  <c r="EX211" i="5"/>
  <c r="EW211" i="5" s="1"/>
  <c r="FE211" i="5" s="1"/>
  <c r="ET211" i="5"/>
  <c r="FX211" i="5" s="1"/>
  <c r="ES211" i="5"/>
  <c r="FW211" i="5" s="1"/>
  <c r="ER211" i="5"/>
  <c r="FV211" i="5" s="1"/>
  <c r="EO211" i="5"/>
  <c r="FS211" i="5" s="1"/>
  <c r="EN211" i="5"/>
  <c r="FR211" i="5" s="1"/>
  <c r="DV211" i="5"/>
  <c r="GD211" i="5" s="1"/>
  <c r="DP211" i="5"/>
  <c r="DO211" i="5"/>
  <c r="DN211" i="5"/>
  <c r="DM211" i="5" s="1"/>
  <c r="DK211" i="5"/>
  <c r="DJ211" i="5"/>
  <c r="DI211" i="5" s="1"/>
  <c r="DQ211" i="5" s="1"/>
  <c r="DF211" i="5"/>
  <c r="DE211" i="5"/>
  <c r="DD211" i="5"/>
  <c r="DC211" i="5"/>
  <c r="DA211" i="5"/>
  <c r="CZ211" i="5"/>
  <c r="CY211" i="5" s="1"/>
  <c r="DG211" i="5" s="1"/>
  <c r="CV211" i="5"/>
  <c r="DZ211" i="5" s="1"/>
  <c r="GH211" i="5" s="1"/>
  <c r="CU211" i="5"/>
  <c r="DY211" i="5" s="1"/>
  <c r="CT211" i="5"/>
  <c r="DX211" i="5" s="1"/>
  <c r="CQ211" i="5"/>
  <c r="DU211" i="5" s="1"/>
  <c r="GC211" i="5" s="1"/>
  <c r="CP211" i="5"/>
  <c r="DT211" i="5" s="1"/>
  <c r="CO211" i="5"/>
  <c r="BX211" i="5"/>
  <c r="BR211" i="5"/>
  <c r="BQ211" i="5"/>
  <c r="BP211" i="5"/>
  <c r="BO211" i="5" s="1"/>
  <c r="BM211" i="5"/>
  <c r="BL211" i="5"/>
  <c r="BH211" i="5"/>
  <c r="BG211" i="5"/>
  <c r="BF211" i="5"/>
  <c r="BE211" i="5" s="1"/>
  <c r="BC211" i="5"/>
  <c r="BB211" i="5"/>
  <c r="BA211" i="5" s="1"/>
  <c r="AX211" i="5"/>
  <c r="CB211" i="5" s="1"/>
  <c r="AW211" i="5"/>
  <c r="CA211" i="5" s="1"/>
  <c r="AV211" i="5"/>
  <c r="BZ211" i="5" s="1"/>
  <c r="BY211" i="5" s="1"/>
  <c r="AS211" i="5"/>
  <c r="BW211" i="5" s="1"/>
  <c r="AR211" i="5"/>
  <c r="BV211" i="5" s="1"/>
  <c r="AJ211" i="5"/>
  <c r="CH211" i="5" s="1"/>
  <c r="EF211" i="5" s="1"/>
  <c r="GN211" i="5" s="1"/>
  <c r="AD211" i="5"/>
  <c r="AC211" i="5"/>
  <c r="AB211" i="5"/>
  <c r="Y211" i="5"/>
  <c r="X211" i="5"/>
  <c r="W211" i="5"/>
  <c r="T211" i="5"/>
  <c r="S211" i="5"/>
  <c r="R211" i="5"/>
  <c r="Q211" i="5"/>
  <c r="O211" i="5"/>
  <c r="N211" i="5"/>
  <c r="M211" i="5" s="1"/>
  <c r="U211" i="5" s="1"/>
  <c r="J211" i="5"/>
  <c r="AN211" i="5" s="1"/>
  <c r="I211" i="5"/>
  <c r="AM211" i="5" s="1"/>
  <c r="CK211" i="5" s="1"/>
  <c r="EI211" i="5" s="1"/>
  <c r="GQ211" i="5" s="1"/>
  <c r="H211" i="5"/>
  <c r="E211" i="5"/>
  <c r="AI211" i="5" s="1"/>
  <c r="CG211" i="5" s="1"/>
  <c r="EE211" i="5" s="1"/>
  <c r="GM211" i="5" s="1"/>
  <c r="D211" i="5"/>
  <c r="AH211" i="5" s="1"/>
  <c r="C211" i="5"/>
  <c r="FN210" i="5"/>
  <c r="FM210" i="5"/>
  <c r="FL210" i="5"/>
  <c r="FK210" i="5"/>
  <c r="FJ210" i="5"/>
  <c r="FI210" i="5"/>
  <c r="FH210" i="5"/>
  <c r="FD210" i="5"/>
  <c r="FC210" i="5"/>
  <c r="FB210" i="5"/>
  <c r="FA210" i="5" s="1"/>
  <c r="EZ210" i="5"/>
  <c r="EY210" i="5"/>
  <c r="EX210" i="5"/>
  <c r="ET210" i="5"/>
  <c r="FX210" i="5" s="1"/>
  <c r="ES210" i="5"/>
  <c r="FW210" i="5" s="1"/>
  <c r="ER210" i="5"/>
  <c r="FV210" i="5" s="1"/>
  <c r="FU210" i="5" s="1"/>
  <c r="EP210" i="5"/>
  <c r="FT210" i="5" s="1"/>
  <c r="EO210" i="5"/>
  <c r="FS210" i="5" s="1"/>
  <c r="EN210" i="5"/>
  <c r="FR210" i="5" s="1"/>
  <c r="FQ210" i="5" s="1"/>
  <c r="FY210" i="5" s="1"/>
  <c r="DP210" i="5"/>
  <c r="DO210" i="5"/>
  <c r="DN210" i="5"/>
  <c r="DL210" i="5"/>
  <c r="DK210" i="5"/>
  <c r="DJ210" i="5"/>
  <c r="DI210" i="5" s="1"/>
  <c r="DF210" i="5"/>
  <c r="DE210" i="5"/>
  <c r="DD210" i="5"/>
  <c r="DB210" i="5"/>
  <c r="DA210" i="5"/>
  <c r="CZ210" i="5"/>
  <c r="CY210" i="5" s="1"/>
  <c r="CV210" i="5"/>
  <c r="DZ210" i="5" s="1"/>
  <c r="GH210" i="5" s="1"/>
  <c r="CU210" i="5"/>
  <c r="DY210" i="5" s="1"/>
  <c r="GG210" i="5" s="1"/>
  <c r="CT210" i="5"/>
  <c r="DX210" i="5" s="1"/>
  <c r="CR210" i="5"/>
  <c r="DV210" i="5" s="1"/>
  <c r="GD210" i="5" s="1"/>
  <c r="CQ210" i="5"/>
  <c r="DU210" i="5" s="1"/>
  <c r="GC210" i="5" s="1"/>
  <c r="CP210" i="5"/>
  <c r="DT210" i="5" s="1"/>
  <c r="BR210" i="5"/>
  <c r="BQ210" i="5"/>
  <c r="BP210" i="5"/>
  <c r="BN210" i="5"/>
  <c r="BM210" i="5"/>
  <c r="BL210" i="5"/>
  <c r="BK210" i="5" s="1"/>
  <c r="BH210" i="5"/>
  <c r="BG210" i="5"/>
  <c r="BF210" i="5"/>
  <c r="BD210" i="5"/>
  <c r="BC210" i="5"/>
  <c r="BB210" i="5"/>
  <c r="BA210" i="5" s="1"/>
  <c r="AX210" i="5"/>
  <c r="CB210" i="5" s="1"/>
  <c r="AW210" i="5"/>
  <c r="CA210" i="5" s="1"/>
  <c r="AV210" i="5"/>
  <c r="BZ210" i="5" s="1"/>
  <c r="AT210" i="5"/>
  <c r="BX210" i="5" s="1"/>
  <c r="AS210" i="5"/>
  <c r="BW210" i="5" s="1"/>
  <c r="AR210" i="5"/>
  <c r="BV210" i="5" s="1"/>
  <c r="AD210" i="5"/>
  <c r="AC210" i="5"/>
  <c r="AB210" i="5"/>
  <c r="Z210" i="5"/>
  <c r="Y210" i="5"/>
  <c r="X210" i="5"/>
  <c r="W210" i="5" s="1"/>
  <c r="T210" i="5"/>
  <c r="S210" i="5"/>
  <c r="R210" i="5"/>
  <c r="P210" i="5"/>
  <c r="O210" i="5"/>
  <c r="N210" i="5"/>
  <c r="M210" i="5" s="1"/>
  <c r="J210" i="5"/>
  <c r="AN210" i="5" s="1"/>
  <c r="CL210" i="5" s="1"/>
  <c r="EJ210" i="5" s="1"/>
  <c r="GR210" i="5" s="1"/>
  <c r="I210" i="5"/>
  <c r="AM210" i="5" s="1"/>
  <c r="CK210" i="5" s="1"/>
  <c r="EI210" i="5" s="1"/>
  <c r="GQ210" i="5" s="1"/>
  <c r="H210" i="5"/>
  <c r="AL210" i="5" s="1"/>
  <c r="F210" i="5"/>
  <c r="AJ210" i="5" s="1"/>
  <c r="CH210" i="5" s="1"/>
  <c r="EF210" i="5" s="1"/>
  <c r="GN210" i="5" s="1"/>
  <c r="E210" i="5"/>
  <c r="AI210" i="5" s="1"/>
  <c r="CG210" i="5" s="1"/>
  <c r="EE210" i="5" s="1"/>
  <c r="GM210" i="5" s="1"/>
  <c r="D210" i="5"/>
  <c r="AH210" i="5" s="1"/>
  <c r="FN209" i="5"/>
  <c r="FM209" i="5"/>
  <c r="FL209" i="5"/>
  <c r="FK209" i="5"/>
  <c r="FJ209" i="5"/>
  <c r="FI209" i="5"/>
  <c r="FH209" i="5"/>
  <c r="FD209" i="5"/>
  <c r="FC209" i="5"/>
  <c r="FB209" i="5"/>
  <c r="EZ209" i="5"/>
  <c r="EY209" i="5"/>
  <c r="EX209" i="5"/>
  <c r="EW209" i="5" s="1"/>
  <c r="ET209" i="5"/>
  <c r="FX209" i="5" s="1"/>
  <c r="ES209" i="5"/>
  <c r="FW209" i="5" s="1"/>
  <c r="ER209" i="5"/>
  <c r="FV209" i="5" s="1"/>
  <c r="EQ209" i="5"/>
  <c r="EP209" i="5"/>
  <c r="FT209" i="5" s="1"/>
  <c r="EO209" i="5"/>
  <c r="FS209" i="5" s="1"/>
  <c r="EN209" i="5"/>
  <c r="FR209" i="5" s="1"/>
  <c r="EM209" i="5"/>
  <c r="EU209" i="5" s="1"/>
  <c r="DP209" i="5"/>
  <c r="DO209" i="5"/>
  <c r="DN209" i="5"/>
  <c r="DM209" i="5"/>
  <c r="DL209" i="5"/>
  <c r="DK209" i="5"/>
  <c r="DJ209" i="5"/>
  <c r="DI209" i="5" s="1"/>
  <c r="DQ209" i="5" s="1"/>
  <c r="DF209" i="5"/>
  <c r="DE209" i="5"/>
  <c r="DD209" i="5"/>
  <c r="DB209" i="5"/>
  <c r="DA209" i="5"/>
  <c r="CZ209" i="5"/>
  <c r="CY209" i="5" s="1"/>
  <c r="CV209" i="5"/>
  <c r="DZ209" i="5" s="1"/>
  <c r="GH209" i="5" s="1"/>
  <c r="CU209" i="5"/>
  <c r="DY209" i="5" s="1"/>
  <c r="GG209" i="5" s="1"/>
  <c r="CT209" i="5"/>
  <c r="CR209" i="5"/>
  <c r="DV209" i="5" s="1"/>
  <c r="GD209" i="5" s="1"/>
  <c r="CQ209" i="5"/>
  <c r="DU209" i="5" s="1"/>
  <c r="GC209" i="5" s="1"/>
  <c r="CP209" i="5"/>
  <c r="DT209" i="5" s="1"/>
  <c r="BR209" i="5"/>
  <c r="BQ209" i="5"/>
  <c r="BP209" i="5"/>
  <c r="BN209" i="5"/>
  <c r="BM209" i="5"/>
  <c r="BL209" i="5"/>
  <c r="BH209" i="5"/>
  <c r="BG209" i="5"/>
  <c r="BF209" i="5"/>
  <c r="BD209" i="5"/>
  <c r="BC209" i="5"/>
  <c r="BB209" i="5"/>
  <c r="BA209" i="5" s="1"/>
  <c r="AX209" i="5"/>
  <c r="CB209" i="5" s="1"/>
  <c r="AW209" i="5"/>
  <c r="CA209" i="5" s="1"/>
  <c r="AV209" i="5"/>
  <c r="BZ209" i="5" s="1"/>
  <c r="AU209" i="5"/>
  <c r="AT209" i="5"/>
  <c r="BX209" i="5" s="1"/>
  <c r="AS209" i="5"/>
  <c r="BW209" i="5" s="1"/>
  <c r="AR209" i="5"/>
  <c r="AQ209" i="5" s="1"/>
  <c r="AY209" i="5" s="1"/>
  <c r="AD209" i="5"/>
  <c r="AC209" i="5"/>
  <c r="AB209" i="5"/>
  <c r="Z209" i="5"/>
  <c r="Y209" i="5"/>
  <c r="X209" i="5"/>
  <c r="W209" i="5" s="1"/>
  <c r="T209" i="5"/>
  <c r="S209" i="5"/>
  <c r="R209" i="5"/>
  <c r="P209" i="5"/>
  <c r="O209" i="5"/>
  <c r="N209" i="5"/>
  <c r="M209" i="5" s="1"/>
  <c r="J209" i="5"/>
  <c r="AN209" i="5" s="1"/>
  <c r="CL209" i="5" s="1"/>
  <c r="EJ209" i="5" s="1"/>
  <c r="GR209" i="5" s="1"/>
  <c r="I209" i="5"/>
  <c r="AM209" i="5" s="1"/>
  <c r="CK209" i="5" s="1"/>
  <c r="EI209" i="5" s="1"/>
  <c r="GQ209" i="5" s="1"/>
  <c r="H209" i="5"/>
  <c r="F209" i="5"/>
  <c r="AJ209" i="5" s="1"/>
  <c r="CH209" i="5" s="1"/>
  <c r="EF209" i="5" s="1"/>
  <c r="GN209" i="5" s="1"/>
  <c r="E209" i="5"/>
  <c r="AI209" i="5" s="1"/>
  <c r="CG209" i="5" s="1"/>
  <c r="EE209" i="5" s="1"/>
  <c r="GM209" i="5" s="1"/>
  <c r="D209" i="5"/>
  <c r="AH209" i="5" s="1"/>
  <c r="FT208" i="5"/>
  <c r="FN208" i="5"/>
  <c r="FM208" i="5"/>
  <c r="FL208" i="5"/>
  <c r="FK208" i="5" s="1"/>
  <c r="FI208" i="5"/>
  <c r="FH208" i="5"/>
  <c r="FG208" i="5" s="1"/>
  <c r="FO208" i="5" s="1"/>
  <c r="FD208" i="5"/>
  <c r="FC208" i="5"/>
  <c r="FB208" i="5"/>
  <c r="FA208" i="5" s="1"/>
  <c r="EY208" i="5"/>
  <c r="EX208" i="5"/>
  <c r="ET208" i="5"/>
  <c r="FX208" i="5" s="1"/>
  <c r="ES208" i="5"/>
  <c r="FW208" i="5" s="1"/>
  <c r="ER208" i="5"/>
  <c r="FV208" i="5" s="1"/>
  <c r="EO208" i="5"/>
  <c r="FS208" i="5" s="1"/>
  <c r="EN208" i="5"/>
  <c r="FR208" i="5" s="1"/>
  <c r="EM208" i="5"/>
  <c r="DV208" i="5"/>
  <c r="GD208" i="5" s="1"/>
  <c r="DP208" i="5"/>
  <c r="DO208" i="5"/>
  <c r="DN208" i="5"/>
  <c r="DM208" i="5" s="1"/>
  <c r="DK208" i="5"/>
  <c r="DJ208" i="5"/>
  <c r="DI208" i="5" s="1"/>
  <c r="DQ208" i="5" s="1"/>
  <c r="DF208" i="5"/>
  <c r="DE208" i="5"/>
  <c r="DD208" i="5"/>
  <c r="DC208" i="5" s="1"/>
  <c r="DA208" i="5"/>
  <c r="CZ208" i="5"/>
  <c r="CV208" i="5"/>
  <c r="DZ208" i="5" s="1"/>
  <c r="GH208" i="5" s="1"/>
  <c r="CU208" i="5"/>
  <c r="DY208" i="5" s="1"/>
  <c r="GG208" i="5" s="1"/>
  <c r="CT208" i="5"/>
  <c r="CS208" i="5" s="1"/>
  <c r="CQ208" i="5"/>
  <c r="DU208" i="5" s="1"/>
  <c r="GC208" i="5" s="1"/>
  <c r="CP208" i="5"/>
  <c r="DT208" i="5" s="1"/>
  <c r="BX208" i="5"/>
  <c r="BR208" i="5"/>
  <c r="BQ208" i="5"/>
  <c r="BP208" i="5"/>
  <c r="BO208" i="5" s="1"/>
  <c r="BM208" i="5"/>
  <c r="BL208" i="5"/>
  <c r="BK208" i="5" s="1"/>
  <c r="BS208" i="5" s="1"/>
  <c r="BH208" i="5"/>
  <c r="BG208" i="5"/>
  <c r="BF208" i="5"/>
  <c r="BE208" i="5" s="1"/>
  <c r="BC208" i="5"/>
  <c r="BB208" i="5"/>
  <c r="BA208" i="5" s="1"/>
  <c r="BI208" i="5" s="1"/>
  <c r="AX208" i="5"/>
  <c r="CB208" i="5" s="1"/>
  <c r="AW208" i="5"/>
  <c r="CA208" i="5" s="1"/>
  <c r="AV208" i="5"/>
  <c r="BZ208" i="5" s="1"/>
  <c r="AS208" i="5"/>
  <c r="BW208" i="5" s="1"/>
  <c r="AR208" i="5"/>
  <c r="BV208" i="5" s="1"/>
  <c r="AJ208" i="5"/>
  <c r="CH208" i="5" s="1"/>
  <c r="EF208" i="5" s="1"/>
  <c r="GN208" i="5" s="1"/>
  <c r="AD208" i="5"/>
  <c r="AC208" i="5"/>
  <c r="AB208" i="5"/>
  <c r="Y208" i="5"/>
  <c r="X208" i="5"/>
  <c r="W208" i="5"/>
  <c r="T208" i="5"/>
  <c r="S208" i="5"/>
  <c r="R208" i="5"/>
  <c r="Q208" i="5"/>
  <c r="O208" i="5"/>
  <c r="N208" i="5"/>
  <c r="M208" i="5" s="1"/>
  <c r="U208" i="5" s="1"/>
  <c r="J208" i="5"/>
  <c r="AN208" i="5" s="1"/>
  <c r="CL208" i="5" s="1"/>
  <c r="EJ208" i="5" s="1"/>
  <c r="GR208" i="5" s="1"/>
  <c r="I208" i="5"/>
  <c r="AM208" i="5" s="1"/>
  <c r="CK208" i="5" s="1"/>
  <c r="EI208" i="5" s="1"/>
  <c r="GQ208" i="5" s="1"/>
  <c r="H208" i="5"/>
  <c r="G208" i="5" s="1"/>
  <c r="E208" i="5"/>
  <c r="AI208" i="5" s="1"/>
  <c r="CG208" i="5" s="1"/>
  <c r="EE208" i="5" s="1"/>
  <c r="GM208" i="5" s="1"/>
  <c r="D208" i="5"/>
  <c r="AH208" i="5" s="1"/>
  <c r="C208" i="5"/>
  <c r="FN207" i="5"/>
  <c r="FM207" i="5"/>
  <c r="FL207" i="5"/>
  <c r="FK207" i="5"/>
  <c r="FJ207" i="5"/>
  <c r="FI207" i="5"/>
  <c r="FH207" i="5"/>
  <c r="FG207" i="5"/>
  <c r="FO207" i="5" s="1"/>
  <c r="FD207" i="5"/>
  <c r="FC207" i="5"/>
  <c r="FB207" i="5"/>
  <c r="FA207" i="5"/>
  <c r="EZ207" i="5"/>
  <c r="EY207" i="5"/>
  <c r="EX207" i="5"/>
  <c r="ET207" i="5"/>
  <c r="FX207" i="5" s="1"/>
  <c r="ES207" i="5"/>
  <c r="FW207" i="5" s="1"/>
  <c r="ER207" i="5"/>
  <c r="EP207" i="5"/>
  <c r="FT207" i="5" s="1"/>
  <c r="EO207" i="5"/>
  <c r="FS207" i="5" s="1"/>
  <c r="EN207" i="5"/>
  <c r="EM207" i="5" s="1"/>
  <c r="DP207" i="5"/>
  <c r="DO207" i="5"/>
  <c r="DN207" i="5"/>
  <c r="DL207" i="5"/>
  <c r="DK207" i="5"/>
  <c r="DJ207" i="5"/>
  <c r="DI207" i="5" s="1"/>
  <c r="DF207" i="5"/>
  <c r="DE207" i="5"/>
  <c r="DD207" i="5"/>
  <c r="DC207" i="5"/>
  <c r="DB207" i="5"/>
  <c r="DA207" i="5"/>
  <c r="CZ207" i="5"/>
  <c r="CV207" i="5"/>
  <c r="DZ207" i="5" s="1"/>
  <c r="GH207" i="5" s="1"/>
  <c r="CU207" i="5"/>
  <c r="DY207" i="5" s="1"/>
  <c r="GG207" i="5" s="1"/>
  <c r="CT207" i="5"/>
  <c r="CS207" i="5" s="1"/>
  <c r="CR207" i="5"/>
  <c r="DV207" i="5" s="1"/>
  <c r="GD207" i="5" s="1"/>
  <c r="CQ207" i="5"/>
  <c r="DU207" i="5" s="1"/>
  <c r="GC207" i="5" s="1"/>
  <c r="CP207" i="5"/>
  <c r="DT207" i="5" s="1"/>
  <c r="BR207" i="5"/>
  <c r="BQ207" i="5"/>
  <c r="BP207" i="5"/>
  <c r="BO207" i="5"/>
  <c r="BN207" i="5"/>
  <c r="BM207" i="5"/>
  <c r="BL207" i="5"/>
  <c r="BH207" i="5"/>
  <c r="BG207" i="5"/>
  <c r="BF207" i="5"/>
  <c r="BD207" i="5"/>
  <c r="BC207" i="5"/>
  <c r="BB207" i="5"/>
  <c r="BA207" i="5" s="1"/>
  <c r="AX207" i="5"/>
  <c r="CB207" i="5" s="1"/>
  <c r="AW207" i="5"/>
  <c r="CA207" i="5" s="1"/>
  <c r="AV207" i="5"/>
  <c r="AT207" i="5"/>
  <c r="BX207" i="5" s="1"/>
  <c r="AS207" i="5"/>
  <c r="BW207" i="5" s="1"/>
  <c r="AR207" i="5"/>
  <c r="AQ207" i="5" s="1"/>
  <c r="AD207" i="5"/>
  <c r="AC207" i="5"/>
  <c r="AB207" i="5"/>
  <c r="AA207" i="5"/>
  <c r="Z207" i="5"/>
  <c r="Y207" i="5"/>
  <c r="X207" i="5"/>
  <c r="T207" i="5"/>
  <c r="S207" i="5"/>
  <c r="R207" i="5"/>
  <c r="Q207" i="5" s="1"/>
  <c r="P207" i="5"/>
  <c r="O207" i="5"/>
  <c r="N207" i="5"/>
  <c r="J207" i="5"/>
  <c r="AN207" i="5" s="1"/>
  <c r="CL207" i="5" s="1"/>
  <c r="EJ207" i="5" s="1"/>
  <c r="GR207" i="5" s="1"/>
  <c r="I207" i="5"/>
  <c r="AM207" i="5" s="1"/>
  <c r="CK207" i="5" s="1"/>
  <c r="EI207" i="5" s="1"/>
  <c r="GQ207" i="5" s="1"/>
  <c r="H207" i="5"/>
  <c r="AL207" i="5" s="1"/>
  <c r="G207" i="5"/>
  <c r="F207" i="5"/>
  <c r="AJ207" i="5" s="1"/>
  <c r="CH207" i="5" s="1"/>
  <c r="EF207" i="5" s="1"/>
  <c r="GN207" i="5" s="1"/>
  <c r="E207" i="5"/>
  <c r="AI207" i="5" s="1"/>
  <c r="CG207" i="5" s="1"/>
  <c r="EE207" i="5" s="1"/>
  <c r="GM207" i="5" s="1"/>
  <c r="D207" i="5"/>
  <c r="AH207" i="5" s="1"/>
  <c r="C207" i="5"/>
  <c r="K207" i="5" s="1"/>
  <c r="FN206" i="5"/>
  <c r="FM206" i="5"/>
  <c r="FL206" i="5"/>
  <c r="FK206" i="5"/>
  <c r="FJ206" i="5"/>
  <c r="FI206" i="5"/>
  <c r="FH206" i="5"/>
  <c r="FD206" i="5"/>
  <c r="FC206" i="5"/>
  <c r="FB206" i="5"/>
  <c r="FA206" i="5" s="1"/>
  <c r="EZ206" i="5"/>
  <c r="EY206" i="5"/>
  <c r="EX206" i="5"/>
  <c r="ET206" i="5"/>
  <c r="FX206" i="5" s="1"/>
  <c r="ES206" i="5"/>
  <c r="FW206" i="5" s="1"/>
  <c r="ER206" i="5"/>
  <c r="EQ206" i="5" s="1"/>
  <c r="EP206" i="5"/>
  <c r="FT206" i="5" s="1"/>
  <c r="EO206" i="5"/>
  <c r="FS206" i="5" s="1"/>
  <c r="EN206" i="5"/>
  <c r="EM206" i="5" s="1"/>
  <c r="EU206" i="5" s="1"/>
  <c r="DP206" i="5"/>
  <c r="DO206" i="5"/>
  <c r="DN206" i="5"/>
  <c r="DM206" i="5"/>
  <c r="DL206" i="5"/>
  <c r="DK206" i="5"/>
  <c r="DJ206" i="5"/>
  <c r="DI206" i="5"/>
  <c r="DQ206" i="5" s="1"/>
  <c r="DF206" i="5"/>
  <c r="DE206" i="5"/>
  <c r="DD206" i="5"/>
  <c r="DC206" i="5"/>
  <c r="DB206" i="5"/>
  <c r="DA206" i="5"/>
  <c r="CZ206" i="5"/>
  <c r="CY206" i="5" s="1"/>
  <c r="DG206" i="5" s="1"/>
  <c r="CV206" i="5"/>
  <c r="DZ206" i="5" s="1"/>
  <c r="GH206" i="5" s="1"/>
  <c r="CU206" i="5"/>
  <c r="DY206" i="5" s="1"/>
  <c r="GG206" i="5" s="1"/>
  <c r="CT206" i="5"/>
  <c r="DX206" i="5" s="1"/>
  <c r="CS206" i="5"/>
  <c r="CR206" i="5"/>
  <c r="DV206" i="5" s="1"/>
  <c r="GD206" i="5" s="1"/>
  <c r="CQ206" i="5"/>
  <c r="DU206" i="5" s="1"/>
  <c r="GC206" i="5" s="1"/>
  <c r="CP206" i="5"/>
  <c r="CO206" i="5" s="1"/>
  <c r="CW206" i="5" s="1"/>
  <c r="BR206" i="5"/>
  <c r="BQ206" i="5"/>
  <c r="BP206" i="5"/>
  <c r="BO206" i="5"/>
  <c r="BN206" i="5"/>
  <c r="BM206" i="5"/>
  <c r="BL206" i="5"/>
  <c r="BK206" i="5"/>
  <c r="BS206" i="5" s="1"/>
  <c r="BH206" i="5"/>
  <c r="BG206" i="5"/>
  <c r="BF206" i="5"/>
  <c r="BE206" i="5"/>
  <c r="BD206" i="5"/>
  <c r="BC206" i="5"/>
  <c r="BB206" i="5"/>
  <c r="BA206" i="5"/>
  <c r="BI206" i="5" s="1"/>
  <c r="AX206" i="5"/>
  <c r="CB206" i="5" s="1"/>
  <c r="AW206" i="5"/>
  <c r="CA206" i="5" s="1"/>
  <c r="AV206" i="5"/>
  <c r="BZ206" i="5" s="1"/>
  <c r="AU206" i="5"/>
  <c r="AT206" i="5"/>
  <c r="BX206" i="5" s="1"/>
  <c r="AS206" i="5"/>
  <c r="BW206" i="5" s="1"/>
  <c r="AR206" i="5"/>
  <c r="BV206" i="5" s="1"/>
  <c r="AQ206" i="5"/>
  <c r="AY206" i="5" s="1"/>
  <c r="AD206" i="5"/>
  <c r="AC206" i="5"/>
  <c r="AB206" i="5"/>
  <c r="AA206" i="5"/>
  <c r="Z206" i="5"/>
  <c r="Y206" i="5"/>
  <c r="X206" i="5"/>
  <c r="W206" i="5"/>
  <c r="AE206" i="5" s="1"/>
  <c r="T206" i="5"/>
  <c r="S206" i="5"/>
  <c r="R206" i="5"/>
  <c r="Q206" i="5"/>
  <c r="P206" i="5"/>
  <c r="O206" i="5"/>
  <c r="N206" i="5"/>
  <c r="J206" i="5"/>
  <c r="AN206" i="5" s="1"/>
  <c r="CL206" i="5" s="1"/>
  <c r="EJ206" i="5" s="1"/>
  <c r="GR206" i="5" s="1"/>
  <c r="I206" i="5"/>
  <c r="H206" i="5"/>
  <c r="G206" i="5" s="1"/>
  <c r="F206" i="5"/>
  <c r="AJ206" i="5" s="1"/>
  <c r="CH206" i="5" s="1"/>
  <c r="EF206" i="5" s="1"/>
  <c r="GN206" i="5" s="1"/>
  <c r="E206" i="5"/>
  <c r="AI206" i="5" s="1"/>
  <c r="CG206" i="5" s="1"/>
  <c r="EE206" i="5" s="1"/>
  <c r="GM206" i="5" s="1"/>
  <c r="D206" i="5"/>
  <c r="FN205" i="5"/>
  <c r="FN218" i="5" s="1"/>
  <c r="FM205" i="5"/>
  <c r="FM218" i="5" s="1"/>
  <c r="FL205" i="5"/>
  <c r="FL218" i="5" s="1"/>
  <c r="FJ205" i="5"/>
  <c r="FJ218" i="5" s="1"/>
  <c r="FI205" i="5"/>
  <c r="FI218" i="5" s="1"/>
  <c r="FH205" i="5"/>
  <c r="FH218" i="5" s="1"/>
  <c r="FD205" i="5"/>
  <c r="FD218" i="5" s="1"/>
  <c r="FC205" i="5"/>
  <c r="FC218" i="5" s="1"/>
  <c r="FB205" i="5"/>
  <c r="FB218" i="5" s="1"/>
  <c r="EZ205" i="5"/>
  <c r="EZ218" i="5" s="1"/>
  <c r="EY205" i="5"/>
  <c r="EY218" i="5" s="1"/>
  <c r="EX205" i="5"/>
  <c r="EX218" i="5" s="1"/>
  <c r="ET205" i="5"/>
  <c r="ET218" i="5" s="1"/>
  <c r="ES205" i="5"/>
  <c r="ES218" i="5" s="1"/>
  <c r="ER205" i="5"/>
  <c r="ER218" i="5" s="1"/>
  <c r="EP205" i="5"/>
  <c r="EP218" i="5" s="1"/>
  <c r="EO205" i="5"/>
  <c r="EO218" i="5" s="1"/>
  <c r="EN205" i="5"/>
  <c r="EN218" i="5" s="1"/>
  <c r="DP205" i="5"/>
  <c r="DP218" i="5" s="1"/>
  <c r="DO205" i="5"/>
  <c r="DO218" i="5" s="1"/>
  <c r="DN205" i="5"/>
  <c r="DN218" i="5" s="1"/>
  <c r="DL205" i="5"/>
  <c r="DL218" i="5" s="1"/>
  <c r="DK205" i="5"/>
  <c r="DK218" i="5" s="1"/>
  <c r="DJ205" i="5"/>
  <c r="DJ218" i="5" s="1"/>
  <c r="DF205" i="5"/>
  <c r="DF218" i="5" s="1"/>
  <c r="DE205" i="5"/>
  <c r="DE218" i="5" s="1"/>
  <c r="DD205" i="5"/>
  <c r="DD218" i="5" s="1"/>
  <c r="DB205" i="5"/>
  <c r="DB218" i="5" s="1"/>
  <c r="DA205" i="5"/>
  <c r="DA218" i="5" s="1"/>
  <c r="CZ205" i="5"/>
  <c r="CZ218" i="5" s="1"/>
  <c r="CV205" i="5"/>
  <c r="CV218" i="5" s="1"/>
  <c r="CU205" i="5"/>
  <c r="CU218" i="5" s="1"/>
  <c r="CT205" i="5"/>
  <c r="CT218" i="5" s="1"/>
  <c r="CR205" i="5"/>
  <c r="CR218" i="5" s="1"/>
  <c r="CQ205" i="5"/>
  <c r="CQ218" i="5" s="1"/>
  <c r="CP205" i="5"/>
  <c r="CP218" i="5" s="1"/>
  <c r="BR205" i="5"/>
  <c r="BR218" i="5" s="1"/>
  <c r="BQ205" i="5"/>
  <c r="BQ218" i="5" s="1"/>
  <c r="BP205" i="5"/>
  <c r="BP218" i="5" s="1"/>
  <c r="BN205" i="5"/>
  <c r="BN218" i="5" s="1"/>
  <c r="BM205" i="5"/>
  <c r="BM218" i="5" s="1"/>
  <c r="BL205" i="5"/>
  <c r="BL218" i="5" s="1"/>
  <c r="BH205" i="5"/>
  <c r="BH218" i="5" s="1"/>
  <c r="BG205" i="5"/>
  <c r="BG218" i="5" s="1"/>
  <c r="BF205" i="5"/>
  <c r="BF218" i="5" s="1"/>
  <c r="BD205" i="5"/>
  <c r="BD218" i="5" s="1"/>
  <c r="BC205" i="5"/>
  <c r="BC218" i="5" s="1"/>
  <c r="BB205" i="5"/>
  <c r="BB218" i="5" s="1"/>
  <c r="AX205" i="5"/>
  <c r="AX218" i="5" s="1"/>
  <c r="AW205" i="5"/>
  <c r="AW218" i="5" s="1"/>
  <c r="AV205" i="5"/>
  <c r="AV218" i="5" s="1"/>
  <c r="AT205" i="5"/>
  <c r="AT218" i="5" s="1"/>
  <c r="AS205" i="5"/>
  <c r="AS218" i="5" s="1"/>
  <c r="AR205" i="5"/>
  <c r="AR218" i="5" s="1"/>
  <c r="AD205" i="5"/>
  <c r="AD218" i="5" s="1"/>
  <c r="AC205" i="5"/>
  <c r="AC218" i="5" s="1"/>
  <c r="AB205" i="5"/>
  <c r="AB218" i="5" s="1"/>
  <c r="Z205" i="5"/>
  <c r="Z218" i="5" s="1"/>
  <c r="Y205" i="5"/>
  <c r="Y218" i="5" s="1"/>
  <c r="X205" i="5"/>
  <c r="X218" i="5" s="1"/>
  <c r="T205" i="5"/>
  <c r="T218" i="5" s="1"/>
  <c r="S205" i="5"/>
  <c r="S218" i="5" s="1"/>
  <c r="R205" i="5"/>
  <c r="R218" i="5" s="1"/>
  <c r="P205" i="5"/>
  <c r="P218" i="5" s="1"/>
  <c r="O205" i="5"/>
  <c r="O218" i="5" s="1"/>
  <c r="N205" i="5"/>
  <c r="N218" i="5" s="1"/>
  <c r="J205" i="5"/>
  <c r="J218" i="5" s="1"/>
  <c r="I205" i="5"/>
  <c r="I218" i="5" s="1"/>
  <c r="H205" i="5"/>
  <c r="H218" i="5" s="1"/>
  <c r="F205" i="5"/>
  <c r="F218" i="5" s="1"/>
  <c r="E205" i="5"/>
  <c r="E218" i="5" s="1"/>
  <c r="D205" i="5"/>
  <c r="D218" i="5" s="1"/>
  <c r="C218" i="5" s="1"/>
  <c r="HD204" i="5"/>
  <c r="GU203" i="5"/>
  <c r="FN203" i="5"/>
  <c r="FM203" i="5"/>
  <c r="FL203" i="5"/>
  <c r="FK203" i="5"/>
  <c r="FJ203" i="5"/>
  <c r="FI203" i="5"/>
  <c r="FH203" i="5"/>
  <c r="FG203" i="5"/>
  <c r="FO203" i="5" s="1"/>
  <c r="FD203" i="5"/>
  <c r="FC203" i="5"/>
  <c r="FB203" i="5"/>
  <c r="FA203" i="5"/>
  <c r="EZ203" i="5"/>
  <c r="EY203" i="5"/>
  <c r="EX203" i="5"/>
  <c r="ET203" i="5"/>
  <c r="FX203" i="5" s="1"/>
  <c r="ES203" i="5"/>
  <c r="ER203" i="5"/>
  <c r="FV203" i="5" s="1"/>
  <c r="EP203" i="5"/>
  <c r="FT203" i="5" s="1"/>
  <c r="EO203" i="5"/>
  <c r="EN203" i="5"/>
  <c r="FR203" i="5" s="1"/>
  <c r="DP203" i="5"/>
  <c r="DO203" i="5"/>
  <c r="DN203" i="5"/>
  <c r="DL203" i="5"/>
  <c r="DK203" i="5"/>
  <c r="DJ203" i="5"/>
  <c r="DI203" i="5" s="1"/>
  <c r="DF203" i="5"/>
  <c r="DE203" i="5"/>
  <c r="DD203" i="5"/>
  <c r="DC203" i="5"/>
  <c r="DB203" i="5"/>
  <c r="DA203" i="5"/>
  <c r="CZ203" i="5"/>
  <c r="CY203" i="5"/>
  <c r="DG203" i="5" s="1"/>
  <c r="CV203" i="5"/>
  <c r="DZ203" i="5" s="1"/>
  <c r="GH203" i="5" s="1"/>
  <c r="CU203" i="5"/>
  <c r="DY203" i="5" s="1"/>
  <c r="CT203" i="5"/>
  <c r="DX203" i="5" s="1"/>
  <c r="CS203" i="5"/>
  <c r="CR203" i="5"/>
  <c r="CQ203" i="5"/>
  <c r="DU203" i="5" s="1"/>
  <c r="CP203" i="5"/>
  <c r="BR203" i="5"/>
  <c r="BQ203" i="5"/>
  <c r="BP203" i="5"/>
  <c r="BO203" i="5" s="1"/>
  <c r="BN203" i="5"/>
  <c r="BM203" i="5"/>
  <c r="BL203" i="5"/>
  <c r="BH203" i="5"/>
  <c r="BG203" i="5"/>
  <c r="BF203" i="5"/>
  <c r="BE203" i="5" s="1"/>
  <c r="BD203" i="5"/>
  <c r="BC203" i="5"/>
  <c r="BB203" i="5"/>
  <c r="AX203" i="5"/>
  <c r="CB203" i="5" s="1"/>
  <c r="AW203" i="5"/>
  <c r="CA203" i="5" s="1"/>
  <c r="AV203" i="5"/>
  <c r="BZ203" i="5" s="1"/>
  <c r="AT203" i="5"/>
  <c r="BX203" i="5" s="1"/>
  <c r="AS203" i="5"/>
  <c r="BW203" i="5" s="1"/>
  <c r="AR203" i="5"/>
  <c r="BV203" i="5" s="1"/>
  <c r="AD203" i="5"/>
  <c r="AC203" i="5"/>
  <c r="AB203" i="5"/>
  <c r="AA203" i="5" s="1"/>
  <c r="Z203" i="5"/>
  <c r="Y203" i="5"/>
  <c r="X203" i="5"/>
  <c r="T203" i="5"/>
  <c r="S203" i="5"/>
  <c r="R203" i="5"/>
  <c r="P203" i="5"/>
  <c r="O203" i="5"/>
  <c r="N203" i="5"/>
  <c r="M203" i="5" s="1"/>
  <c r="J203" i="5"/>
  <c r="AN203" i="5" s="1"/>
  <c r="CL203" i="5" s="1"/>
  <c r="EJ203" i="5" s="1"/>
  <c r="GR203" i="5" s="1"/>
  <c r="I203" i="5"/>
  <c r="AM203" i="5" s="1"/>
  <c r="H203" i="5"/>
  <c r="AL203" i="5" s="1"/>
  <c r="F203" i="5"/>
  <c r="AJ203" i="5" s="1"/>
  <c r="CH203" i="5" s="1"/>
  <c r="E203" i="5"/>
  <c r="AI203" i="5" s="1"/>
  <c r="D203" i="5"/>
  <c r="AH203" i="5" s="1"/>
  <c r="FN202" i="5"/>
  <c r="FM202" i="5"/>
  <c r="FL202" i="5"/>
  <c r="FK202" i="5"/>
  <c r="FJ202" i="5"/>
  <c r="FI202" i="5"/>
  <c r="FH202" i="5"/>
  <c r="FG202" i="5"/>
  <c r="FO202" i="5" s="1"/>
  <c r="FD202" i="5"/>
  <c r="FC202" i="5"/>
  <c r="FB202" i="5"/>
  <c r="FA202" i="5"/>
  <c r="EZ202" i="5"/>
  <c r="EY202" i="5"/>
  <c r="EX202" i="5"/>
  <c r="EW202" i="5"/>
  <c r="FE202" i="5" s="1"/>
  <c r="ET202" i="5"/>
  <c r="FX202" i="5" s="1"/>
  <c r="ES202" i="5"/>
  <c r="FW202" i="5" s="1"/>
  <c r="ER202" i="5"/>
  <c r="FV202" i="5" s="1"/>
  <c r="EQ202" i="5"/>
  <c r="EP202" i="5"/>
  <c r="FT202" i="5" s="1"/>
  <c r="EO202" i="5"/>
  <c r="FS202" i="5" s="1"/>
  <c r="EN202" i="5"/>
  <c r="FR202" i="5" s="1"/>
  <c r="EM202" i="5"/>
  <c r="EU202" i="5" s="1"/>
  <c r="DP202" i="5"/>
  <c r="DO202" i="5"/>
  <c r="DN202" i="5"/>
  <c r="DM202" i="5"/>
  <c r="DL202" i="5"/>
  <c r="DK202" i="5"/>
  <c r="DJ202" i="5"/>
  <c r="DI202" i="5"/>
  <c r="DQ202" i="5" s="1"/>
  <c r="DF202" i="5"/>
  <c r="DE202" i="5"/>
  <c r="DD202" i="5"/>
  <c r="DC202" i="5"/>
  <c r="DB202" i="5"/>
  <c r="DA202" i="5"/>
  <c r="CZ202" i="5"/>
  <c r="CY202" i="5"/>
  <c r="DG202" i="5" s="1"/>
  <c r="CV202" i="5"/>
  <c r="DZ202" i="5" s="1"/>
  <c r="GH202" i="5" s="1"/>
  <c r="CU202" i="5"/>
  <c r="DY202" i="5" s="1"/>
  <c r="GG202" i="5" s="1"/>
  <c r="CT202" i="5"/>
  <c r="DX202" i="5" s="1"/>
  <c r="CS202" i="5"/>
  <c r="CR202" i="5"/>
  <c r="DV202" i="5" s="1"/>
  <c r="GD202" i="5" s="1"/>
  <c r="CQ202" i="5"/>
  <c r="DU202" i="5" s="1"/>
  <c r="GC202" i="5" s="1"/>
  <c r="CP202" i="5"/>
  <c r="DT202" i="5" s="1"/>
  <c r="CO202" i="5"/>
  <c r="CW202" i="5" s="1"/>
  <c r="BR202" i="5"/>
  <c r="BQ202" i="5"/>
  <c r="BP202" i="5"/>
  <c r="BO202" i="5"/>
  <c r="BN202" i="5"/>
  <c r="BM202" i="5"/>
  <c r="BL202" i="5"/>
  <c r="BK202" i="5"/>
  <c r="BS202" i="5" s="1"/>
  <c r="BH202" i="5"/>
  <c r="BG202" i="5"/>
  <c r="BF202" i="5"/>
  <c r="BE202" i="5"/>
  <c r="BD202" i="5"/>
  <c r="BC202" i="5"/>
  <c r="BB202" i="5"/>
  <c r="BA202" i="5"/>
  <c r="BI202" i="5" s="1"/>
  <c r="AX202" i="5"/>
  <c r="CB202" i="5" s="1"/>
  <c r="AW202" i="5"/>
  <c r="CA202" i="5" s="1"/>
  <c r="AV202" i="5"/>
  <c r="BZ202" i="5" s="1"/>
  <c r="AU202" i="5"/>
  <c r="AT202" i="5"/>
  <c r="BX202" i="5" s="1"/>
  <c r="AS202" i="5"/>
  <c r="BW202" i="5" s="1"/>
  <c r="AR202" i="5"/>
  <c r="BV202" i="5" s="1"/>
  <c r="AQ202" i="5"/>
  <c r="AY202" i="5" s="1"/>
  <c r="AD202" i="5"/>
  <c r="AC202" i="5"/>
  <c r="AB202" i="5"/>
  <c r="AA202" i="5"/>
  <c r="Z202" i="5"/>
  <c r="Y202" i="5"/>
  <c r="X202" i="5"/>
  <c r="W202" i="5"/>
  <c r="AE202" i="5" s="1"/>
  <c r="T202" i="5"/>
  <c r="S202" i="5"/>
  <c r="R202" i="5"/>
  <c r="Q202" i="5"/>
  <c r="P202" i="5"/>
  <c r="O202" i="5"/>
  <c r="N202" i="5"/>
  <c r="M202" i="5"/>
  <c r="U202" i="5" s="1"/>
  <c r="J202" i="5"/>
  <c r="AN202" i="5" s="1"/>
  <c r="CL202" i="5" s="1"/>
  <c r="EJ202" i="5" s="1"/>
  <c r="GR202" i="5" s="1"/>
  <c r="I202" i="5"/>
  <c r="AM202" i="5" s="1"/>
  <c r="CK202" i="5" s="1"/>
  <c r="EI202" i="5" s="1"/>
  <c r="GQ202" i="5" s="1"/>
  <c r="H202" i="5"/>
  <c r="AL202" i="5" s="1"/>
  <c r="G202" i="5"/>
  <c r="F202" i="5"/>
  <c r="AJ202" i="5" s="1"/>
  <c r="CH202" i="5" s="1"/>
  <c r="EF202" i="5" s="1"/>
  <c r="GN202" i="5" s="1"/>
  <c r="E202" i="5"/>
  <c r="AI202" i="5" s="1"/>
  <c r="CG202" i="5" s="1"/>
  <c r="EE202" i="5" s="1"/>
  <c r="GM202" i="5" s="1"/>
  <c r="D202" i="5"/>
  <c r="AH202" i="5" s="1"/>
  <c r="C202" i="5"/>
  <c r="K202" i="5" s="1"/>
  <c r="FT201" i="5"/>
  <c r="FN201" i="5"/>
  <c r="FM201" i="5"/>
  <c r="FL201" i="5"/>
  <c r="FK201" i="5" s="1"/>
  <c r="FI201" i="5"/>
  <c r="FH201" i="5"/>
  <c r="FG201" i="5" s="1"/>
  <c r="FO201" i="5" s="1"/>
  <c r="FD201" i="5"/>
  <c r="FC201" i="5"/>
  <c r="FB201" i="5"/>
  <c r="FA201" i="5" s="1"/>
  <c r="EY201" i="5"/>
  <c r="EX201" i="5"/>
  <c r="EW201" i="5" s="1"/>
  <c r="FE201" i="5" s="1"/>
  <c r="ET201" i="5"/>
  <c r="FX201" i="5" s="1"/>
  <c r="ES201" i="5"/>
  <c r="FW201" i="5" s="1"/>
  <c r="ER201" i="5"/>
  <c r="FV201" i="5" s="1"/>
  <c r="FU201" i="5" s="1"/>
  <c r="EO201" i="5"/>
  <c r="FS201" i="5" s="1"/>
  <c r="EN201" i="5"/>
  <c r="DV201" i="5"/>
  <c r="GD201" i="5" s="1"/>
  <c r="DP201" i="5"/>
  <c r="DO201" i="5"/>
  <c r="DN201" i="5"/>
  <c r="DK201" i="5"/>
  <c r="DJ201" i="5"/>
  <c r="DI201" i="5"/>
  <c r="DF201" i="5"/>
  <c r="DE201" i="5"/>
  <c r="DD201" i="5"/>
  <c r="DC201" i="5"/>
  <c r="DA201" i="5"/>
  <c r="CZ201" i="5"/>
  <c r="CY201" i="5" s="1"/>
  <c r="DG201" i="5" s="1"/>
  <c r="CV201" i="5"/>
  <c r="DZ201" i="5" s="1"/>
  <c r="GH201" i="5" s="1"/>
  <c r="CU201" i="5"/>
  <c r="CT201" i="5"/>
  <c r="CS201" i="5" s="1"/>
  <c r="CQ201" i="5"/>
  <c r="CP201" i="5"/>
  <c r="DT201" i="5" s="1"/>
  <c r="BX201" i="5"/>
  <c r="BR201" i="5"/>
  <c r="BQ201" i="5"/>
  <c r="BP201" i="5"/>
  <c r="BM201" i="5"/>
  <c r="BL201" i="5"/>
  <c r="BK201" i="5"/>
  <c r="BH201" i="5"/>
  <c r="BG201" i="5"/>
  <c r="BF201" i="5"/>
  <c r="BE201" i="5"/>
  <c r="BC201" i="5"/>
  <c r="BB201" i="5"/>
  <c r="BA201" i="5" s="1"/>
  <c r="BI201" i="5" s="1"/>
  <c r="AX201" i="5"/>
  <c r="CB201" i="5" s="1"/>
  <c r="AW201" i="5"/>
  <c r="CA201" i="5" s="1"/>
  <c r="AV201" i="5"/>
  <c r="BZ201" i="5" s="1"/>
  <c r="AS201" i="5"/>
  <c r="BW201" i="5" s="1"/>
  <c r="AR201" i="5"/>
  <c r="AQ201" i="5"/>
  <c r="AJ201" i="5"/>
  <c r="CH201" i="5" s="1"/>
  <c r="EF201" i="5" s="1"/>
  <c r="GN201" i="5" s="1"/>
  <c r="AD201" i="5"/>
  <c r="AC201" i="5"/>
  <c r="AB201" i="5"/>
  <c r="AA201" i="5" s="1"/>
  <c r="Y201" i="5"/>
  <c r="X201" i="5"/>
  <c r="W201" i="5" s="1"/>
  <c r="AE201" i="5" s="1"/>
  <c r="T201" i="5"/>
  <c r="S201" i="5"/>
  <c r="R201" i="5"/>
  <c r="Q201" i="5" s="1"/>
  <c r="O201" i="5"/>
  <c r="N201" i="5"/>
  <c r="J201" i="5"/>
  <c r="AN201" i="5" s="1"/>
  <c r="CL201" i="5" s="1"/>
  <c r="EJ201" i="5" s="1"/>
  <c r="GR201" i="5" s="1"/>
  <c r="I201" i="5"/>
  <c r="AM201" i="5" s="1"/>
  <c r="H201" i="5"/>
  <c r="AL201" i="5" s="1"/>
  <c r="E201" i="5"/>
  <c r="AI201" i="5" s="1"/>
  <c r="CG201" i="5" s="1"/>
  <c r="D201" i="5"/>
  <c r="C201" i="5"/>
  <c r="FN200" i="5"/>
  <c r="FM200" i="5"/>
  <c r="FL200" i="5"/>
  <c r="FJ200" i="5"/>
  <c r="FI200" i="5"/>
  <c r="FH200" i="5"/>
  <c r="FG200" i="5" s="1"/>
  <c r="FD200" i="5"/>
  <c r="FC200" i="5"/>
  <c r="FB200" i="5"/>
  <c r="EZ200" i="5"/>
  <c r="EY200" i="5"/>
  <c r="EX200" i="5"/>
  <c r="EW200" i="5" s="1"/>
  <c r="ET200" i="5"/>
  <c r="ES200" i="5"/>
  <c r="FW200" i="5" s="1"/>
  <c r="ER200" i="5"/>
  <c r="EP200" i="5"/>
  <c r="FT200" i="5" s="1"/>
  <c r="EO200" i="5"/>
  <c r="FS200" i="5" s="1"/>
  <c r="EN200" i="5"/>
  <c r="EM200" i="5" s="1"/>
  <c r="DP200" i="5"/>
  <c r="DO200" i="5"/>
  <c r="DN200" i="5"/>
  <c r="DM200" i="5"/>
  <c r="DL200" i="5"/>
  <c r="DK200" i="5"/>
  <c r="DJ200" i="5"/>
  <c r="DI200" i="5"/>
  <c r="DQ200" i="5" s="1"/>
  <c r="DF200" i="5"/>
  <c r="DE200" i="5"/>
  <c r="DD200" i="5"/>
  <c r="DC200" i="5"/>
  <c r="DB200" i="5"/>
  <c r="DA200" i="5"/>
  <c r="CZ200" i="5"/>
  <c r="CY200" i="5"/>
  <c r="DG200" i="5" s="1"/>
  <c r="CV200" i="5"/>
  <c r="DZ200" i="5" s="1"/>
  <c r="CU200" i="5"/>
  <c r="DY200" i="5" s="1"/>
  <c r="GG200" i="5" s="1"/>
  <c r="CT200" i="5"/>
  <c r="DX200" i="5" s="1"/>
  <c r="CS200" i="5"/>
  <c r="CR200" i="5"/>
  <c r="DV200" i="5" s="1"/>
  <c r="CQ200" i="5"/>
  <c r="DU200" i="5" s="1"/>
  <c r="GC200" i="5" s="1"/>
  <c r="CP200" i="5"/>
  <c r="DT200" i="5" s="1"/>
  <c r="CO200" i="5"/>
  <c r="CW200" i="5" s="1"/>
  <c r="BR200" i="5"/>
  <c r="BQ200" i="5"/>
  <c r="BP200" i="5"/>
  <c r="BO200" i="5"/>
  <c r="BN200" i="5"/>
  <c r="BM200" i="5"/>
  <c r="BL200" i="5"/>
  <c r="BK200" i="5"/>
  <c r="BS200" i="5" s="1"/>
  <c r="BH200" i="5"/>
  <c r="BG200" i="5"/>
  <c r="BF200" i="5"/>
  <c r="BE200" i="5"/>
  <c r="BD200" i="5"/>
  <c r="BC200" i="5"/>
  <c r="BB200" i="5"/>
  <c r="BA200" i="5"/>
  <c r="BI200" i="5" s="1"/>
  <c r="AX200" i="5"/>
  <c r="CB200" i="5" s="1"/>
  <c r="AW200" i="5"/>
  <c r="CA200" i="5" s="1"/>
  <c r="AV200" i="5"/>
  <c r="BZ200" i="5" s="1"/>
  <c r="AU200" i="5"/>
  <c r="AT200" i="5"/>
  <c r="BX200" i="5" s="1"/>
  <c r="AS200" i="5"/>
  <c r="BW200" i="5" s="1"/>
  <c r="AR200" i="5"/>
  <c r="BV200" i="5" s="1"/>
  <c r="AD200" i="5"/>
  <c r="AC200" i="5"/>
  <c r="AB200" i="5"/>
  <c r="AA200" i="5" s="1"/>
  <c r="Z200" i="5"/>
  <c r="Y200" i="5"/>
  <c r="X200" i="5"/>
  <c r="T200" i="5"/>
  <c r="S200" i="5"/>
  <c r="R200" i="5"/>
  <c r="Q200" i="5" s="1"/>
  <c r="P200" i="5"/>
  <c r="O200" i="5"/>
  <c r="N200" i="5"/>
  <c r="J200" i="5"/>
  <c r="AN200" i="5" s="1"/>
  <c r="CL200" i="5" s="1"/>
  <c r="EJ200" i="5" s="1"/>
  <c r="I200" i="5"/>
  <c r="AM200" i="5" s="1"/>
  <c r="H200" i="5"/>
  <c r="AL200" i="5" s="1"/>
  <c r="F200" i="5"/>
  <c r="AJ200" i="5" s="1"/>
  <c r="CH200" i="5" s="1"/>
  <c r="EF200" i="5" s="1"/>
  <c r="GN200" i="5" s="1"/>
  <c r="E200" i="5"/>
  <c r="D200" i="5"/>
  <c r="AH200" i="5" s="1"/>
  <c r="FN199" i="5"/>
  <c r="FM199" i="5"/>
  <c r="FL199" i="5"/>
  <c r="FJ199" i="5"/>
  <c r="FI199" i="5"/>
  <c r="FH199" i="5"/>
  <c r="FD199" i="5"/>
  <c r="FC199" i="5"/>
  <c r="FB199" i="5"/>
  <c r="EZ199" i="5"/>
  <c r="EY199" i="5"/>
  <c r="EX199" i="5"/>
  <c r="ET199" i="5"/>
  <c r="FX199" i="5" s="1"/>
  <c r="ES199" i="5"/>
  <c r="FW199" i="5" s="1"/>
  <c r="ER199" i="5"/>
  <c r="FV199" i="5" s="1"/>
  <c r="EP199" i="5"/>
  <c r="EO199" i="5"/>
  <c r="FS199" i="5" s="1"/>
  <c r="EN199" i="5"/>
  <c r="DP199" i="5"/>
  <c r="DO199" i="5"/>
  <c r="DN199" i="5"/>
  <c r="DL199" i="5"/>
  <c r="DK199" i="5"/>
  <c r="DJ199" i="5"/>
  <c r="DF199" i="5"/>
  <c r="DE199" i="5"/>
  <c r="DD199" i="5"/>
  <c r="DB199" i="5"/>
  <c r="DA199" i="5"/>
  <c r="CZ199" i="5"/>
  <c r="CV199" i="5"/>
  <c r="DZ199" i="5" s="1"/>
  <c r="GH199" i="5" s="1"/>
  <c r="CU199" i="5"/>
  <c r="DY199" i="5" s="1"/>
  <c r="GG199" i="5" s="1"/>
  <c r="CT199" i="5"/>
  <c r="CS199" i="5" s="1"/>
  <c r="CR199" i="5"/>
  <c r="DV199" i="5" s="1"/>
  <c r="CQ199" i="5"/>
  <c r="DU199" i="5" s="1"/>
  <c r="GC199" i="5" s="1"/>
  <c r="CP199" i="5"/>
  <c r="BR199" i="5"/>
  <c r="BQ199" i="5"/>
  <c r="BP199" i="5"/>
  <c r="BO199" i="5" s="1"/>
  <c r="BN199" i="5"/>
  <c r="BM199" i="5"/>
  <c r="BL199" i="5"/>
  <c r="BH199" i="5"/>
  <c r="BG199" i="5"/>
  <c r="BF199" i="5"/>
  <c r="BD199" i="5"/>
  <c r="BC199" i="5"/>
  <c r="BB199" i="5"/>
  <c r="AX199" i="5"/>
  <c r="CB199" i="5" s="1"/>
  <c r="AW199" i="5"/>
  <c r="CA199" i="5" s="1"/>
  <c r="AV199" i="5"/>
  <c r="BZ199" i="5" s="1"/>
  <c r="BY199" i="5" s="1"/>
  <c r="AT199" i="5"/>
  <c r="BX199" i="5" s="1"/>
  <c r="AS199" i="5"/>
  <c r="BW199" i="5" s="1"/>
  <c r="AR199" i="5"/>
  <c r="BV199" i="5" s="1"/>
  <c r="AD199" i="5"/>
  <c r="AC199" i="5"/>
  <c r="AB199" i="5"/>
  <c r="AA199" i="5" s="1"/>
  <c r="Z199" i="5"/>
  <c r="Y199" i="5"/>
  <c r="X199" i="5"/>
  <c r="T199" i="5"/>
  <c r="S199" i="5"/>
  <c r="R199" i="5"/>
  <c r="P199" i="5"/>
  <c r="O199" i="5"/>
  <c r="N199" i="5"/>
  <c r="J199" i="5"/>
  <c r="AN199" i="5" s="1"/>
  <c r="CL199" i="5" s="1"/>
  <c r="EJ199" i="5" s="1"/>
  <c r="GR199" i="5" s="1"/>
  <c r="I199" i="5"/>
  <c r="AM199" i="5" s="1"/>
  <c r="CK199" i="5" s="1"/>
  <c r="EI199" i="5" s="1"/>
  <c r="GQ199" i="5" s="1"/>
  <c r="H199" i="5"/>
  <c r="G199" i="5" s="1"/>
  <c r="F199" i="5"/>
  <c r="AJ199" i="5" s="1"/>
  <c r="CH199" i="5" s="1"/>
  <c r="EF199" i="5" s="1"/>
  <c r="E199" i="5"/>
  <c r="AI199" i="5" s="1"/>
  <c r="CG199" i="5" s="1"/>
  <c r="EE199" i="5" s="1"/>
  <c r="GM199" i="5" s="1"/>
  <c r="D199" i="5"/>
  <c r="FN198" i="5"/>
  <c r="FM198" i="5"/>
  <c r="FL198" i="5"/>
  <c r="FK198" i="5" s="1"/>
  <c r="FJ198" i="5"/>
  <c r="FI198" i="5"/>
  <c r="FH198" i="5"/>
  <c r="FD198" i="5"/>
  <c r="FC198" i="5"/>
  <c r="FB198" i="5"/>
  <c r="EZ198" i="5"/>
  <c r="EY198" i="5"/>
  <c r="EX198" i="5"/>
  <c r="ET198" i="5"/>
  <c r="FX198" i="5" s="1"/>
  <c r="ES198" i="5"/>
  <c r="FW198" i="5" s="1"/>
  <c r="ER198" i="5"/>
  <c r="FV198" i="5" s="1"/>
  <c r="EP198" i="5"/>
  <c r="FT198" i="5" s="1"/>
  <c r="EO198" i="5"/>
  <c r="FS198" i="5" s="1"/>
  <c r="EN198" i="5"/>
  <c r="FR198" i="5" s="1"/>
  <c r="DP198" i="5"/>
  <c r="DO198" i="5"/>
  <c r="DN198" i="5"/>
  <c r="DL198" i="5"/>
  <c r="DK198" i="5"/>
  <c r="DJ198" i="5"/>
  <c r="DF198" i="5"/>
  <c r="DE198" i="5"/>
  <c r="DD198" i="5"/>
  <c r="DB198" i="5"/>
  <c r="DA198" i="5"/>
  <c r="CZ198" i="5"/>
  <c r="CV198" i="5"/>
  <c r="DZ198" i="5" s="1"/>
  <c r="GH198" i="5" s="1"/>
  <c r="CU198" i="5"/>
  <c r="DY198" i="5" s="1"/>
  <c r="GG198" i="5" s="1"/>
  <c r="CT198" i="5"/>
  <c r="DX198" i="5" s="1"/>
  <c r="CR198" i="5"/>
  <c r="DV198" i="5" s="1"/>
  <c r="GD198" i="5" s="1"/>
  <c r="CQ198" i="5"/>
  <c r="CP198" i="5"/>
  <c r="DT198" i="5" s="1"/>
  <c r="BR198" i="5"/>
  <c r="BQ198" i="5"/>
  <c r="BP198" i="5"/>
  <c r="BO198" i="5"/>
  <c r="BN198" i="5"/>
  <c r="BM198" i="5"/>
  <c r="BL198" i="5"/>
  <c r="BH198" i="5"/>
  <c r="BG198" i="5"/>
  <c r="BF198" i="5"/>
  <c r="BD198" i="5"/>
  <c r="BC198" i="5"/>
  <c r="BB198" i="5"/>
  <c r="AX198" i="5"/>
  <c r="CB198" i="5" s="1"/>
  <c r="AW198" i="5"/>
  <c r="AV198" i="5"/>
  <c r="BZ198" i="5" s="1"/>
  <c r="AT198" i="5"/>
  <c r="BX198" i="5" s="1"/>
  <c r="AS198" i="5"/>
  <c r="BW198" i="5" s="1"/>
  <c r="AR198" i="5"/>
  <c r="BV198" i="5" s="1"/>
  <c r="AD198" i="5"/>
  <c r="AC198" i="5"/>
  <c r="AB198" i="5"/>
  <c r="AA198" i="5" s="1"/>
  <c r="Z198" i="5"/>
  <c r="Y198" i="5"/>
  <c r="X198" i="5"/>
  <c r="T198" i="5"/>
  <c r="S198" i="5"/>
  <c r="R198" i="5"/>
  <c r="P198" i="5"/>
  <c r="O198" i="5"/>
  <c r="N198" i="5"/>
  <c r="J198" i="5"/>
  <c r="AN198" i="5" s="1"/>
  <c r="I198" i="5"/>
  <c r="AM198" i="5" s="1"/>
  <c r="H198" i="5"/>
  <c r="F198" i="5"/>
  <c r="AJ198" i="5" s="1"/>
  <c r="CH198" i="5" s="1"/>
  <c r="EF198" i="5" s="1"/>
  <c r="GN198" i="5" s="1"/>
  <c r="E198" i="5"/>
  <c r="AI198" i="5" s="1"/>
  <c r="D198" i="5"/>
  <c r="AH198" i="5" s="1"/>
  <c r="FT197" i="5"/>
  <c r="FN197" i="5"/>
  <c r="FM197" i="5"/>
  <c r="FL197" i="5"/>
  <c r="FI197" i="5"/>
  <c r="FH197" i="5"/>
  <c r="FG197" i="5" s="1"/>
  <c r="FD197" i="5"/>
  <c r="FC197" i="5"/>
  <c r="FB197" i="5"/>
  <c r="FA197" i="5"/>
  <c r="EY197" i="5"/>
  <c r="EX197" i="5"/>
  <c r="EW197" i="5" s="1"/>
  <c r="FE197" i="5" s="1"/>
  <c r="ET197" i="5"/>
  <c r="FX197" i="5" s="1"/>
  <c r="ES197" i="5"/>
  <c r="FW197" i="5" s="1"/>
  <c r="ER197" i="5"/>
  <c r="EQ197" i="5" s="1"/>
  <c r="EO197" i="5"/>
  <c r="FS197" i="5" s="1"/>
  <c r="EN197" i="5"/>
  <c r="FR197" i="5" s="1"/>
  <c r="FQ197" i="5" s="1"/>
  <c r="DV197" i="5"/>
  <c r="GD197" i="5" s="1"/>
  <c r="DP197" i="5"/>
  <c r="DO197" i="5"/>
  <c r="DN197" i="5"/>
  <c r="DM197" i="5"/>
  <c r="DK197" i="5"/>
  <c r="DJ197" i="5"/>
  <c r="DI197" i="5" s="1"/>
  <c r="DQ197" i="5" s="1"/>
  <c r="DF197" i="5"/>
  <c r="DE197" i="5"/>
  <c r="DD197" i="5"/>
  <c r="DC197" i="5" s="1"/>
  <c r="DH197" i="5" s="1"/>
  <c r="DA197" i="5"/>
  <c r="CZ197" i="5"/>
  <c r="CY197" i="5"/>
  <c r="CV197" i="5"/>
  <c r="DZ197" i="5" s="1"/>
  <c r="GH197" i="5" s="1"/>
  <c r="CU197" i="5"/>
  <c r="DY197" i="5" s="1"/>
  <c r="GG197" i="5" s="1"/>
  <c r="CT197" i="5"/>
  <c r="DX197" i="5" s="1"/>
  <c r="CS197" i="5"/>
  <c r="CQ197" i="5"/>
  <c r="DU197" i="5" s="1"/>
  <c r="GC197" i="5" s="1"/>
  <c r="CP197" i="5"/>
  <c r="DT197" i="5" s="1"/>
  <c r="CO197" i="5"/>
  <c r="CW197" i="5" s="1"/>
  <c r="BX197" i="5"/>
  <c r="BR197" i="5"/>
  <c r="BQ197" i="5"/>
  <c r="BP197" i="5"/>
  <c r="BO197" i="5" s="1"/>
  <c r="BM197" i="5"/>
  <c r="BL197" i="5"/>
  <c r="BK197" i="5" s="1"/>
  <c r="BS197" i="5" s="1"/>
  <c r="BH197" i="5"/>
  <c r="BG197" i="5"/>
  <c r="BF197" i="5"/>
  <c r="BE197" i="5"/>
  <c r="BC197" i="5"/>
  <c r="BB197" i="5"/>
  <c r="BA197" i="5" s="1"/>
  <c r="BI197" i="5" s="1"/>
  <c r="AX197" i="5"/>
  <c r="CB197" i="5" s="1"/>
  <c r="AW197" i="5"/>
  <c r="CA197" i="5" s="1"/>
  <c r="AV197" i="5"/>
  <c r="AU197" i="5" s="1"/>
  <c r="AS197" i="5"/>
  <c r="BW197" i="5" s="1"/>
  <c r="AR197" i="5"/>
  <c r="BV197" i="5" s="1"/>
  <c r="BU197" i="5" s="1"/>
  <c r="AJ197" i="5"/>
  <c r="CH197" i="5" s="1"/>
  <c r="EF197" i="5" s="1"/>
  <c r="GN197" i="5" s="1"/>
  <c r="AD197" i="5"/>
  <c r="AC197" i="5"/>
  <c r="AB197" i="5"/>
  <c r="AA197" i="5"/>
  <c r="Y197" i="5"/>
  <c r="X197" i="5"/>
  <c r="W197" i="5" s="1"/>
  <c r="AE197" i="5" s="1"/>
  <c r="T197" i="5"/>
  <c r="S197" i="5"/>
  <c r="R197" i="5"/>
  <c r="O197" i="5"/>
  <c r="N197" i="5"/>
  <c r="M197" i="5"/>
  <c r="J197" i="5"/>
  <c r="AN197" i="5" s="1"/>
  <c r="CL197" i="5" s="1"/>
  <c r="EJ197" i="5" s="1"/>
  <c r="GR197" i="5" s="1"/>
  <c r="I197" i="5"/>
  <c r="AM197" i="5" s="1"/>
  <c r="CK197" i="5" s="1"/>
  <c r="EI197" i="5" s="1"/>
  <c r="GQ197" i="5" s="1"/>
  <c r="H197" i="5"/>
  <c r="AL197" i="5" s="1"/>
  <c r="G197" i="5"/>
  <c r="E197" i="5"/>
  <c r="AI197" i="5" s="1"/>
  <c r="CG197" i="5" s="1"/>
  <c r="EE197" i="5" s="1"/>
  <c r="GM197" i="5" s="1"/>
  <c r="D197" i="5"/>
  <c r="AH197" i="5" s="1"/>
  <c r="FN196" i="5"/>
  <c r="FM196" i="5"/>
  <c r="FL196" i="5"/>
  <c r="FK196" i="5" s="1"/>
  <c r="FJ196" i="5"/>
  <c r="FI196" i="5"/>
  <c r="FH196" i="5"/>
  <c r="FG196" i="5" s="1"/>
  <c r="FO196" i="5" s="1"/>
  <c r="FD196" i="5"/>
  <c r="FC196" i="5"/>
  <c r="FB196" i="5"/>
  <c r="EZ196" i="5"/>
  <c r="EY196" i="5"/>
  <c r="EX196" i="5"/>
  <c r="EW196" i="5" s="1"/>
  <c r="ET196" i="5"/>
  <c r="FX196" i="5" s="1"/>
  <c r="ES196" i="5"/>
  <c r="FW196" i="5" s="1"/>
  <c r="ER196" i="5"/>
  <c r="EP196" i="5"/>
  <c r="FT196" i="5" s="1"/>
  <c r="EO196" i="5"/>
  <c r="FS196" i="5" s="1"/>
  <c r="EN196" i="5"/>
  <c r="FR196" i="5" s="1"/>
  <c r="FQ196" i="5" s="1"/>
  <c r="DP196" i="5"/>
  <c r="DO196" i="5"/>
  <c r="DN196" i="5"/>
  <c r="DL196" i="5"/>
  <c r="DK196" i="5"/>
  <c r="DJ196" i="5"/>
  <c r="DI196" i="5" s="1"/>
  <c r="DF196" i="5"/>
  <c r="DE196" i="5"/>
  <c r="DD196" i="5"/>
  <c r="DB196" i="5"/>
  <c r="DA196" i="5"/>
  <c r="CZ196" i="5"/>
  <c r="CY196" i="5" s="1"/>
  <c r="CV196" i="5"/>
  <c r="DZ196" i="5" s="1"/>
  <c r="GH196" i="5" s="1"/>
  <c r="CU196" i="5"/>
  <c r="DY196" i="5" s="1"/>
  <c r="GG196" i="5" s="1"/>
  <c r="CT196" i="5"/>
  <c r="DX196" i="5" s="1"/>
  <c r="CR196" i="5"/>
  <c r="DV196" i="5" s="1"/>
  <c r="GD196" i="5" s="1"/>
  <c r="CQ196" i="5"/>
  <c r="DU196" i="5" s="1"/>
  <c r="GC196" i="5" s="1"/>
  <c r="CP196" i="5"/>
  <c r="DT196" i="5" s="1"/>
  <c r="BR196" i="5"/>
  <c r="BQ196" i="5"/>
  <c r="BP196" i="5"/>
  <c r="BN196" i="5"/>
  <c r="BM196" i="5"/>
  <c r="BL196" i="5"/>
  <c r="BK196" i="5" s="1"/>
  <c r="BH196" i="5"/>
  <c r="BG196" i="5"/>
  <c r="BF196" i="5"/>
  <c r="BD196" i="5"/>
  <c r="BC196" i="5"/>
  <c r="BB196" i="5"/>
  <c r="BA196" i="5" s="1"/>
  <c r="AX196" i="5"/>
  <c r="CB196" i="5" s="1"/>
  <c r="AW196" i="5"/>
  <c r="CA196" i="5" s="1"/>
  <c r="AV196" i="5"/>
  <c r="BZ196" i="5" s="1"/>
  <c r="AT196" i="5"/>
  <c r="BX196" i="5" s="1"/>
  <c r="AS196" i="5"/>
  <c r="BW196" i="5" s="1"/>
  <c r="AR196" i="5"/>
  <c r="BV196" i="5" s="1"/>
  <c r="AD196" i="5"/>
  <c r="AC196" i="5"/>
  <c r="AB196" i="5"/>
  <c r="Z196" i="5"/>
  <c r="Y196" i="5"/>
  <c r="X196" i="5"/>
  <c r="W196" i="5" s="1"/>
  <c r="T196" i="5"/>
  <c r="S196" i="5"/>
  <c r="R196" i="5"/>
  <c r="Q196" i="5"/>
  <c r="P196" i="5"/>
  <c r="O196" i="5"/>
  <c r="N196" i="5"/>
  <c r="M196" i="5"/>
  <c r="U196" i="5" s="1"/>
  <c r="J196" i="5"/>
  <c r="AN196" i="5" s="1"/>
  <c r="CL196" i="5" s="1"/>
  <c r="EJ196" i="5" s="1"/>
  <c r="GR196" i="5" s="1"/>
  <c r="I196" i="5"/>
  <c r="AM196" i="5" s="1"/>
  <c r="CK196" i="5" s="1"/>
  <c r="EI196" i="5" s="1"/>
  <c r="GQ196" i="5" s="1"/>
  <c r="H196" i="5"/>
  <c r="AL196" i="5" s="1"/>
  <c r="G196" i="5"/>
  <c r="F196" i="5"/>
  <c r="AJ196" i="5" s="1"/>
  <c r="CH196" i="5" s="1"/>
  <c r="EF196" i="5" s="1"/>
  <c r="GN196" i="5" s="1"/>
  <c r="E196" i="5"/>
  <c r="AI196" i="5" s="1"/>
  <c r="CG196" i="5" s="1"/>
  <c r="EE196" i="5" s="1"/>
  <c r="GM196" i="5" s="1"/>
  <c r="D196" i="5"/>
  <c r="AH196" i="5" s="1"/>
  <c r="FN195" i="5"/>
  <c r="FM195" i="5"/>
  <c r="FL195" i="5"/>
  <c r="FK195" i="5" s="1"/>
  <c r="FJ195" i="5"/>
  <c r="FI195" i="5"/>
  <c r="FH195" i="5"/>
  <c r="FG195" i="5" s="1"/>
  <c r="FO195" i="5" s="1"/>
  <c r="FD195" i="5"/>
  <c r="FC195" i="5"/>
  <c r="FB195" i="5"/>
  <c r="EZ195" i="5"/>
  <c r="EY195" i="5"/>
  <c r="EX195" i="5"/>
  <c r="EW195" i="5" s="1"/>
  <c r="ET195" i="5"/>
  <c r="FX195" i="5" s="1"/>
  <c r="ES195" i="5"/>
  <c r="FW195" i="5" s="1"/>
  <c r="ER195" i="5"/>
  <c r="FV195" i="5" s="1"/>
  <c r="EP195" i="5"/>
  <c r="FT195" i="5" s="1"/>
  <c r="EO195" i="5"/>
  <c r="FS195" i="5" s="1"/>
  <c r="EN195" i="5"/>
  <c r="FR195" i="5" s="1"/>
  <c r="DP195" i="5"/>
  <c r="DO195" i="5"/>
  <c r="DN195" i="5"/>
  <c r="DM195" i="5"/>
  <c r="DL195" i="5"/>
  <c r="DK195" i="5"/>
  <c r="DJ195" i="5"/>
  <c r="DI195" i="5"/>
  <c r="DQ195" i="5" s="1"/>
  <c r="DF195" i="5"/>
  <c r="DE195" i="5"/>
  <c r="DD195" i="5"/>
  <c r="DC195" i="5"/>
  <c r="DB195" i="5"/>
  <c r="DA195" i="5"/>
  <c r="CZ195" i="5"/>
  <c r="CY195" i="5"/>
  <c r="DG195" i="5" s="1"/>
  <c r="CV195" i="5"/>
  <c r="DZ195" i="5" s="1"/>
  <c r="GH195" i="5" s="1"/>
  <c r="CU195" i="5"/>
  <c r="DY195" i="5" s="1"/>
  <c r="GG195" i="5" s="1"/>
  <c r="CT195" i="5"/>
  <c r="DX195" i="5" s="1"/>
  <c r="CS195" i="5"/>
  <c r="CR195" i="5"/>
  <c r="DV195" i="5" s="1"/>
  <c r="GD195" i="5" s="1"/>
  <c r="CQ195" i="5"/>
  <c r="DU195" i="5" s="1"/>
  <c r="GC195" i="5" s="1"/>
  <c r="CP195" i="5"/>
  <c r="DT195" i="5" s="1"/>
  <c r="BR195" i="5"/>
  <c r="BQ195" i="5"/>
  <c r="BP195" i="5"/>
  <c r="BO195" i="5"/>
  <c r="BN195" i="5"/>
  <c r="BM195" i="5"/>
  <c r="BL195" i="5"/>
  <c r="BK195" i="5"/>
  <c r="BS195" i="5" s="1"/>
  <c r="BH195" i="5"/>
  <c r="BG195" i="5"/>
  <c r="BF195" i="5"/>
  <c r="BE195" i="5" s="1"/>
  <c r="BD195" i="5"/>
  <c r="BC195" i="5"/>
  <c r="BB195" i="5"/>
  <c r="AX195" i="5"/>
  <c r="CB195" i="5" s="1"/>
  <c r="AW195" i="5"/>
  <c r="CA195" i="5" s="1"/>
  <c r="AV195" i="5"/>
  <c r="BZ195" i="5" s="1"/>
  <c r="AT195" i="5"/>
  <c r="BX195" i="5" s="1"/>
  <c r="AS195" i="5"/>
  <c r="BW195" i="5" s="1"/>
  <c r="AR195" i="5"/>
  <c r="BV195" i="5" s="1"/>
  <c r="BU195" i="5" s="1"/>
  <c r="AD195" i="5"/>
  <c r="AC195" i="5"/>
  <c r="AB195" i="5"/>
  <c r="AA195" i="5"/>
  <c r="Z195" i="5"/>
  <c r="Y195" i="5"/>
  <c r="X195" i="5"/>
  <c r="T195" i="5"/>
  <c r="S195" i="5"/>
  <c r="R195" i="5"/>
  <c r="Q195" i="5" s="1"/>
  <c r="P195" i="5"/>
  <c r="O195" i="5"/>
  <c r="N195" i="5"/>
  <c r="M195" i="5" s="1"/>
  <c r="J195" i="5"/>
  <c r="AN195" i="5" s="1"/>
  <c r="CL195" i="5" s="1"/>
  <c r="EJ195" i="5" s="1"/>
  <c r="GR195" i="5" s="1"/>
  <c r="I195" i="5"/>
  <c r="AM195" i="5" s="1"/>
  <c r="CK195" i="5" s="1"/>
  <c r="EI195" i="5" s="1"/>
  <c r="GQ195" i="5" s="1"/>
  <c r="H195" i="5"/>
  <c r="AL195" i="5" s="1"/>
  <c r="G195" i="5"/>
  <c r="F195" i="5"/>
  <c r="AJ195" i="5" s="1"/>
  <c r="E195" i="5"/>
  <c r="AI195" i="5" s="1"/>
  <c r="CG195" i="5" s="1"/>
  <c r="EE195" i="5" s="1"/>
  <c r="GM195" i="5" s="1"/>
  <c r="D195" i="5"/>
  <c r="AH195" i="5" s="1"/>
  <c r="FT194" i="5"/>
  <c r="FN194" i="5"/>
  <c r="FM194" i="5"/>
  <c r="FL194" i="5"/>
  <c r="FI194" i="5"/>
  <c r="FH194" i="5"/>
  <c r="FG194" i="5" s="1"/>
  <c r="FD194" i="5"/>
  <c r="FC194" i="5"/>
  <c r="FB194" i="5"/>
  <c r="FA194" i="5"/>
  <c r="EY194" i="5"/>
  <c r="EX194" i="5"/>
  <c r="EW194" i="5" s="1"/>
  <c r="FE194" i="5" s="1"/>
  <c r="ET194" i="5"/>
  <c r="FX194" i="5" s="1"/>
  <c r="ES194" i="5"/>
  <c r="FW194" i="5" s="1"/>
  <c r="ER194" i="5"/>
  <c r="EQ194" i="5" s="1"/>
  <c r="EO194" i="5"/>
  <c r="FS194" i="5" s="1"/>
  <c r="EN194" i="5"/>
  <c r="DV194" i="5"/>
  <c r="GD194" i="5" s="1"/>
  <c r="DP194" i="5"/>
  <c r="DO194" i="5"/>
  <c r="DN194" i="5"/>
  <c r="DM194" i="5" s="1"/>
  <c r="DK194" i="5"/>
  <c r="DJ194" i="5"/>
  <c r="DI194" i="5" s="1"/>
  <c r="DF194" i="5"/>
  <c r="DE194" i="5"/>
  <c r="DD194" i="5"/>
  <c r="DC194" i="5" s="1"/>
  <c r="DA194" i="5"/>
  <c r="CZ194" i="5"/>
  <c r="CY194" i="5" s="1"/>
  <c r="DG194" i="5" s="1"/>
  <c r="CV194" i="5"/>
  <c r="DZ194" i="5" s="1"/>
  <c r="GH194" i="5" s="1"/>
  <c r="CU194" i="5"/>
  <c r="DY194" i="5" s="1"/>
  <c r="GG194" i="5" s="1"/>
  <c r="CT194" i="5"/>
  <c r="DX194" i="5" s="1"/>
  <c r="CQ194" i="5"/>
  <c r="DU194" i="5" s="1"/>
  <c r="CP194" i="5"/>
  <c r="DT194" i="5" s="1"/>
  <c r="BX194" i="5"/>
  <c r="BR194" i="5"/>
  <c r="BQ194" i="5"/>
  <c r="BP194" i="5"/>
  <c r="BO194" i="5" s="1"/>
  <c r="BM194" i="5"/>
  <c r="BL194" i="5"/>
  <c r="BK194" i="5" s="1"/>
  <c r="BH194" i="5"/>
  <c r="BG194" i="5"/>
  <c r="BF194" i="5"/>
  <c r="BE194" i="5" s="1"/>
  <c r="BC194" i="5"/>
  <c r="BB194" i="5"/>
  <c r="BA194" i="5" s="1"/>
  <c r="AX194" i="5"/>
  <c r="CB194" i="5" s="1"/>
  <c r="AW194" i="5"/>
  <c r="CA194" i="5" s="1"/>
  <c r="AV194" i="5"/>
  <c r="AU194" i="5" s="1"/>
  <c r="AS194" i="5"/>
  <c r="BW194" i="5" s="1"/>
  <c r="AR194" i="5"/>
  <c r="BV194" i="5" s="1"/>
  <c r="BU194" i="5" s="1"/>
  <c r="AJ194" i="5"/>
  <c r="CH194" i="5" s="1"/>
  <c r="EF194" i="5" s="1"/>
  <c r="GN194" i="5" s="1"/>
  <c r="AD194" i="5"/>
  <c r="AC194" i="5"/>
  <c r="AB194" i="5"/>
  <c r="AA194" i="5" s="1"/>
  <c r="Y194" i="5"/>
  <c r="X194" i="5"/>
  <c r="W194" i="5" s="1"/>
  <c r="T194" i="5"/>
  <c r="S194" i="5"/>
  <c r="R194" i="5"/>
  <c r="Q194" i="5" s="1"/>
  <c r="O194" i="5"/>
  <c r="N194" i="5"/>
  <c r="M194" i="5" s="1"/>
  <c r="J194" i="5"/>
  <c r="AN194" i="5" s="1"/>
  <c r="CL194" i="5" s="1"/>
  <c r="EJ194" i="5" s="1"/>
  <c r="GR194" i="5" s="1"/>
  <c r="I194" i="5"/>
  <c r="AM194" i="5" s="1"/>
  <c r="CK194" i="5" s="1"/>
  <c r="EI194" i="5" s="1"/>
  <c r="GQ194" i="5" s="1"/>
  <c r="H194" i="5"/>
  <c r="AL194" i="5" s="1"/>
  <c r="E194" i="5"/>
  <c r="AI194" i="5" s="1"/>
  <c r="CG194" i="5" s="1"/>
  <c r="EE194" i="5" s="1"/>
  <c r="GM194" i="5" s="1"/>
  <c r="D194" i="5"/>
  <c r="AH194" i="5" s="1"/>
  <c r="FN193" i="5"/>
  <c r="FN204" i="5" s="1"/>
  <c r="FN226" i="5" s="1"/>
  <c r="FM193" i="5"/>
  <c r="FM204" i="5" s="1"/>
  <c r="FL193" i="5"/>
  <c r="FL204" i="5" s="1"/>
  <c r="FK193" i="5"/>
  <c r="FJ193" i="5"/>
  <c r="FJ204" i="5" s="1"/>
  <c r="FI193" i="5"/>
  <c r="FI204" i="5" s="1"/>
  <c r="FH193" i="5"/>
  <c r="FH204" i="5" s="1"/>
  <c r="FD193" i="5"/>
  <c r="FD204" i="5" s="1"/>
  <c r="FD226" i="5" s="1"/>
  <c r="FC193" i="5"/>
  <c r="FC204" i="5" s="1"/>
  <c r="FB193" i="5"/>
  <c r="FB204" i="5" s="1"/>
  <c r="EZ193" i="5"/>
  <c r="EZ204" i="5" s="1"/>
  <c r="EY193" i="5"/>
  <c r="EY204" i="5" s="1"/>
  <c r="EX193" i="5"/>
  <c r="EX204" i="5" s="1"/>
  <c r="ET193" i="5"/>
  <c r="ET204" i="5" s="1"/>
  <c r="ET226" i="5" s="1"/>
  <c r="ES193" i="5"/>
  <c r="ES204" i="5" s="1"/>
  <c r="ER193" i="5"/>
  <c r="ER204" i="5" s="1"/>
  <c r="EP193" i="5"/>
  <c r="EP204" i="5" s="1"/>
  <c r="EO193" i="5"/>
  <c r="EO204" i="5" s="1"/>
  <c r="EN193" i="5"/>
  <c r="EN204" i="5" s="1"/>
  <c r="DP193" i="5"/>
  <c r="DP204" i="5" s="1"/>
  <c r="DP226" i="5" s="1"/>
  <c r="DO193" i="5"/>
  <c r="DO204" i="5" s="1"/>
  <c r="DN193" i="5"/>
  <c r="DN204" i="5" s="1"/>
  <c r="DL193" i="5"/>
  <c r="DL204" i="5" s="1"/>
  <c r="DL226" i="5" s="1"/>
  <c r="DK193" i="5"/>
  <c r="DK204" i="5" s="1"/>
  <c r="DJ193" i="5"/>
  <c r="DJ204" i="5" s="1"/>
  <c r="DJ226" i="5" s="1"/>
  <c r="DF193" i="5"/>
  <c r="DF204" i="5" s="1"/>
  <c r="DF226" i="5" s="1"/>
  <c r="DE193" i="5"/>
  <c r="DE204" i="5" s="1"/>
  <c r="DD193" i="5"/>
  <c r="DD204" i="5" s="1"/>
  <c r="DB193" i="5"/>
  <c r="DB204" i="5" s="1"/>
  <c r="DB226" i="5" s="1"/>
  <c r="DA193" i="5"/>
  <c r="DA204" i="5" s="1"/>
  <c r="CZ193" i="5"/>
  <c r="CZ204" i="5" s="1"/>
  <c r="CZ226" i="5" s="1"/>
  <c r="CV193" i="5"/>
  <c r="CV204" i="5" s="1"/>
  <c r="CV226" i="5" s="1"/>
  <c r="CU193" i="5"/>
  <c r="CU204" i="5" s="1"/>
  <c r="CT193" i="5"/>
  <c r="CT204" i="5" s="1"/>
  <c r="CR193" i="5"/>
  <c r="CR204" i="5" s="1"/>
  <c r="CR226" i="5" s="1"/>
  <c r="CQ193" i="5"/>
  <c r="CQ204" i="5" s="1"/>
  <c r="CP193" i="5"/>
  <c r="CP204" i="5" s="1"/>
  <c r="CP226" i="5" s="1"/>
  <c r="BR193" i="5"/>
  <c r="BR204" i="5" s="1"/>
  <c r="BR226" i="5" s="1"/>
  <c r="BQ193" i="5"/>
  <c r="BQ204" i="5" s="1"/>
  <c r="BP193" i="5"/>
  <c r="BP204" i="5" s="1"/>
  <c r="BN193" i="5"/>
  <c r="BN204" i="5" s="1"/>
  <c r="BM193" i="5"/>
  <c r="BM204" i="5" s="1"/>
  <c r="BL193" i="5"/>
  <c r="BL204" i="5" s="1"/>
  <c r="BH193" i="5"/>
  <c r="BH204" i="5" s="1"/>
  <c r="BH226" i="5" s="1"/>
  <c r="BG193" i="5"/>
  <c r="BG204" i="5" s="1"/>
  <c r="BF193" i="5"/>
  <c r="BF204" i="5" s="1"/>
  <c r="BD193" i="5"/>
  <c r="BD204" i="5" s="1"/>
  <c r="BC193" i="5"/>
  <c r="BC204" i="5" s="1"/>
  <c r="BB193" i="5"/>
  <c r="BB204" i="5" s="1"/>
  <c r="AX193" i="5"/>
  <c r="AX204" i="5" s="1"/>
  <c r="AX226" i="5" s="1"/>
  <c r="AW193" i="5"/>
  <c r="AW204" i="5" s="1"/>
  <c r="AV193" i="5"/>
  <c r="AV204" i="5" s="1"/>
  <c r="AT193" i="5"/>
  <c r="AT204" i="5" s="1"/>
  <c r="AS193" i="5"/>
  <c r="AS204" i="5" s="1"/>
  <c r="AR193" i="5"/>
  <c r="AR204" i="5" s="1"/>
  <c r="AD193" i="5"/>
  <c r="AD204" i="5" s="1"/>
  <c r="AD226" i="5" s="1"/>
  <c r="AC193" i="5"/>
  <c r="AC204" i="5" s="1"/>
  <c r="AB193" i="5"/>
  <c r="AB204" i="5" s="1"/>
  <c r="Z193" i="5"/>
  <c r="Z204" i="5" s="1"/>
  <c r="Z226" i="5" s="1"/>
  <c r="Y193" i="5"/>
  <c r="Y204" i="5" s="1"/>
  <c r="X193" i="5"/>
  <c r="X204" i="5" s="1"/>
  <c r="X226" i="5" s="1"/>
  <c r="T193" i="5"/>
  <c r="T204" i="5" s="1"/>
  <c r="T226" i="5" s="1"/>
  <c r="S193" i="5"/>
  <c r="S204" i="5" s="1"/>
  <c r="R193" i="5"/>
  <c r="R204" i="5" s="1"/>
  <c r="P193" i="5"/>
  <c r="P204" i="5" s="1"/>
  <c r="P226" i="5" s="1"/>
  <c r="O193" i="5"/>
  <c r="O204" i="5" s="1"/>
  <c r="N193" i="5"/>
  <c r="N204" i="5" s="1"/>
  <c r="N226" i="5" s="1"/>
  <c r="J193" i="5"/>
  <c r="J204" i="5" s="1"/>
  <c r="J226" i="5" s="1"/>
  <c r="I193" i="5"/>
  <c r="I204" i="5" s="1"/>
  <c r="H193" i="5"/>
  <c r="H204" i="5" s="1"/>
  <c r="F193" i="5"/>
  <c r="F204" i="5" s="1"/>
  <c r="F226" i="5" s="1"/>
  <c r="E193" i="5"/>
  <c r="E204" i="5" s="1"/>
  <c r="D193" i="5"/>
  <c r="D204" i="5" s="1"/>
  <c r="GY191" i="5"/>
  <c r="GU191" i="5"/>
  <c r="GU227" i="5" s="1"/>
  <c r="GO190" i="5"/>
  <c r="GK190" i="5"/>
  <c r="GE190" i="5"/>
  <c r="GA190" i="5"/>
  <c r="FU190" i="5"/>
  <c r="FQ190" i="5"/>
  <c r="FK190" i="5"/>
  <c r="FG190" i="5"/>
  <c r="FA190" i="5"/>
  <c r="EW190" i="5"/>
  <c r="EQ190" i="5"/>
  <c r="EM190" i="5"/>
  <c r="EG190" i="5"/>
  <c r="EC190" i="5"/>
  <c r="DW190" i="5"/>
  <c r="DS190" i="5"/>
  <c r="DM190" i="5"/>
  <c r="DI190" i="5"/>
  <c r="DC190" i="5"/>
  <c r="CS190" i="5"/>
  <c r="CI190" i="5"/>
  <c r="GX190" i="5" s="1"/>
  <c r="CE190" i="5"/>
  <c r="BY190" i="5"/>
  <c r="BU190" i="5"/>
  <c r="BO190" i="5"/>
  <c r="BK190" i="5"/>
  <c r="BE190" i="5"/>
  <c r="BA190" i="5"/>
  <c r="AU190" i="5"/>
  <c r="AQ190" i="5"/>
  <c r="AK190" i="5"/>
  <c r="GZ190" i="5" s="1"/>
  <c r="AG190" i="5"/>
  <c r="AA190" i="5"/>
  <c r="W190" i="5"/>
  <c r="Q190" i="5"/>
  <c r="G190" i="5"/>
  <c r="HD189" i="5"/>
  <c r="GZ188" i="5"/>
  <c r="GX188" i="5"/>
  <c r="GV188" i="5"/>
  <c r="FX188" i="5"/>
  <c r="FW188" i="5"/>
  <c r="FV188" i="5"/>
  <c r="EF188" i="5"/>
  <c r="GN188" i="5" s="1"/>
  <c r="EE188" i="5"/>
  <c r="GM188" i="5" s="1"/>
  <c r="ED188" i="5"/>
  <c r="GL188" i="5" s="1"/>
  <c r="DZ188" i="5"/>
  <c r="GH188" i="5" s="1"/>
  <c r="DY188" i="5"/>
  <c r="GG188" i="5" s="1"/>
  <c r="DX188" i="5"/>
  <c r="GF188" i="5" s="1"/>
  <c r="CB188" i="5"/>
  <c r="CA188" i="5"/>
  <c r="BZ188" i="5"/>
  <c r="HD187" i="5"/>
  <c r="GW187" i="5"/>
  <c r="FN187" i="5"/>
  <c r="FM187" i="5"/>
  <c r="FL187" i="5"/>
  <c r="FK187" i="5" s="1"/>
  <c r="FJ187" i="5"/>
  <c r="FI187" i="5"/>
  <c r="FH187" i="5"/>
  <c r="FD187" i="5"/>
  <c r="FC187" i="5"/>
  <c r="FB187" i="5"/>
  <c r="FA187" i="5" s="1"/>
  <c r="EZ187" i="5"/>
  <c r="EY187" i="5"/>
  <c r="EX187" i="5"/>
  <c r="ET187" i="5"/>
  <c r="FX187" i="5" s="1"/>
  <c r="ES187" i="5"/>
  <c r="FW187" i="5" s="1"/>
  <c r="ER187" i="5"/>
  <c r="EQ187" i="5" s="1"/>
  <c r="EP187" i="5"/>
  <c r="FT187" i="5" s="1"/>
  <c r="EO187" i="5"/>
  <c r="FS187" i="5" s="1"/>
  <c r="EN187" i="5"/>
  <c r="DP187" i="5"/>
  <c r="DO187" i="5"/>
  <c r="DN187" i="5"/>
  <c r="DM187" i="5" s="1"/>
  <c r="DL187" i="5"/>
  <c r="DK187" i="5"/>
  <c r="DJ187" i="5"/>
  <c r="DF187" i="5"/>
  <c r="DE187" i="5"/>
  <c r="DD187" i="5"/>
  <c r="DC187" i="5" s="1"/>
  <c r="DB187" i="5"/>
  <c r="DA187" i="5"/>
  <c r="CZ187" i="5"/>
  <c r="CV187" i="5"/>
  <c r="DZ187" i="5" s="1"/>
  <c r="GH187" i="5" s="1"/>
  <c r="CU187" i="5"/>
  <c r="DY187" i="5" s="1"/>
  <c r="CT187" i="5"/>
  <c r="DX187" i="5" s="1"/>
  <c r="CR187" i="5"/>
  <c r="DV187" i="5" s="1"/>
  <c r="GD187" i="5" s="1"/>
  <c r="CQ187" i="5"/>
  <c r="DU187" i="5" s="1"/>
  <c r="GC187" i="5" s="1"/>
  <c r="CP187" i="5"/>
  <c r="DT187" i="5" s="1"/>
  <c r="CL187" i="5"/>
  <c r="EJ187" i="5" s="1"/>
  <c r="GR187" i="5" s="1"/>
  <c r="CK187" i="5"/>
  <c r="EI187" i="5" s="1"/>
  <c r="CJ187" i="5"/>
  <c r="EH187" i="5" s="1"/>
  <c r="BR187" i="5"/>
  <c r="BQ187" i="5"/>
  <c r="BP187" i="5"/>
  <c r="BN187" i="5"/>
  <c r="BM187" i="5"/>
  <c r="BL187" i="5"/>
  <c r="BK187" i="5" s="1"/>
  <c r="BH187" i="5"/>
  <c r="BG187" i="5"/>
  <c r="BF187" i="5"/>
  <c r="BD187" i="5"/>
  <c r="BC187" i="5"/>
  <c r="BB187" i="5"/>
  <c r="BA187" i="5" s="1"/>
  <c r="AX187" i="5"/>
  <c r="CB187" i="5" s="1"/>
  <c r="AW187" i="5"/>
  <c r="CA187" i="5" s="1"/>
  <c r="AV187" i="5"/>
  <c r="BZ187" i="5" s="1"/>
  <c r="AT187" i="5"/>
  <c r="BX187" i="5" s="1"/>
  <c r="AS187" i="5"/>
  <c r="BW187" i="5" s="1"/>
  <c r="AR187" i="5"/>
  <c r="BV187" i="5" s="1"/>
  <c r="AD187" i="5"/>
  <c r="AC187" i="5"/>
  <c r="AB187" i="5"/>
  <c r="AA187" i="5" s="1"/>
  <c r="Z187" i="5"/>
  <c r="Y187" i="5"/>
  <c r="X187" i="5"/>
  <c r="T187" i="5"/>
  <c r="S187" i="5"/>
  <c r="R187" i="5"/>
  <c r="Q187" i="5" s="1"/>
  <c r="P187" i="5"/>
  <c r="O187" i="5"/>
  <c r="N187" i="5"/>
  <c r="M187" i="5"/>
  <c r="U187" i="5" s="1"/>
  <c r="J187" i="5"/>
  <c r="AN187" i="5" s="1"/>
  <c r="I187" i="5"/>
  <c r="AM187" i="5" s="1"/>
  <c r="H187" i="5"/>
  <c r="AL187" i="5" s="1"/>
  <c r="G187" i="5"/>
  <c r="F187" i="5"/>
  <c r="AJ187" i="5" s="1"/>
  <c r="CH187" i="5" s="1"/>
  <c r="EF187" i="5" s="1"/>
  <c r="GN187" i="5" s="1"/>
  <c r="E187" i="5"/>
  <c r="AI187" i="5" s="1"/>
  <c r="CG187" i="5" s="1"/>
  <c r="EE187" i="5" s="1"/>
  <c r="GM187" i="5" s="1"/>
  <c r="D187" i="5"/>
  <c r="AH187" i="5" s="1"/>
  <c r="FX186" i="5"/>
  <c r="FT186" i="5"/>
  <c r="FM186" i="5"/>
  <c r="FL186" i="5"/>
  <c r="FK186" i="5"/>
  <c r="FI186" i="5"/>
  <c r="FH186" i="5"/>
  <c r="FG186" i="5" s="1"/>
  <c r="FO186" i="5" s="1"/>
  <c r="FC186" i="5"/>
  <c r="FB186" i="5"/>
  <c r="FA186" i="5" s="1"/>
  <c r="EY186" i="5"/>
  <c r="EX186" i="5"/>
  <c r="ES186" i="5"/>
  <c r="FW186" i="5" s="1"/>
  <c r="ER186" i="5"/>
  <c r="FV186" i="5" s="1"/>
  <c r="EQ186" i="5"/>
  <c r="EO186" i="5"/>
  <c r="FS186" i="5" s="1"/>
  <c r="EN186" i="5"/>
  <c r="EM186" i="5" s="1"/>
  <c r="EU186" i="5" s="1"/>
  <c r="DZ186" i="5"/>
  <c r="GH186" i="5" s="1"/>
  <c r="DV186" i="5"/>
  <c r="GD186" i="5" s="1"/>
  <c r="DO186" i="5"/>
  <c r="DN186" i="5"/>
  <c r="DM186" i="5" s="1"/>
  <c r="DK186" i="5"/>
  <c r="DJ186" i="5"/>
  <c r="DI186" i="5" s="1"/>
  <c r="DE186" i="5"/>
  <c r="DD186" i="5"/>
  <c r="DC186" i="5" s="1"/>
  <c r="DA186" i="5"/>
  <c r="CZ186" i="5"/>
  <c r="CY186" i="5" s="1"/>
  <c r="CU186" i="5"/>
  <c r="DY186" i="5" s="1"/>
  <c r="CT186" i="5"/>
  <c r="DX186" i="5" s="1"/>
  <c r="CS186" i="5"/>
  <c r="CQ186" i="5"/>
  <c r="DU186" i="5" s="1"/>
  <c r="GC186" i="5" s="1"/>
  <c r="CP186" i="5"/>
  <c r="CO186" i="5" s="1"/>
  <c r="CW186" i="5" s="1"/>
  <c r="CK186" i="5"/>
  <c r="EI186" i="5" s="1"/>
  <c r="GQ186" i="5" s="1"/>
  <c r="CJ186" i="5"/>
  <c r="CI186" i="5"/>
  <c r="GX186" i="5" s="1"/>
  <c r="CB186" i="5"/>
  <c r="BX186" i="5"/>
  <c r="BQ186" i="5"/>
  <c r="BP186" i="5"/>
  <c r="BO186" i="5" s="1"/>
  <c r="BT186" i="5" s="1"/>
  <c r="BM186" i="5"/>
  <c r="BL186" i="5"/>
  <c r="BK186" i="5"/>
  <c r="BG186" i="5"/>
  <c r="BF186" i="5"/>
  <c r="BE186" i="5" s="1"/>
  <c r="BC186" i="5"/>
  <c r="BB186" i="5"/>
  <c r="BA186" i="5" s="1"/>
  <c r="AW186" i="5"/>
  <c r="CA186" i="5" s="1"/>
  <c r="AV186" i="5"/>
  <c r="BZ186" i="5" s="1"/>
  <c r="AS186" i="5"/>
  <c r="BW186" i="5" s="1"/>
  <c r="AR186" i="5"/>
  <c r="BV186" i="5" s="1"/>
  <c r="AQ186" i="5"/>
  <c r="AN186" i="5"/>
  <c r="AJ186" i="5"/>
  <c r="CH186" i="5" s="1"/>
  <c r="EF186" i="5" s="1"/>
  <c r="GN186" i="5" s="1"/>
  <c r="AC186" i="5"/>
  <c r="AB186" i="5"/>
  <c r="AA186" i="5" s="1"/>
  <c r="Y186" i="5"/>
  <c r="X186" i="5"/>
  <c r="W186" i="5" s="1"/>
  <c r="S186" i="5"/>
  <c r="R186" i="5"/>
  <c r="O186" i="5"/>
  <c r="N186" i="5"/>
  <c r="M186" i="5"/>
  <c r="I186" i="5"/>
  <c r="AM186" i="5" s="1"/>
  <c r="H186" i="5"/>
  <c r="AL186" i="5" s="1"/>
  <c r="AK186" i="5" s="1"/>
  <c r="E186" i="5"/>
  <c r="AI186" i="5" s="1"/>
  <c r="D186" i="5"/>
  <c r="AH186" i="5" s="1"/>
  <c r="HD185" i="5"/>
  <c r="GW185" i="5"/>
  <c r="FN185" i="5"/>
  <c r="FM185" i="5"/>
  <c r="FL185" i="5"/>
  <c r="FK185" i="5" s="1"/>
  <c r="FJ185" i="5"/>
  <c r="FI185" i="5"/>
  <c r="FH185" i="5"/>
  <c r="FD185" i="5"/>
  <c r="FC185" i="5"/>
  <c r="FB185" i="5"/>
  <c r="FA185" i="5" s="1"/>
  <c r="EZ185" i="5"/>
  <c r="EY185" i="5"/>
  <c r="EX185" i="5"/>
  <c r="ET185" i="5"/>
  <c r="FX185" i="5" s="1"/>
  <c r="ES185" i="5"/>
  <c r="FW185" i="5" s="1"/>
  <c r="ER185" i="5"/>
  <c r="EQ185" i="5" s="1"/>
  <c r="EP185" i="5"/>
  <c r="FT185" i="5" s="1"/>
  <c r="EO185" i="5"/>
  <c r="FS185" i="5" s="1"/>
  <c r="EN185" i="5"/>
  <c r="DP185" i="5"/>
  <c r="DO185" i="5"/>
  <c r="DN185" i="5"/>
  <c r="DM185" i="5" s="1"/>
  <c r="DL185" i="5"/>
  <c r="DK185" i="5"/>
  <c r="DJ185" i="5"/>
  <c r="DF185" i="5"/>
  <c r="DE185" i="5"/>
  <c r="DD185" i="5"/>
  <c r="DC185" i="5" s="1"/>
  <c r="DB185" i="5"/>
  <c r="DA185" i="5"/>
  <c r="CZ185" i="5"/>
  <c r="CV185" i="5"/>
  <c r="DZ185" i="5" s="1"/>
  <c r="GH185" i="5" s="1"/>
  <c r="CU185" i="5"/>
  <c r="DY185" i="5" s="1"/>
  <c r="GG185" i="5" s="1"/>
  <c r="CT185" i="5"/>
  <c r="CS185" i="5" s="1"/>
  <c r="CR185" i="5"/>
  <c r="DV185" i="5" s="1"/>
  <c r="GD185" i="5" s="1"/>
  <c r="CQ185" i="5"/>
  <c r="DU185" i="5" s="1"/>
  <c r="GC185" i="5" s="1"/>
  <c r="CP185" i="5"/>
  <c r="DT185" i="5" s="1"/>
  <c r="CO185" i="5"/>
  <c r="CW185" i="5" s="1"/>
  <c r="CL185" i="5"/>
  <c r="CK185" i="5"/>
  <c r="EI185" i="5" s="1"/>
  <c r="GQ185" i="5" s="1"/>
  <c r="CJ185" i="5"/>
  <c r="BR185" i="5"/>
  <c r="BQ185" i="5"/>
  <c r="BP185" i="5"/>
  <c r="BO185" i="5" s="1"/>
  <c r="BN185" i="5"/>
  <c r="BM185" i="5"/>
  <c r="BL185" i="5"/>
  <c r="BH185" i="5"/>
  <c r="BG185" i="5"/>
  <c r="BF185" i="5"/>
  <c r="BE185" i="5" s="1"/>
  <c r="BD185" i="5"/>
  <c r="BC185" i="5"/>
  <c r="BB185" i="5"/>
  <c r="AX185" i="5"/>
  <c r="AW185" i="5"/>
  <c r="AV185" i="5"/>
  <c r="AT185" i="5"/>
  <c r="BX185" i="5" s="1"/>
  <c r="AS185" i="5"/>
  <c r="BW185" i="5" s="1"/>
  <c r="AR185" i="5"/>
  <c r="AD185" i="5"/>
  <c r="AC185" i="5"/>
  <c r="AB185" i="5"/>
  <c r="AA185" i="5" s="1"/>
  <c r="Z185" i="5"/>
  <c r="Y185" i="5"/>
  <c r="X185" i="5"/>
  <c r="T185" i="5"/>
  <c r="S185" i="5"/>
  <c r="R185" i="5"/>
  <c r="Q185" i="5" s="1"/>
  <c r="P185" i="5"/>
  <c r="O185" i="5"/>
  <c r="N185" i="5"/>
  <c r="J185" i="5"/>
  <c r="AN185" i="5" s="1"/>
  <c r="I185" i="5"/>
  <c r="AM185" i="5" s="1"/>
  <c r="H185" i="5"/>
  <c r="AL185" i="5" s="1"/>
  <c r="F185" i="5"/>
  <c r="AJ185" i="5" s="1"/>
  <c r="CH185" i="5" s="1"/>
  <c r="EF185" i="5" s="1"/>
  <c r="GN185" i="5" s="1"/>
  <c r="E185" i="5"/>
  <c r="D185" i="5"/>
  <c r="AH185" i="5" s="1"/>
  <c r="FX184" i="5"/>
  <c r="FT184" i="5"/>
  <c r="FM184" i="5"/>
  <c r="FL184" i="5"/>
  <c r="FK184" i="5" s="1"/>
  <c r="FI184" i="5"/>
  <c r="FH184" i="5"/>
  <c r="FG184" i="5" s="1"/>
  <c r="FO184" i="5" s="1"/>
  <c r="FC184" i="5"/>
  <c r="FB184" i="5"/>
  <c r="EY184" i="5"/>
  <c r="EX184" i="5"/>
  <c r="EW184" i="5"/>
  <c r="ES184" i="5"/>
  <c r="FW184" i="5" s="1"/>
  <c r="ER184" i="5"/>
  <c r="EO184" i="5"/>
  <c r="EN184" i="5"/>
  <c r="FR184" i="5" s="1"/>
  <c r="DZ184" i="5"/>
  <c r="GH184" i="5" s="1"/>
  <c r="DV184" i="5"/>
  <c r="GD184" i="5" s="1"/>
  <c r="DO184" i="5"/>
  <c r="DN184" i="5"/>
  <c r="DM184" i="5" s="1"/>
  <c r="DK184" i="5"/>
  <c r="DJ184" i="5"/>
  <c r="DI184" i="5" s="1"/>
  <c r="DQ184" i="5" s="1"/>
  <c r="DE184" i="5"/>
  <c r="DD184" i="5"/>
  <c r="DA184" i="5"/>
  <c r="CZ184" i="5"/>
  <c r="CY184" i="5"/>
  <c r="CU184" i="5"/>
  <c r="DY184" i="5" s="1"/>
  <c r="GG184" i="5" s="1"/>
  <c r="CT184" i="5"/>
  <c r="CQ184" i="5"/>
  <c r="CP184" i="5"/>
  <c r="DT184" i="5" s="1"/>
  <c r="GB184" i="5" s="1"/>
  <c r="CK184" i="5"/>
  <c r="CJ184" i="5"/>
  <c r="CB184" i="5"/>
  <c r="BX184" i="5"/>
  <c r="BQ184" i="5"/>
  <c r="BP184" i="5"/>
  <c r="BO184" i="5" s="1"/>
  <c r="BM184" i="5"/>
  <c r="BL184" i="5"/>
  <c r="BG184" i="5"/>
  <c r="BF184" i="5"/>
  <c r="BE184" i="5"/>
  <c r="BC184" i="5"/>
  <c r="BB184" i="5"/>
  <c r="BA184" i="5" s="1"/>
  <c r="BI184" i="5" s="1"/>
  <c r="AW184" i="5"/>
  <c r="AV184" i="5"/>
  <c r="BZ184" i="5" s="1"/>
  <c r="AS184" i="5"/>
  <c r="BW184" i="5" s="1"/>
  <c r="AR184" i="5"/>
  <c r="AN184" i="5"/>
  <c r="AJ184" i="5"/>
  <c r="CH184" i="5" s="1"/>
  <c r="EF184" i="5" s="1"/>
  <c r="GN184" i="5" s="1"/>
  <c r="AC184" i="5"/>
  <c r="AB184" i="5"/>
  <c r="AA184" i="5"/>
  <c r="AF184" i="5" s="1"/>
  <c r="Y184" i="5"/>
  <c r="X184" i="5"/>
  <c r="W184" i="5" s="1"/>
  <c r="AE184" i="5" s="1"/>
  <c r="S184" i="5"/>
  <c r="R184" i="5"/>
  <c r="Q184" i="5"/>
  <c r="V184" i="5" s="1"/>
  <c r="O184" i="5"/>
  <c r="N184" i="5"/>
  <c r="M184" i="5" s="1"/>
  <c r="U184" i="5" s="1"/>
  <c r="I184" i="5"/>
  <c r="AM184" i="5" s="1"/>
  <c r="H184" i="5"/>
  <c r="AL184" i="5" s="1"/>
  <c r="G184" i="5"/>
  <c r="L184" i="5" s="1"/>
  <c r="E184" i="5"/>
  <c r="AI184" i="5" s="1"/>
  <c r="CG184" i="5" s="1"/>
  <c r="D184" i="5"/>
  <c r="C184" i="5" s="1"/>
  <c r="K184" i="5" s="1"/>
  <c r="HD183" i="5"/>
  <c r="HB183" i="5"/>
  <c r="FN183" i="5"/>
  <c r="FM183" i="5"/>
  <c r="FL183" i="5"/>
  <c r="FK183" i="5" s="1"/>
  <c r="FJ183" i="5"/>
  <c r="FI183" i="5"/>
  <c r="FH183" i="5"/>
  <c r="FG183" i="5"/>
  <c r="FD183" i="5"/>
  <c r="FC183" i="5"/>
  <c r="FB183" i="5"/>
  <c r="FA183" i="5"/>
  <c r="EZ183" i="5"/>
  <c r="EY183" i="5"/>
  <c r="EX183" i="5"/>
  <c r="EW183" i="5"/>
  <c r="FE183" i="5" s="1"/>
  <c r="ET183" i="5"/>
  <c r="FX183" i="5" s="1"/>
  <c r="ES183" i="5"/>
  <c r="FW183" i="5" s="1"/>
  <c r="ER183" i="5"/>
  <c r="FV183" i="5" s="1"/>
  <c r="EQ183" i="5"/>
  <c r="EP183" i="5"/>
  <c r="FT183" i="5" s="1"/>
  <c r="EO183" i="5"/>
  <c r="FS183" i="5" s="1"/>
  <c r="EN183" i="5"/>
  <c r="FR183" i="5" s="1"/>
  <c r="DP183" i="5"/>
  <c r="DO183" i="5"/>
  <c r="DN183" i="5"/>
  <c r="DM183" i="5" s="1"/>
  <c r="DL183" i="5"/>
  <c r="DK183" i="5"/>
  <c r="DJ183" i="5"/>
  <c r="DF183" i="5"/>
  <c r="DE183" i="5"/>
  <c r="DD183" i="5"/>
  <c r="DC183" i="5" s="1"/>
  <c r="DB183" i="5"/>
  <c r="DA183" i="5"/>
  <c r="CZ183" i="5"/>
  <c r="CY183" i="5"/>
  <c r="CV183" i="5"/>
  <c r="DZ183" i="5" s="1"/>
  <c r="CU183" i="5"/>
  <c r="DY183" i="5" s="1"/>
  <c r="GG183" i="5" s="1"/>
  <c r="CT183" i="5"/>
  <c r="DX183" i="5" s="1"/>
  <c r="GF183" i="5" s="1"/>
  <c r="CS183" i="5"/>
  <c r="CR183" i="5"/>
  <c r="DV183" i="5" s="1"/>
  <c r="GD183" i="5" s="1"/>
  <c r="CQ183" i="5"/>
  <c r="DU183" i="5" s="1"/>
  <c r="GC183" i="5" s="1"/>
  <c r="CP183" i="5"/>
  <c r="DT183" i="5" s="1"/>
  <c r="GB183" i="5" s="1"/>
  <c r="CO183" i="5"/>
  <c r="CW183" i="5" s="1"/>
  <c r="CL183" i="5"/>
  <c r="EJ183" i="5" s="1"/>
  <c r="GR183" i="5" s="1"/>
  <c r="CK183" i="5"/>
  <c r="EI183" i="5" s="1"/>
  <c r="GQ183" i="5" s="1"/>
  <c r="CJ183" i="5"/>
  <c r="EH183" i="5" s="1"/>
  <c r="GP183" i="5" s="1"/>
  <c r="BR183" i="5"/>
  <c r="BQ183" i="5"/>
  <c r="BP183" i="5"/>
  <c r="BO183" i="5" s="1"/>
  <c r="BN183" i="5"/>
  <c r="BM183" i="5"/>
  <c r="BL183" i="5"/>
  <c r="BK183" i="5"/>
  <c r="BH183" i="5"/>
  <c r="BG183" i="5"/>
  <c r="BF183" i="5"/>
  <c r="BE183" i="5" s="1"/>
  <c r="BD183" i="5"/>
  <c r="BC183" i="5"/>
  <c r="BB183" i="5"/>
  <c r="BA183" i="5" s="1"/>
  <c r="BI183" i="5" s="1"/>
  <c r="AX183" i="5"/>
  <c r="CB183" i="5" s="1"/>
  <c r="AW183" i="5"/>
  <c r="CA183" i="5" s="1"/>
  <c r="AV183" i="5"/>
  <c r="BZ183" i="5" s="1"/>
  <c r="AU183" i="5"/>
  <c r="AT183" i="5"/>
  <c r="BX183" i="5" s="1"/>
  <c r="AS183" i="5"/>
  <c r="BW183" i="5" s="1"/>
  <c r="AR183" i="5"/>
  <c r="BV183" i="5" s="1"/>
  <c r="AD183" i="5"/>
  <c r="AC183" i="5"/>
  <c r="AB183" i="5"/>
  <c r="AA183" i="5" s="1"/>
  <c r="Z183" i="5"/>
  <c r="Y183" i="5"/>
  <c r="X183" i="5"/>
  <c r="W183" i="5"/>
  <c r="T183" i="5"/>
  <c r="S183" i="5"/>
  <c r="R183" i="5"/>
  <c r="Q183" i="5"/>
  <c r="P183" i="5"/>
  <c r="O183" i="5"/>
  <c r="N183" i="5"/>
  <c r="M183" i="5"/>
  <c r="U183" i="5" s="1"/>
  <c r="J183" i="5"/>
  <c r="AN183" i="5" s="1"/>
  <c r="I183" i="5"/>
  <c r="AM183" i="5" s="1"/>
  <c r="H183" i="5"/>
  <c r="AL183" i="5" s="1"/>
  <c r="G183" i="5"/>
  <c r="F183" i="5"/>
  <c r="AJ183" i="5" s="1"/>
  <c r="CH183" i="5" s="1"/>
  <c r="EF183" i="5" s="1"/>
  <c r="GN183" i="5" s="1"/>
  <c r="E183" i="5"/>
  <c r="AI183" i="5" s="1"/>
  <c r="CG183" i="5" s="1"/>
  <c r="EE183" i="5" s="1"/>
  <c r="GM183" i="5" s="1"/>
  <c r="D183" i="5"/>
  <c r="AH183" i="5" s="1"/>
  <c r="CF183" i="5" s="1"/>
  <c r="ED183" i="5" s="1"/>
  <c r="GL183" i="5" s="1"/>
  <c r="C183" i="5"/>
  <c r="K183" i="5" s="1"/>
  <c r="HD182" i="5"/>
  <c r="FN182" i="5"/>
  <c r="FM182" i="5"/>
  <c r="FL182" i="5"/>
  <c r="FK182" i="5" s="1"/>
  <c r="FJ182" i="5"/>
  <c r="FI182" i="5"/>
  <c r="FH182" i="5"/>
  <c r="FG182" i="5"/>
  <c r="FD182" i="5"/>
  <c r="FC182" i="5"/>
  <c r="FB182" i="5"/>
  <c r="FA182" i="5"/>
  <c r="EZ182" i="5"/>
  <c r="EY182" i="5"/>
  <c r="EX182" i="5"/>
  <c r="ET182" i="5"/>
  <c r="FX182" i="5" s="1"/>
  <c r="ES182" i="5"/>
  <c r="FW182" i="5" s="1"/>
  <c r="ER182" i="5"/>
  <c r="FV182" i="5" s="1"/>
  <c r="FU182" i="5" s="1"/>
  <c r="EP182" i="5"/>
  <c r="FT182" i="5" s="1"/>
  <c r="EO182" i="5"/>
  <c r="FS182" i="5" s="1"/>
  <c r="EN182" i="5"/>
  <c r="FR182" i="5" s="1"/>
  <c r="DP182" i="5"/>
  <c r="DO182" i="5"/>
  <c r="DN182" i="5"/>
  <c r="DL182" i="5"/>
  <c r="DK182" i="5"/>
  <c r="DJ182" i="5"/>
  <c r="DI182" i="5" s="1"/>
  <c r="DF182" i="5"/>
  <c r="DE182" i="5"/>
  <c r="DD182" i="5"/>
  <c r="DB182" i="5"/>
  <c r="DA182" i="5"/>
  <c r="CZ182" i="5"/>
  <c r="CY182" i="5" s="1"/>
  <c r="CV182" i="5"/>
  <c r="DZ182" i="5" s="1"/>
  <c r="GH182" i="5" s="1"/>
  <c r="CU182" i="5"/>
  <c r="DY182" i="5" s="1"/>
  <c r="GG182" i="5" s="1"/>
  <c r="CT182" i="5"/>
  <c r="DX182" i="5" s="1"/>
  <c r="GF182" i="5" s="1"/>
  <c r="CR182" i="5"/>
  <c r="DV182" i="5" s="1"/>
  <c r="GD182" i="5" s="1"/>
  <c r="CQ182" i="5"/>
  <c r="DU182" i="5" s="1"/>
  <c r="GC182" i="5" s="1"/>
  <c r="CP182" i="5"/>
  <c r="DT182" i="5" s="1"/>
  <c r="GB182" i="5" s="1"/>
  <c r="CL182" i="5"/>
  <c r="CK182" i="5"/>
  <c r="EI182" i="5" s="1"/>
  <c r="GQ182" i="5" s="1"/>
  <c r="CJ182" i="5"/>
  <c r="BR182" i="5"/>
  <c r="BQ182" i="5"/>
  <c r="BP182" i="5"/>
  <c r="BO182" i="5" s="1"/>
  <c r="BN182" i="5"/>
  <c r="BM182" i="5"/>
  <c r="BL182" i="5"/>
  <c r="BH182" i="5"/>
  <c r="BG182" i="5"/>
  <c r="BF182" i="5"/>
  <c r="BD182" i="5"/>
  <c r="BC182" i="5"/>
  <c r="BB182" i="5"/>
  <c r="AX182" i="5"/>
  <c r="CB182" i="5" s="1"/>
  <c r="AW182" i="5"/>
  <c r="CA182" i="5" s="1"/>
  <c r="AV182" i="5"/>
  <c r="BZ182" i="5" s="1"/>
  <c r="BY182" i="5" s="1"/>
  <c r="AT182" i="5"/>
  <c r="BX182" i="5" s="1"/>
  <c r="AS182" i="5"/>
  <c r="BW182" i="5" s="1"/>
  <c r="AR182" i="5"/>
  <c r="BV182" i="5" s="1"/>
  <c r="AD182" i="5"/>
  <c r="AC182" i="5"/>
  <c r="AB182" i="5"/>
  <c r="AA182" i="5" s="1"/>
  <c r="Z182" i="5"/>
  <c r="Y182" i="5"/>
  <c r="X182" i="5"/>
  <c r="T182" i="5"/>
  <c r="S182" i="5"/>
  <c r="R182" i="5"/>
  <c r="P182" i="5"/>
  <c r="O182" i="5"/>
  <c r="N182" i="5"/>
  <c r="M182" i="5" s="1"/>
  <c r="J182" i="5"/>
  <c r="AN182" i="5" s="1"/>
  <c r="I182" i="5"/>
  <c r="AM182" i="5" s="1"/>
  <c r="H182" i="5"/>
  <c r="AL182" i="5" s="1"/>
  <c r="AK182" i="5" s="1"/>
  <c r="F182" i="5"/>
  <c r="AJ182" i="5" s="1"/>
  <c r="CH182" i="5" s="1"/>
  <c r="EF182" i="5" s="1"/>
  <c r="GN182" i="5" s="1"/>
  <c r="E182" i="5"/>
  <c r="AI182" i="5" s="1"/>
  <c r="CG182" i="5" s="1"/>
  <c r="EE182" i="5" s="1"/>
  <c r="GM182" i="5" s="1"/>
  <c r="D182" i="5"/>
  <c r="AH182" i="5" s="1"/>
  <c r="CF182" i="5" s="1"/>
  <c r="ED182" i="5" s="1"/>
  <c r="GL182" i="5" s="1"/>
  <c r="GK182" i="5" s="1"/>
  <c r="HD181" i="5"/>
  <c r="FN181" i="5"/>
  <c r="FM181" i="5"/>
  <c r="FL181" i="5"/>
  <c r="FK181" i="5" s="1"/>
  <c r="FJ181" i="5"/>
  <c r="FI181" i="5"/>
  <c r="FH181" i="5"/>
  <c r="FD181" i="5"/>
  <c r="FC181" i="5"/>
  <c r="FB181" i="5"/>
  <c r="FA181" i="5" s="1"/>
  <c r="EZ181" i="5"/>
  <c r="EY181" i="5"/>
  <c r="EX181" i="5"/>
  <c r="ET181" i="5"/>
  <c r="FX181" i="5" s="1"/>
  <c r="ES181" i="5"/>
  <c r="FW181" i="5" s="1"/>
  <c r="ER181" i="5"/>
  <c r="FV181" i="5" s="1"/>
  <c r="EP181" i="5"/>
  <c r="FT181" i="5" s="1"/>
  <c r="EO181" i="5"/>
  <c r="FS181" i="5" s="1"/>
  <c r="EN181" i="5"/>
  <c r="FR181" i="5" s="1"/>
  <c r="DP181" i="5"/>
  <c r="DO181" i="5"/>
  <c r="DN181" i="5"/>
  <c r="DM181" i="5" s="1"/>
  <c r="DL181" i="5"/>
  <c r="DK181" i="5"/>
  <c r="DJ181" i="5"/>
  <c r="DF181" i="5"/>
  <c r="DE181" i="5"/>
  <c r="DD181" i="5"/>
  <c r="DC181" i="5" s="1"/>
  <c r="DB181" i="5"/>
  <c r="DA181" i="5"/>
  <c r="CZ181" i="5"/>
  <c r="CY181" i="5"/>
  <c r="CV181" i="5"/>
  <c r="CU181" i="5"/>
  <c r="DY181" i="5" s="1"/>
  <c r="GG181" i="5" s="1"/>
  <c r="CT181" i="5"/>
  <c r="CS181" i="5"/>
  <c r="CR181" i="5"/>
  <c r="DV181" i="5" s="1"/>
  <c r="GD181" i="5" s="1"/>
  <c r="CQ181" i="5"/>
  <c r="DU181" i="5" s="1"/>
  <c r="GC181" i="5" s="1"/>
  <c r="CP181" i="5"/>
  <c r="DT181" i="5" s="1"/>
  <c r="GB181" i="5" s="1"/>
  <c r="CL181" i="5"/>
  <c r="CK181" i="5"/>
  <c r="CJ181" i="5"/>
  <c r="BR181" i="5"/>
  <c r="BQ181" i="5"/>
  <c r="BP181" i="5"/>
  <c r="BN181" i="5"/>
  <c r="BM181" i="5"/>
  <c r="BL181" i="5"/>
  <c r="BH181" i="5"/>
  <c r="BG181" i="5"/>
  <c r="BF181" i="5"/>
  <c r="BD181" i="5"/>
  <c r="BC181" i="5"/>
  <c r="BB181" i="5"/>
  <c r="BA181" i="5" s="1"/>
  <c r="AX181" i="5"/>
  <c r="CB181" i="5" s="1"/>
  <c r="AW181" i="5"/>
  <c r="CA181" i="5" s="1"/>
  <c r="AV181" i="5"/>
  <c r="BZ181" i="5" s="1"/>
  <c r="AU181" i="5"/>
  <c r="AT181" i="5"/>
  <c r="BX181" i="5" s="1"/>
  <c r="AS181" i="5"/>
  <c r="BW181" i="5" s="1"/>
  <c r="AR181" i="5"/>
  <c r="BV181" i="5" s="1"/>
  <c r="AD181" i="5"/>
  <c r="AC181" i="5"/>
  <c r="AB181" i="5"/>
  <c r="AA181" i="5"/>
  <c r="Z181" i="5"/>
  <c r="Y181" i="5"/>
  <c r="X181" i="5"/>
  <c r="W181" i="5"/>
  <c r="AE181" i="5" s="1"/>
  <c r="T181" i="5"/>
  <c r="S181" i="5"/>
  <c r="R181" i="5"/>
  <c r="Q181" i="5"/>
  <c r="P181" i="5"/>
  <c r="O181" i="5"/>
  <c r="N181" i="5"/>
  <c r="M181" i="5"/>
  <c r="U181" i="5" s="1"/>
  <c r="J181" i="5"/>
  <c r="AN181" i="5" s="1"/>
  <c r="I181" i="5"/>
  <c r="AM181" i="5" s="1"/>
  <c r="H181" i="5"/>
  <c r="AL181" i="5" s="1"/>
  <c r="G181" i="5"/>
  <c r="F181" i="5"/>
  <c r="AJ181" i="5" s="1"/>
  <c r="CH181" i="5" s="1"/>
  <c r="EF181" i="5" s="1"/>
  <c r="GN181" i="5" s="1"/>
  <c r="E181" i="5"/>
  <c r="AI181" i="5" s="1"/>
  <c r="CG181" i="5" s="1"/>
  <c r="EE181" i="5" s="1"/>
  <c r="GM181" i="5" s="1"/>
  <c r="D181" i="5"/>
  <c r="AH181" i="5" s="1"/>
  <c r="CF181" i="5" s="1"/>
  <c r="ED181" i="5" s="1"/>
  <c r="GL181" i="5" s="1"/>
  <c r="HD180" i="5"/>
  <c r="FX180" i="5"/>
  <c r="FT180" i="5"/>
  <c r="FM180" i="5"/>
  <c r="FL180" i="5"/>
  <c r="FK180" i="5" s="1"/>
  <c r="FI180" i="5"/>
  <c r="FH180" i="5"/>
  <c r="FG180" i="5" s="1"/>
  <c r="FC180" i="5"/>
  <c r="FB180" i="5"/>
  <c r="EY180" i="5"/>
  <c r="EX180" i="5"/>
  <c r="EW180" i="5"/>
  <c r="ES180" i="5"/>
  <c r="FW180" i="5" s="1"/>
  <c r="ER180" i="5"/>
  <c r="EO180" i="5"/>
  <c r="FS180" i="5" s="1"/>
  <c r="EN180" i="5"/>
  <c r="FR180" i="5" s="1"/>
  <c r="EM180" i="5"/>
  <c r="DZ180" i="5"/>
  <c r="GH180" i="5" s="1"/>
  <c r="DV180" i="5"/>
  <c r="GD180" i="5" s="1"/>
  <c r="DO180" i="5"/>
  <c r="DN180" i="5"/>
  <c r="DM180" i="5" s="1"/>
  <c r="DK180" i="5"/>
  <c r="DJ180" i="5"/>
  <c r="DI180" i="5" s="1"/>
  <c r="DE180" i="5"/>
  <c r="DD180" i="5"/>
  <c r="DA180" i="5"/>
  <c r="CZ180" i="5"/>
  <c r="CY180" i="5"/>
  <c r="CU180" i="5"/>
  <c r="DY180" i="5" s="1"/>
  <c r="GG180" i="5" s="1"/>
  <c r="CT180" i="5"/>
  <c r="CQ180" i="5"/>
  <c r="DU180" i="5" s="1"/>
  <c r="GC180" i="5" s="1"/>
  <c r="CP180" i="5"/>
  <c r="DT180" i="5" s="1"/>
  <c r="GB180" i="5" s="1"/>
  <c r="CK180" i="5"/>
  <c r="CJ180" i="5"/>
  <c r="CB180" i="5"/>
  <c r="BX180" i="5"/>
  <c r="BQ180" i="5"/>
  <c r="BP180" i="5"/>
  <c r="BO180" i="5"/>
  <c r="BT180" i="5" s="1"/>
  <c r="BM180" i="5"/>
  <c r="BL180" i="5"/>
  <c r="BK180" i="5" s="1"/>
  <c r="BS180" i="5" s="1"/>
  <c r="BG180" i="5"/>
  <c r="BF180" i="5"/>
  <c r="BE180" i="5"/>
  <c r="BJ180" i="5" s="1"/>
  <c r="BC180" i="5"/>
  <c r="BB180" i="5"/>
  <c r="BA180" i="5" s="1"/>
  <c r="BI180" i="5" s="1"/>
  <c r="AW180" i="5"/>
  <c r="CA180" i="5" s="1"/>
  <c r="AV180" i="5"/>
  <c r="BZ180" i="5" s="1"/>
  <c r="AU180" i="5"/>
  <c r="AZ180" i="5" s="1"/>
  <c r="AS180" i="5"/>
  <c r="BW180" i="5" s="1"/>
  <c r="AR180" i="5"/>
  <c r="AQ180" i="5" s="1"/>
  <c r="AY180" i="5" s="1"/>
  <c r="AN180" i="5"/>
  <c r="AJ180" i="5"/>
  <c r="CH180" i="5" s="1"/>
  <c r="EF180" i="5" s="1"/>
  <c r="GN180" i="5" s="1"/>
  <c r="AC180" i="5"/>
  <c r="AB180" i="5"/>
  <c r="AA180" i="5"/>
  <c r="Y180" i="5"/>
  <c r="X180" i="5"/>
  <c r="W180" i="5" s="1"/>
  <c r="AE180" i="5" s="1"/>
  <c r="S180" i="5"/>
  <c r="R180" i="5"/>
  <c r="Q180" i="5" s="1"/>
  <c r="O180" i="5"/>
  <c r="N180" i="5"/>
  <c r="I180" i="5"/>
  <c r="AM180" i="5" s="1"/>
  <c r="H180" i="5"/>
  <c r="AL180" i="5" s="1"/>
  <c r="G180" i="5"/>
  <c r="E180" i="5"/>
  <c r="D180" i="5"/>
  <c r="C180" i="5" s="1"/>
  <c r="K180" i="5" s="1"/>
  <c r="HD179" i="5"/>
  <c r="FX179" i="5"/>
  <c r="FT179" i="5"/>
  <c r="FM179" i="5"/>
  <c r="FL179" i="5"/>
  <c r="FK179" i="5"/>
  <c r="FP179" i="5" s="1"/>
  <c r="FI179" i="5"/>
  <c r="FH179" i="5"/>
  <c r="FG179" i="5" s="1"/>
  <c r="FO179" i="5" s="1"/>
  <c r="FC179" i="5"/>
  <c r="FB179" i="5"/>
  <c r="FA179" i="5"/>
  <c r="FF179" i="5" s="1"/>
  <c r="EY179" i="5"/>
  <c r="EX179" i="5"/>
  <c r="EW179" i="5" s="1"/>
  <c r="FE179" i="5" s="1"/>
  <c r="ES179" i="5"/>
  <c r="FW179" i="5" s="1"/>
  <c r="ER179" i="5"/>
  <c r="FV179" i="5" s="1"/>
  <c r="EQ179" i="5"/>
  <c r="EV179" i="5" s="1"/>
  <c r="EO179" i="5"/>
  <c r="FS179" i="5" s="1"/>
  <c r="EN179" i="5"/>
  <c r="EM179" i="5" s="1"/>
  <c r="EU179" i="5" s="1"/>
  <c r="DZ179" i="5"/>
  <c r="GH179" i="5" s="1"/>
  <c r="DV179" i="5"/>
  <c r="GD179" i="5" s="1"/>
  <c r="DO179" i="5"/>
  <c r="DN179" i="5"/>
  <c r="DM179" i="5"/>
  <c r="DR179" i="5" s="1"/>
  <c r="DK179" i="5"/>
  <c r="DJ179" i="5"/>
  <c r="DI179" i="5" s="1"/>
  <c r="DQ179" i="5" s="1"/>
  <c r="DE179" i="5"/>
  <c r="DD179" i="5"/>
  <c r="DC179" i="5"/>
  <c r="DH179" i="5" s="1"/>
  <c r="DA179" i="5"/>
  <c r="CZ179" i="5"/>
  <c r="CY179" i="5" s="1"/>
  <c r="DG179" i="5" s="1"/>
  <c r="CU179" i="5"/>
  <c r="DY179" i="5" s="1"/>
  <c r="GG179" i="5" s="1"/>
  <c r="CT179" i="5"/>
  <c r="DX179" i="5" s="1"/>
  <c r="CS179" i="5"/>
  <c r="CX179" i="5" s="1"/>
  <c r="CQ179" i="5"/>
  <c r="DU179" i="5" s="1"/>
  <c r="GC179" i="5" s="1"/>
  <c r="CP179" i="5"/>
  <c r="CO179" i="5" s="1"/>
  <c r="CW179" i="5" s="1"/>
  <c r="CK179" i="5"/>
  <c r="CJ179" i="5"/>
  <c r="CB179" i="5"/>
  <c r="BX179" i="5"/>
  <c r="BQ179" i="5"/>
  <c r="BP179" i="5"/>
  <c r="BO179" i="5" s="1"/>
  <c r="BM179" i="5"/>
  <c r="BL179" i="5"/>
  <c r="BK179" i="5" s="1"/>
  <c r="BS179" i="5" s="1"/>
  <c r="BG179" i="5"/>
  <c r="BF179" i="5"/>
  <c r="BC179" i="5"/>
  <c r="BB179" i="5"/>
  <c r="BA179" i="5"/>
  <c r="AW179" i="5"/>
  <c r="CA179" i="5" s="1"/>
  <c r="AV179" i="5"/>
  <c r="AS179" i="5"/>
  <c r="AR179" i="5"/>
  <c r="BV179" i="5" s="1"/>
  <c r="AN179" i="5"/>
  <c r="AJ179" i="5"/>
  <c r="CH179" i="5" s="1"/>
  <c r="EF179" i="5" s="1"/>
  <c r="GN179" i="5" s="1"/>
  <c r="AC179" i="5"/>
  <c r="AB179" i="5"/>
  <c r="AA179" i="5" s="1"/>
  <c r="Y179" i="5"/>
  <c r="X179" i="5"/>
  <c r="W179" i="5" s="1"/>
  <c r="AE179" i="5" s="1"/>
  <c r="S179" i="5"/>
  <c r="R179" i="5"/>
  <c r="O179" i="5"/>
  <c r="N179" i="5"/>
  <c r="M179" i="5"/>
  <c r="I179" i="5"/>
  <c r="AM179" i="5" s="1"/>
  <c r="H179" i="5"/>
  <c r="E179" i="5"/>
  <c r="AI179" i="5" s="1"/>
  <c r="D179" i="5"/>
  <c r="AH179" i="5" s="1"/>
  <c r="CF179" i="5" s="1"/>
  <c r="C179" i="5"/>
  <c r="HD178" i="5"/>
  <c r="FX178" i="5"/>
  <c r="FT178" i="5"/>
  <c r="FM178" i="5"/>
  <c r="FL178" i="5"/>
  <c r="FK178" i="5" s="1"/>
  <c r="FI178" i="5"/>
  <c r="FH178" i="5"/>
  <c r="FG178" i="5"/>
  <c r="FO178" i="5" s="1"/>
  <c r="FC178" i="5"/>
  <c r="FB178" i="5"/>
  <c r="FA178" i="5" s="1"/>
  <c r="EY178" i="5"/>
  <c r="EX178" i="5"/>
  <c r="EW178" i="5" s="1"/>
  <c r="FE178" i="5" s="1"/>
  <c r="ES178" i="5"/>
  <c r="FW178" i="5" s="1"/>
  <c r="ER178" i="5"/>
  <c r="EO178" i="5"/>
  <c r="FS178" i="5" s="1"/>
  <c r="EN178" i="5"/>
  <c r="FR178" i="5" s="1"/>
  <c r="EM178" i="5"/>
  <c r="DZ178" i="5"/>
  <c r="GH178" i="5" s="1"/>
  <c r="DV178" i="5"/>
  <c r="GD178" i="5" s="1"/>
  <c r="DO178" i="5"/>
  <c r="DN178" i="5"/>
  <c r="DM178" i="5" s="1"/>
  <c r="DK178" i="5"/>
  <c r="DJ178" i="5"/>
  <c r="DI178" i="5"/>
  <c r="DE178" i="5"/>
  <c r="DD178" i="5"/>
  <c r="DC178" i="5" s="1"/>
  <c r="DA178" i="5"/>
  <c r="CZ178" i="5"/>
  <c r="CY178" i="5" s="1"/>
  <c r="CU178" i="5"/>
  <c r="DY178" i="5" s="1"/>
  <c r="GG178" i="5" s="1"/>
  <c r="CT178" i="5"/>
  <c r="CQ178" i="5"/>
  <c r="DU178" i="5" s="1"/>
  <c r="GC178" i="5" s="1"/>
  <c r="CP178" i="5"/>
  <c r="DT178" i="5" s="1"/>
  <c r="GB178" i="5" s="1"/>
  <c r="CO178" i="5"/>
  <c r="CK178" i="5"/>
  <c r="CJ178" i="5"/>
  <c r="CB178" i="5"/>
  <c r="BX178" i="5"/>
  <c r="BQ178" i="5"/>
  <c r="BP178" i="5"/>
  <c r="BO178" i="5" s="1"/>
  <c r="BT178" i="5" s="1"/>
  <c r="BM178" i="5"/>
  <c r="BL178" i="5"/>
  <c r="BK178" i="5" s="1"/>
  <c r="BG178" i="5"/>
  <c r="BF178" i="5"/>
  <c r="BE178" i="5"/>
  <c r="BJ178" i="5" s="1"/>
  <c r="BC178" i="5"/>
  <c r="BB178" i="5"/>
  <c r="BA178" i="5" s="1"/>
  <c r="BI178" i="5" s="1"/>
  <c r="AW178" i="5"/>
  <c r="CA178" i="5" s="1"/>
  <c r="AV178" i="5"/>
  <c r="BZ178" i="5" s="1"/>
  <c r="AU178" i="5"/>
  <c r="AZ178" i="5" s="1"/>
  <c r="AS178" i="5"/>
  <c r="BW178" i="5" s="1"/>
  <c r="AR178" i="5"/>
  <c r="AQ178" i="5" s="1"/>
  <c r="AY178" i="5" s="1"/>
  <c r="AN178" i="5"/>
  <c r="AJ178" i="5"/>
  <c r="CH178" i="5" s="1"/>
  <c r="EF178" i="5" s="1"/>
  <c r="GN178" i="5" s="1"/>
  <c r="AC178" i="5"/>
  <c r="AB178" i="5"/>
  <c r="AA178" i="5"/>
  <c r="Y178" i="5"/>
  <c r="X178" i="5"/>
  <c r="W178" i="5" s="1"/>
  <c r="AE178" i="5" s="1"/>
  <c r="S178" i="5"/>
  <c r="R178" i="5"/>
  <c r="Q178" i="5" s="1"/>
  <c r="O178" i="5"/>
  <c r="N178" i="5"/>
  <c r="I178" i="5"/>
  <c r="AM178" i="5" s="1"/>
  <c r="H178" i="5"/>
  <c r="AL178" i="5" s="1"/>
  <c r="G178" i="5"/>
  <c r="E178" i="5"/>
  <c r="AI178" i="5" s="1"/>
  <c r="CG178" i="5" s="1"/>
  <c r="EE178" i="5" s="1"/>
  <c r="GM178" i="5" s="1"/>
  <c r="D178" i="5"/>
  <c r="C178" i="5" s="1"/>
  <c r="K178" i="5" s="1"/>
  <c r="FX177" i="5"/>
  <c r="FT177" i="5"/>
  <c r="FM177" i="5"/>
  <c r="FL177" i="5"/>
  <c r="FK177" i="5" s="1"/>
  <c r="FI177" i="5"/>
  <c r="FH177" i="5"/>
  <c r="FG177" i="5" s="1"/>
  <c r="FO177" i="5" s="1"/>
  <c r="FC177" i="5"/>
  <c r="FB177" i="5"/>
  <c r="FA177" i="5" s="1"/>
  <c r="EY177" i="5"/>
  <c r="EX177" i="5"/>
  <c r="ES177" i="5"/>
  <c r="FW177" i="5" s="1"/>
  <c r="ER177" i="5"/>
  <c r="EQ177" i="5"/>
  <c r="EO177" i="5"/>
  <c r="FS177" i="5" s="1"/>
  <c r="EN177" i="5"/>
  <c r="FR177" i="5" s="1"/>
  <c r="DZ177" i="5"/>
  <c r="GH177" i="5" s="1"/>
  <c r="DV177" i="5"/>
  <c r="GD177" i="5" s="1"/>
  <c r="DO177" i="5"/>
  <c r="DN177" i="5"/>
  <c r="DM177" i="5" s="1"/>
  <c r="DK177" i="5"/>
  <c r="DJ177" i="5"/>
  <c r="DI177" i="5" s="1"/>
  <c r="DE177" i="5"/>
  <c r="DD177" i="5"/>
  <c r="DC177" i="5" s="1"/>
  <c r="DA177" i="5"/>
  <c r="CZ177" i="5"/>
  <c r="CY177" i="5" s="1"/>
  <c r="CU177" i="5"/>
  <c r="DY177" i="5" s="1"/>
  <c r="GG177" i="5" s="1"/>
  <c r="CT177" i="5"/>
  <c r="DX177" i="5" s="1"/>
  <c r="CS177" i="5"/>
  <c r="CQ177" i="5"/>
  <c r="DU177" i="5" s="1"/>
  <c r="CP177" i="5"/>
  <c r="DT177" i="5" s="1"/>
  <c r="CK177" i="5"/>
  <c r="CJ177" i="5"/>
  <c r="EH177" i="5" s="1"/>
  <c r="CI177" i="5"/>
  <c r="GX177" i="5" s="1"/>
  <c r="CB177" i="5"/>
  <c r="BX177" i="5"/>
  <c r="BQ177" i="5"/>
  <c r="BP177" i="5"/>
  <c r="BO177" i="5" s="1"/>
  <c r="BM177" i="5"/>
  <c r="BL177" i="5"/>
  <c r="BK177" i="5" s="1"/>
  <c r="BS177" i="5" s="1"/>
  <c r="BG177" i="5"/>
  <c r="BF177" i="5"/>
  <c r="BE177" i="5" s="1"/>
  <c r="BC177" i="5"/>
  <c r="BB177" i="5"/>
  <c r="BA177" i="5" s="1"/>
  <c r="AW177" i="5"/>
  <c r="CA177" i="5" s="1"/>
  <c r="AV177" i="5"/>
  <c r="BZ177" i="5" s="1"/>
  <c r="AS177" i="5"/>
  <c r="BW177" i="5" s="1"/>
  <c r="AR177" i="5"/>
  <c r="BV177" i="5" s="1"/>
  <c r="AQ177" i="5"/>
  <c r="AN177" i="5"/>
  <c r="AJ177" i="5"/>
  <c r="CH177" i="5" s="1"/>
  <c r="EF177" i="5" s="1"/>
  <c r="GN177" i="5" s="1"/>
  <c r="AC177" i="5"/>
  <c r="AB177" i="5"/>
  <c r="AA177" i="5" s="1"/>
  <c r="Y177" i="5"/>
  <c r="X177" i="5"/>
  <c r="W177" i="5" s="1"/>
  <c r="S177" i="5"/>
  <c r="R177" i="5"/>
  <c r="O177" i="5"/>
  <c r="N177" i="5"/>
  <c r="M177" i="5"/>
  <c r="I177" i="5"/>
  <c r="AM177" i="5" s="1"/>
  <c r="H177" i="5"/>
  <c r="AL177" i="5" s="1"/>
  <c r="AK177" i="5" s="1"/>
  <c r="E177" i="5"/>
  <c r="AI177" i="5" s="1"/>
  <c r="D177" i="5"/>
  <c r="AH177" i="5" s="1"/>
  <c r="HD176" i="5"/>
  <c r="FN176" i="5"/>
  <c r="FN189" i="5" s="1"/>
  <c r="FM176" i="5"/>
  <c r="FM189" i="5" s="1"/>
  <c r="FL176" i="5"/>
  <c r="FL189" i="5" s="1"/>
  <c r="FJ176" i="5"/>
  <c r="FJ189" i="5" s="1"/>
  <c r="FI176" i="5"/>
  <c r="FI189" i="5" s="1"/>
  <c r="FH176" i="5"/>
  <c r="FH189" i="5" s="1"/>
  <c r="FD176" i="5"/>
  <c r="FD189" i="5" s="1"/>
  <c r="FC176" i="5"/>
  <c r="FC189" i="5" s="1"/>
  <c r="FB176" i="5"/>
  <c r="FB189" i="5" s="1"/>
  <c r="EZ176" i="5"/>
  <c r="EZ189" i="5" s="1"/>
  <c r="EY176" i="5"/>
  <c r="EY189" i="5" s="1"/>
  <c r="EX176" i="5"/>
  <c r="EX189" i="5" s="1"/>
  <c r="ET176" i="5"/>
  <c r="ET189" i="5" s="1"/>
  <c r="ES176" i="5"/>
  <c r="ES189" i="5" s="1"/>
  <c r="ER176" i="5"/>
  <c r="ER189" i="5" s="1"/>
  <c r="EP176" i="5"/>
  <c r="EP189" i="5" s="1"/>
  <c r="EO176" i="5"/>
  <c r="EO189" i="5" s="1"/>
  <c r="EN176" i="5"/>
  <c r="EN189" i="5" s="1"/>
  <c r="DP176" i="5"/>
  <c r="DP189" i="5" s="1"/>
  <c r="DO176" i="5"/>
  <c r="DO189" i="5" s="1"/>
  <c r="DN176" i="5"/>
  <c r="DN189" i="5" s="1"/>
  <c r="DL176" i="5"/>
  <c r="DL189" i="5" s="1"/>
  <c r="DK176" i="5"/>
  <c r="DK189" i="5" s="1"/>
  <c r="DJ176" i="5"/>
  <c r="DJ189" i="5" s="1"/>
  <c r="DF176" i="5"/>
  <c r="DF189" i="5" s="1"/>
  <c r="DE176" i="5"/>
  <c r="DE189" i="5" s="1"/>
  <c r="DD176" i="5"/>
  <c r="DD189" i="5" s="1"/>
  <c r="DB176" i="5"/>
  <c r="DB189" i="5" s="1"/>
  <c r="DA176" i="5"/>
  <c r="DA189" i="5" s="1"/>
  <c r="CZ176" i="5"/>
  <c r="CZ189" i="5" s="1"/>
  <c r="CV176" i="5"/>
  <c r="CV189" i="5" s="1"/>
  <c r="CU176" i="5"/>
  <c r="CU189" i="5" s="1"/>
  <c r="CT176" i="5"/>
  <c r="CT189" i="5" s="1"/>
  <c r="CR176" i="5"/>
  <c r="CR189" i="5" s="1"/>
  <c r="CQ176" i="5"/>
  <c r="CQ189" i="5" s="1"/>
  <c r="CP176" i="5"/>
  <c r="CP189" i="5" s="1"/>
  <c r="CL176" i="5"/>
  <c r="CL189" i="5" s="1"/>
  <c r="CK176" i="5"/>
  <c r="CK189" i="5" s="1"/>
  <c r="CJ176" i="5"/>
  <c r="CJ189" i="5" s="1"/>
  <c r="BR176" i="5"/>
  <c r="BR189" i="5" s="1"/>
  <c r="BQ176" i="5"/>
  <c r="BQ189" i="5" s="1"/>
  <c r="BP176" i="5"/>
  <c r="BP189" i="5" s="1"/>
  <c r="BN176" i="5"/>
  <c r="BN189" i="5" s="1"/>
  <c r="BM176" i="5"/>
  <c r="BM189" i="5" s="1"/>
  <c r="BL176" i="5"/>
  <c r="BL189" i="5" s="1"/>
  <c r="BH176" i="5"/>
  <c r="BH189" i="5" s="1"/>
  <c r="BG176" i="5"/>
  <c r="BG189" i="5" s="1"/>
  <c r="BF176" i="5"/>
  <c r="BF189" i="5" s="1"/>
  <c r="BD176" i="5"/>
  <c r="BD189" i="5" s="1"/>
  <c r="BC176" i="5"/>
  <c r="BC189" i="5" s="1"/>
  <c r="BB176" i="5"/>
  <c r="BB189" i="5" s="1"/>
  <c r="AX176" i="5"/>
  <c r="AX189" i="5" s="1"/>
  <c r="AW176" i="5"/>
  <c r="AW189" i="5" s="1"/>
  <c r="AV176" i="5"/>
  <c r="AV189" i="5" s="1"/>
  <c r="AT176" i="5"/>
  <c r="AT189" i="5" s="1"/>
  <c r="AS176" i="5"/>
  <c r="AS189" i="5" s="1"/>
  <c r="AR176" i="5"/>
  <c r="AR189" i="5" s="1"/>
  <c r="AD176" i="5"/>
  <c r="AD189" i="5" s="1"/>
  <c r="AC176" i="5"/>
  <c r="AC189" i="5" s="1"/>
  <c r="AB176" i="5"/>
  <c r="AB189" i="5" s="1"/>
  <c r="Z176" i="5"/>
  <c r="Z189" i="5" s="1"/>
  <c r="Y176" i="5"/>
  <c r="Y189" i="5" s="1"/>
  <c r="X176" i="5"/>
  <c r="X189" i="5" s="1"/>
  <c r="T176" i="5"/>
  <c r="T189" i="5" s="1"/>
  <c r="S176" i="5"/>
  <c r="S189" i="5" s="1"/>
  <c r="R176" i="5"/>
  <c r="R189" i="5" s="1"/>
  <c r="P176" i="5"/>
  <c r="P189" i="5" s="1"/>
  <c r="O176" i="5"/>
  <c r="O189" i="5" s="1"/>
  <c r="N176" i="5"/>
  <c r="N189" i="5" s="1"/>
  <c r="J176" i="5"/>
  <c r="J189" i="5" s="1"/>
  <c r="I176" i="5"/>
  <c r="I189" i="5" s="1"/>
  <c r="H176" i="5"/>
  <c r="H189" i="5" s="1"/>
  <c r="F176" i="5"/>
  <c r="F189" i="5" s="1"/>
  <c r="E176" i="5"/>
  <c r="E189" i="5" s="1"/>
  <c r="D176" i="5"/>
  <c r="D189" i="5" s="1"/>
  <c r="HD175" i="5"/>
  <c r="FX174" i="5"/>
  <c r="FT174" i="5"/>
  <c r="FM174" i="5"/>
  <c r="FL174" i="5"/>
  <c r="FK174" i="5" s="1"/>
  <c r="FP174" i="5" s="1"/>
  <c r="FI174" i="5"/>
  <c r="FH174" i="5"/>
  <c r="FG174" i="5"/>
  <c r="FC174" i="5"/>
  <c r="FB174" i="5"/>
  <c r="FA174" i="5" s="1"/>
  <c r="FF174" i="5" s="1"/>
  <c r="EY174" i="5"/>
  <c r="EX174" i="5"/>
  <c r="EW174" i="5"/>
  <c r="ES174" i="5"/>
  <c r="FW174" i="5" s="1"/>
  <c r="ER174" i="5"/>
  <c r="FV174" i="5" s="1"/>
  <c r="FU174" i="5" s="1"/>
  <c r="EO174" i="5"/>
  <c r="FS174" i="5" s="1"/>
  <c r="EN174" i="5"/>
  <c r="FR174" i="5" s="1"/>
  <c r="FQ174" i="5" s="1"/>
  <c r="FY174" i="5" s="1"/>
  <c r="DZ174" i="5"/>
  <c r="GH174" i="5" s="1"/>
  <c r="DV174" i="5"/>
  <c r="GD174" i="5" s="1"/>
  <c r="DO174" i="5"/>
  <c r="DN174" i="5"/>
  <c r="DM174" i="5"/>
  <c r="DK174" i="5"/>
  <c r="DJ174" i="5"/>
  <c r="DI174" i="5" s="1"/>
  <c r="DQ174" i="5" s="1"/>
  <c r="DE174" i="5"/>
  <c r="DD174" i="5"/>
  <c r="DC174" i="5" s="1"/>
  <c r="DA174" i="5"/>
  <c r="CZ174" i="5"/>
  <c r="CU174" i="5"/>
  <c r="DY174" i="5" s="1"/>
  <c r="GG174" i="5" s="1"/>
  <c r="CT174" i="5"/>
  <c r="DX174" i="5" s="1"/>
  <c r="CS174" i="5"/>
  <c r="CQ174" i="5"/>
  <c r="DU174" i="5" s="1"/>
  <c r="GC174" i="5" s="1"/>
  <c r="CP174" i="5"/>
  <c r="DT174" i="5" s="1"/>
  <c r="CK174" i="5"/>
  <c r="CJ174" i="5"/>
  <c r="EH174" i="5" s="1"/>
  <c r="CB174" i="5"/>
  <c r="BX174" i="5"/>
  <c r="BQ174" i="5"/>
  <c r="BP174" i="5"/>
  <c r="BO174" i="5"/>
  <c r="BM174" i="5"/>
  <c r="BL174" i="5"/>
  <c r="BK174" i="5" s="1"/>
  <c r="BS174" i="5" s="1"/>
  <c r="BG174" i="5"/>
  <c r="BF174" i="5"/>
  <c r="BE174" i="5" s="1"/>
  <c r="BJ174" i="5" s="1"/>
  <c r="BC174" i="5"/>
  <c r="BB174" i="5"/>
  <c r="BA174" i="5"/>
  <c r="AW174" i="5"/>
  <c r="CA174" i="5" s="1"/>
  <c r="AV174" i="5"/>
  <c r="BZ174" i="5" s="1"/>
  <c r="BY174" i="5" s="1"/>
  <c r="AS174" i="5"/>
  <c r="BW174" i="5" s="1"/>
  <c r="AR174" i="5"/>
  <c r="BV174" i="5" s="1"/>
  <c r="BU174" i="5" s="1"/>
  <c r="CC174" i="5" s="1"/>
  <c r="AN174" i="5"/>
  <c r="AJ174" i="5"/>
  <c r="CH174" i="5" s="1"/>
  <c r="EF174" i="5" s="1"/>
  <c r="GN174" i="5" s="1"/>
  <c r="AC174" i="5"/>
  <c r="AB174" i="5"/>
  <c r="AA174" i="5"/>
  <c r="Y174" i="5"/>
  <c r="X174" i="5"/>
  <c r="W174" i="5" s="1"/>
  <c r="AE174" i="5" s="1"/>
  <c r="S174" i="5"/>
  <c r="R174" i="5"/>
  <c r="Q174" i="5" s="1"/>
  <c r="O174" i="5"/>
  <c r="N174" i="5"/>
  <c r="I174" i="5"/>
  <c r="AM174" i="5" s="1"/>
  <c r="H174" i="5"/>
  <c r="G174" i="5"/>
  <c r="E174" i="5"/>
  <c r="AI174" i="5" s="1"/>
  <c r="CG174" i="5" s="1"/>
  <c r="EE174" i="5" s="1"/>
  <c r="GM174" i="5" s="1"/>
  <c r="D174" i="5"/>
  <c r="C174" i="5" s="1"/>
  <c r="K174" i="5" s="1"/>
  <c r="FN173" i="5"/>
  <c r="FM173" i="5"/>
  <c r="FL173" i="5"/>
  <c r="FK173" i="5" s="1"/>
  <c r="FJ173" i="5"/>
  <c r="FI173" i="5"/>
  <c r="FH173" i="5"/>
  <c r="FD173" i="5"/>
  <c r="FC173" i="5"/>
  <c r="FB173" i="5"/>
  <c r="FA173" i="5" s="1"/>
  <c r="EZ173" i="5"/>
  <c r="EY173" i="5"/>
  <c r="EX173" i="5"/>
  <c r="ET173" i="5"/>
  <c r="FX173" i="5" s="1"/>
  <c r="ES173" i="5"/>
  <c r="FW173" i="5" s="1"/>
  <c r="ER173" i="5"/>
  <c r="FV173" i="5" s="1"/>
  <c r="EP173" i="5"/>
  <c r="FT173" i="5" s="1"/>
  <c r="EO173" i="5"/>
  <c r="FS173" i="5" s="1"/>
  <c r="EN173" i="5"/>
  <c r="FR173" i="5" s="1"/>
  <c r="DP173" i="5"/>
  <c r="DO173" i="5"/>
  <c r="DN173" i="5"/>
  <c r="DL173" i="5"/>
  <c r="DK173" i="5"/>
  <c r="DJ173" i="5"/>
  <c r="DI173" i="5" s="1"/>
  <c r="DF173" i="5"/>
  <c r="DE173" i="5"/>
  <c r="DD173" i="5"/>
  <c r="DC173" i="5" s="1"/>
  <c r="DB173" i="5"/>
  <c r="DA173" i="5"/>
  <c r="CZ173" i="5"/>
  <c r="CV173" i="5"/>
  <c r="DZ173" i="5" s="1"/>
  <c r="GH173" i="5" s="1"/>
  <c r="CU173" i="5"/>
  <c r="DY173" i="5" s="1"/>
  <c r="GG173" i="5" s="1"/>
  <c r="CT173" i="5"/>
  <c r="DX173" i="5" s="1"/>
  <c r="CS173" i="5"/>
  <c r="CR173" i="5"/>
  <c r="DV173" i="5" s="1"/>
  <c r="GD173" i="5" s="1"/>
  <c r="CQ173" i="5"/>
  <c r="DU173" i="5" s="1"/>
  <c r="GC173" i="5" s="1"/>
  <c r="CP173" i="5"/>
  <c r="DT173" i="5" s="1"/>
  <c r="CL173" i="5"/>
  <c r="EJ173" i="5" s="1"/>
  <c r="GR173" i="5" s="1"/>
  <c r="CK173" i="5"/>
  <c r="CJ173" i="5"/>
  <c r="EH173" i="5" s="1"/>
  <c r="BR173" i="5"/>
  <c r="BQ173" i="5"/>
  <c r="BP173" i="5"/>
  <c r="BO173" i="5" s="1"/>
  <c r="BN173" i="5"/>
  <c r="BM173" i="5"/>
  <c r="BL173" i="5"/>
  <c r="BH173" i="5"/>
  <c r="BG173" i="5"/>
  <c r="BF173" i="5"/>
  <c r="BE173" i="5" s="1"/>
  <c r="BD173" i="5"/>
  <c r="BC173" i="5"/>
  <c r="BB173" i="5"/>
  <c r="BA173" i="5" s="1"/>
  <c r="AX173" i="5"/>
  <c r="CB173" i="5" s="1"/>
  <c r="AW173" i="5"/>
  <c r="CA173" i="5" s="1"/>
  <c r="AV173" i="5"/>
  <c r="BZ173" i="5" s="1"/>
  <c r="AT173" i="5"/>
  <c r="BX173" i="5" s="1"/>
  <c r="AS173" i="5"/>
  <c r="BW173" i="5" s="1"/>
  <c r="AR173" i="5"/>
  <c r="BV173" i="5" s="1"/>
  <c r="AD173" i="5"/>
  <c r="AC173" i="5"/>
  <c r="AB173" i="5"/>
  <c r="Z173" i="5"/>
  <c r="Y173" i="5"/>
  <c r="X173" i="5"/>
  <c r="T173" i="5"/>
  <c r="S173" i="5"/>
  <c r="R173" i="5"/>
  <c r="Q173" i="5" s="1"/>
  <c r="P173" i="5"/>
  <c r="O173" i="5"/>
  <c r="N173" i="5"/>
  <c r="J173" i="5"/>
  <c r="AN173" i="5" s="1"/>
  <c r="I173" i="5"/>
  <c r="AM173" i="5" s="1"/>
  <c r="H173" i="5"/>
  <c r="AL173" i="5" s="1"/>
  <c r="G173" i="5"/>
  <c r="F173" i="5"/>
  <c r="AJ173" i="5" s="1"/>
  <c r="CH173" i="5" s="1"/>
  <c r="EF173" i="5" s="1"/>
  <c r="GN173" i="5" s="1"/>
  <c r="E173" i="5"/>
  <c r="AI173" i="5" s="1"/>
  <c r="CG173" i="5" s="1"/>
  <c r="EE173" i="5" s="1"/>
  <c r="GM173" i="5" s="1"/>
  <c r="D173" i="5"/>
  <c r="AH173" i="5" s="1"/>
  <c r="C173" i="5"/>
  <c r="K173" i="5" s="1"/>
  <c r="FX172" i="5"/>
  <c r="FT172" i="5"/>
  <c r="FM172" i="5"/>
  <c r="FL172" i="5"/>
  <c r="FK172" i="5"/>
  <c r="FI172" i="5"/>
  <c r="FH172" i="5"/>
  <c r="FG172" i="5" s="1"/>
  <c r="FO172" i="5" s="1"/>
  <c r="FC172" i="5"/>
  <c r="FB172" i="5"/>
  <c r="FA172" i="5" s="1"/>
  <c r="EY172" i="5"/>
  <c r="EX172" i="5"/>
  <c r="EW172" i="5" s="1"/>
  <c r="FE172" i="5" s="1"/>
  <c r="ES172" i="5"/>
  <c r="FW172" i="5" s="1"/>
  <c r="ER172" i="5"/>
  <c r="FV172" i="5" s="1"/>
  <c r="FU172" i="5" s="1"/>
  <c r="EQ172" i="5"/>
  <c r="EO172" i="5"/>
  <c r="FS172" i="5" s="1"/>
  <c r="EN172" i="5"/>
  <c r="FR172" i="5" s="1"/>
  <c r="EM172" i="5"/>
  <c r="EU172" i="5" s="1"/>
  <c r="DZ172" i="5"/>
  <c r="GH172" i="5" s="1"/>
  <c r="DV172" i="5"/>
  <c r="GD172" i="5" s="1"/>
  <c r="DO172" i="5"/>
  <c r="DN172" i="5"/>
  <c r="DM172" i="5" s="1"/>
  <c r="DK172" i="5"/>
  <c r="DJ172" i="5"/>
  <c r="DI172" i="5" s="1"/>
  <c r="DE172" i="5"/>
  <c r="DD172" i="5"/>
  <c r="DA172" i="5"/>
  <c r="CZ172" i="5"/>
  <c r="CY172" i="5"/>
  <c r="CU172" i="5"/>
  <c r="DY172" i="5" s="1"/>
  <c r="GG172" i="5" s="1"/>
  <c r="CT172" i="5"/>
  <c r="DX172" i="5" s="1"/>
  <c r="CQ172" i="5"/>
  <c r="DU172" i="5" s="1"/>
  <c r="CP172" i="5"/>
  <c r="DT172" i="5" s="1"/>
  <c r="CO172" i="5"/>
  <c r="CK172" i="5"/>
  <c r="EI172" i="5" s="1"/>
  <c r="GQ172" i="5" s="1"/>
  <c r="CJ172" i="5"/>
  <c r="CB172" i="5"/>
  <c r="BX172" i="5"/>
  <c r="BQ172" i="5"/>
  <c r="BP172" i="5"/>
  <c r="BO172" i="5"/>
  <c r="BM172" i="5"/>
  <c r="BL172" i="5"/>
  <c r="BK172" i="5" s="1"/>
  <c r="BS172" i="5" s="1"/>
  <c r="BG172" i="5"/>
  <c r="BF172" i="5"/>
  <c r="BE172" i="5"/>
  <c r="BC172" i="5"/>
  <c r="BB172" i="5"/>
  <c r="BA172" i="5" s="1"/>
  <c r="BI172" i="5" s="1"/>
  <c r="AW172" i="5"/>
  <c r="CA172" i="5" s="1"/>
  <c r="AV172" i="5"/>
  <c r="BZ172" i="5" s="1"/>
  <c r="BY172" i="5" s="1"/>
  <c r="AS172" i="5"/>
  <c r="BW172" i="5" s="1"/>
  <c r="AR172" i="5"/>
  <c r="AN172" i="5"/>
  <c r="AJ172" i="5"/>
  <c r="CH172" i="5" s="1"/>
  <c r="EF172" i="5" s="1"/>
  <c r="GN172" i="5" s="1"/>
  <c r="AC172" i="5"/>
  <c r="AB172" i="5"/>
  <c r="AA172" i="5"/>
  <c r="Y172" i="5"/>
  <c r="X172" i="5"/>
  <c r="W172" i="5" s="1"/>
  <c r="AE172" i="5" s="1"/>
  <c r="S172" i="5"/>
  <c r="R172" i="5"/>
  <c r="Q172" i="5" s="1"/>
  <c r="O172" i="5"/>
  <c r="N172" i="5"/>
  <c r="I172" i="5"/>
  <c r="AM172" i="5" s="1"/>
  <c r="H172" i="5"/>
  <c r="AL172" i="5" s="1"/>
  <c r="G172" i="5"/>
  <c r="E172" i="5"/>
  <c r="AI172" i="5" s="1"/>
  <c r="D172" i="5"/>
  <c r="C172" i="5" s="1"/>
  <c r="K172" i="5" s="1"/>
  <c r="FX171" i="5"/>
  <c r="FT171" i="5"/>
  <c r="FM171" i="5"/>
  <c r="FL171" i="5"/>
  <c r="FK171" i="5" s="1"/>
  <c r="FI171" i="5"/>
  <c r="FH171" i="5"/>
  <c r="FG171" i="5" s="1"/>
  <c r="FC171" i="5"/>
  <c r="FB171" i="5"/>
  <c r="FA171" i="5" s="1"/>
  <c r="EY171" i="5"/>
  <c r="EX171" i="5"/>
  <c r="EW171" i="5" s="1"/>
  <c r="ES171" i="5"/>
  <c r="FW171" i="5" s="1"/>
  <c r="ER171" i="5"/>
  <c r="FV171" i="5" s="1"/>
  <c r="FU171" i="5" s="1"/>
  <c r="EQ171" i="5"/>
  <c r="EO171" i="5"/>
  <c r="FS171" i="5" s="1"/>
  <c r="EN171" i="5"/>
  <c r="DZ171" i="5"/>
  <c r="GH171" i="5" s="1"/>
  <c r="DV171" i="5"/>
  <c r="GD171" i="5" s="1"/>
  <c r="DO171" i="5"/>
  <c r="DN171" i="5"/>
  <c r="DM171" i="5"/>
  <c r="DK171" i="5"/>
  <c r="DJ171" i="5"/>
  <c r="DI171" i="5" s="1"/>
  <c r="DQ171" i="5" s="1"/>
  <c r="DE171" i="5"/>
  <c r="DD171" i="5"/>
  <c r="DC171" i="5" s="1"/>
  <c r="DA171" i="5"/>
  <c r="CZ171" i="5"/>
  <c r="CU171" i="5"/>
  <c r="DY171" i="5" s="1"/>
  <c r="GG171" i="5" s="1"/>
  <c r="CT171" i="5"/>
  <c r="DX171" i="5" s="1"/>
  <c r="CS171" i="5"/>
  <c r="CQ171" i="5"/>
  <c r="DU171" i="5" s="1"/>
  <c r="CP171" i="5"/>
  <c r="CO171" i="5" s="1"/>
  <c r="CW171" i="5" s="1"/>
  <c r="CK171" i="5"/>
  <c r="CJ171" i="5"/>
  <c r="EH171" i="5" s="1"/>
  <c r="CB171" i="5"/>
  <c r="BX171" i="5"/>
  <c r="BQ171" i="5"/>
  <c r="BP171" i="5"/>
  <c r="BO171" i="5" s="1"/>
  <c r="BM171" i="5"/>
  <c r="BL171" i="5"/>
  <c r="BK171" i="5" s="1"/>
  <c r="BS171" i="5" s="1"/>
  <c r="BG171" i="5"/>
  <c r="BF171" i="5"/>
  <c r="BC171" i="5"/>
  <c r="BB171" i="5"/>
  <c r="BA171" i="5"/>
  <c r="AW171" i="5"/>
  <c r="CA171" i="5" s="1"/>
  <c r="AV171" i="5"/>
  <c r="BZ171" i="5" s="1"/>
  <c r="AS171" i="5"/>
  <c r="BW171" i="5" s="1"/>
  <c r="AR171" i="5"/>
  <c r="BV171" i="5" s="1"/>
  <c r="AN171" i="5"/>
  <c r="AJ171" i="5"/>
  <c r="CH171" i="5" s="1"/>
  <c r="EF171" i="5" s="1"/>
  <c r="GN171" i="5" s="1"/>
  <c r="AC171" i="5"/>
  <c r="AB171" i="5"/>
  <c r="AA171" i="5" s="1"/>
  <c r="Y171" i="5"/>
  <c r="X171" i="5"/>
  <c r="W171" i="5" s="1"/>
  <c r="S171" i="5"/>
  <c r="R171" i="5"/>
  <c r="O171" i="5"/>
  <c r="N171" i="5"/>
  <c r="M171" i="5"/>
  <c r="I171" i="5"/>
  <c r="AM171" i="5" s="1"/>
  <c r="H171" i="5"/>
  <c r="AL171" i="5" s="1"/>
  <c r="AK171" i="5" s="1"/>
  <c r="E171" i="5"/>
  <c r="AI171" i="5" s="1"/>
  <c r="D171" i="5"/>
  <c r="AH171" i="5" s="1"/>
  <c r="C171" i="5"/>
  <c r="FN170" i="5"/>
  <c r="FN175" i="5" s="1"/>
  <c r="FM170" i="5"/>
  <c r="FM175" i="5" s="1"/>
  <c r="FL170" i="5"/>
  <c r="FK170" i="5" s="1"/>
  <c r="FJ170" i="5"/>
  <c r="FJ175" i="5" s="1"/>
  <c r="FI170" i="5"/>
  <c r="FI175" i="5" s="1"/>
  <c r="FH170" i="5"/>
  <c r="FD170" i="5"/>
  <c r="FD175" i="5" s="1"/>
  <c r="FC170" i="5"/>
  <c r="FC175" i="5" s="1"/>
  <c r="FB170" i="5"/>
  <c r="FA170" i="5" s="1"/>
  <c r="EZ170" i="5"/>
  <c r="EZ175" i="5" s="1"/>
  <c r="EY170" i="5"/>
  <c r="EY175" i="5" s="1"/>
  <c r="EX170" i="5"/>
  <c r="EW170" i="5" s="1"/>
  <c r="ET170" i="5"/>
  <c r="ET175" i="5" s="1"/>
  <c r="ES170" i="5"/>
  <c r="ES175" i="5" s="1"/>
  <c r="ER170" i="5"/>
  <c r="EQ170" i="5" s="1"/>
  <c r="EP170" i="5"/>
  <c r="EP175" i="5" s="1"/>
  <c r="EO170" i="5"/>
  <c r="EO175" i="5" s="1"/>
  <c r="EN170" i="5"/>
  <c r="EM170" i="5" s="1"/>
  <c r="DP170" i="5"/>
  <c r="DP175" i="5" s="1"/>
  <c r="DO170" i="5"/>
  <c r="DO175" i="5" s="1"/>
  <c r="DN170" i="5"/>
  <c r="DN175" i="5" s="1"/>
  <c r="DL170" i="5"/>
  <c r="DL175" i="5" s="1"/>
  <c r="DK170" i="5"/>
  <c r="DK175" i="5" s="1"/>
  <c r="DJ170" i="5"/>
  <c r="DJ175" i="5" s="1"/>
  <c r="DF170" i="5"/>
  <c r="DF175" i="5" s="1"/>
  <c r="DE170" i="5"/>
  <c r="DE175" i="5" s="1"/>
  <c r="DD170" i="5"/>
  <c r="DD175" i="5" s="1"/>
  <c r="DB170" i="5"/>
  <c r="DB175" i="5" s="1"/>
  <c r="DA170" i="5"/>
  <c r="DA175" i="5" s="1"/>
  <c r="CZ170" i="5"/>
  <c r="CZ175" i="5" s="1"/>
  <c r="CV170" i="5"/>
  <c r="CV175" i="5" s="1"/>
  <c r="CU170" i="5"/>
  <c r="CU175" i="5" s="1"/>
  <c r="CT170" i="5"/>
  <c r="CT175" i="5" s="1"/>
  <c r="CR170" i="5"/>
  <c r="CR175" i="5" s="1"/>
  <c r="CQ170" i="5"/>
  <c r="CQ175" i="5" s="1"/>
  <c r="CP170" i="5"/>
  <c r="CP175" i="5" s="1"/>
  <c r="CO170" i="5"/>
  <c r="CL170" i="5"/>
  <c r="CL175" i="5" s="1"/>
  <c r="CK170" i="5"/>
  <c r="CK175" i="5" s="1"/>
  <c r="CJ170" i="5"/>
  <c r="CJ175" i="5" s="1"/>
  <c r="CI175" i="5" s="1"/>
  <c r="BR170" i="5"/>
  <c r="BR175" i="5" s="1"/>
  <c r="BQ170" i="5"/>
  <c r="BQ175" i="5" s="1"/>
  <c r="BP170" i="5"/>
  <c r="BP175" i="5" s="1"/>
  <c r="BO175" i="5" s="1"/>
  <c r="BN170" i="5"/>
  <c r="BN175" i="5" s="1"/>
  <c r="BM170" i="5"/>
  <c r="BM175" i="5" s="1"/>
  <c r="BL170" i="5"/>
  <c r="BL175" i="5" s="1"/>
  <c r="BK175" i="5" s="1"/>
  <c r="BS175" i="5" s="1"/>
  <c r="BH170" i="5"/>
  <c r="BH175" i="5" s="1"/>
  <c r="BG170" i="5"/>
  <c r="BG175" i="5" s="1"/>
  <c r="BF170" i="5"/>
  <c r="BF175" i="5" s="1"/>
  <c r="BE175" i="5" s="1"/>
  <c r="BD170" i="5"/>
  <c r="BD175" i="5" s="1"/>
  <c r="BC170" i="5"/>
  <c r="BC175" i="5" s="1"/>
  <c r="BB170" i="5"/>
  <c r="BB175" i="5" s="1"/>
  <c r="BA175" i="5" s="1"/>
  <c r="BI175" i="5" s="1"/>
  <c r="AX170" i="5"/>
  <c r="AX175" i="5" s="1"/>
  <c r="AW170" i="5"/>
  <c r="AW175" i="5" s="1"/>
  <c r="AV170" i="5"/>
  <c r="AV175" i="5" s="1"/>
  <c r="AU175" i="5" s="1"/>
  <c r="AT170" i="5"/>
  <c r="AT175" i="5" s="1"/>
  <c r="AS170" i="5"/>
  <c r="AS175" i="5" s="1"/>
  <c r="AR170" i="5"/>
  <c r="AR175" i="5" s="1"/>
  <c r="AQ175" i="5" s="1"/>
  <c r="AY175" i="5" s="1"/>
  <c r="AD170" i="5"/>
  <c r="AD175" i="5" s="1"/>
  <c r="AC170" i="5"/>
  <c r="AC175" i="5" s="1"/>
  <c r="AB170" i="5"/>
  <c r="AB175" i="5" s="1"/>
  <c r="AA175" i="5" s="1"/>
  <c r="Z170" i="5"/>
  <c r="Z175" i="5" s="1"/>
  <c r="Y170" i="5"/>
  <c r="Y175" i="5" s="1"/>
  <c r="X170" i="5"/>
  <c r="X175" i="5" s="1"/>
  <c r="W175" i="5" s="1"/>
  <c r="AE175" i="5" s="1"/>
  <c r="T170" i="5"/>
  <c r="T175" i="5" s="1"/>
  <c r="S170" i="5"/>
  <c r="S175" i="5" s="1"/>
  <c r="R170" i="5"/>
  <c r="R175" i="5" s="1"/>
  <c r="P170" i="5"/>
  <c r="P175" i="5" s="1"/>
  <c r="O170" i="5"/>
  <c r="O175" i="5" s="1"/>
  <c r="N170" i="5"/>
  <c r="N175" i="5" s="1"/>
  <c r="M175" i="5" s="1"/>
  <c r="J170" i="5"/>
  <c r="J175" i="5" s="1"/>
  <c r="I170" i="5"/>
  <c r="I175" i="5" s="1"/>
  <c r="H170" i="5"/>
  <c r="H175" i="5" s="1"/>
  <c r="G175" i="5" s="1"/>
  <c r="F170" i="5"/>
  <c r="F175" i="5" s="1"/>
  <c r="E170" i="5"/>
  <c r="E175" i="5" s="1"/>
  <c r="D170" i="5"/>
  <c r="D175" i="5" s="1"/>
  <c r="C175" i="5" s="1"/>
  <c r="K175" i="5" s="1"/>
  <c r="HD169" i="5"/>
  <c r="FN168" i="5"/>
  <c r="FM168" i="5"/>
  <c r="FL168" i="5"/>
  <c r="FK168" i="5"/>
  <c r="FJ168" i="5"/>
  <c r="FI168" i="5"/>
  <c r="FH168" i="5"/>
  <c r="FG168" i="5" s="1"/>
  <c r="FO168" i="5" s="1"/>
  <c r="FD168" i="5"/>
  <c r="FC168" i="5"/>
  <c r="FB168" i="5"/>
  <c r="FA168" i="5"/>
  <c r="EZ168" i="5"/>
  <c r="EY168" i="5"/>
  <c r="EX168" i="5"/>
  <c r="ET168" i="5"/>
  <c r="FX168" i="5" s="1"/>
  <c r="ES168" i="5"/>
  <c r="ER168" i="5"/>
  <c r="FV168" i="5" s="1"/>
  <c r="EP168" i="5"/>
  <c r="FT168" i="5" s="1"/>
  <c r="EO168" i="5"/>
  <c r="EN168" i="5"/>
  <c r="FR168" i="5" s="1"/>
  <c r="DP168" i="5"/>
  <c r="DO168" i="5"/>
  <c r="DN168" i="5"/>
  <c r="DM168" i="5" s="1"/>
  <c r="DL168" i="5"/>
  <c r="DK168" i="5"/>
  <c r="DJ168" i="5"/>
  <c r="DF168" i="5"/>
  <c r="DE168" i="5"/>
  <c r="DD168" i="5"/>
  <c r="DC168" i="5" s="1"/>
  <c r="DB168" i="5"/>
  <c r="DA168" i="5"/>
  <c r="CZ168" i="5"/>
  <c r="CV168" i="5"/>
  <c r="DZ168" i="5" s="1"/>
  <c r="GH168" i="5" s="1"/>
  <c r="CU168" i="5"/>
  <c r="DY168" i="5" s="1"/>
  <c r="CT168" i="5"/>
  <c r="DX168" i="5" s="1"/>
  <c r="CR168" i="5"/>
  <c r="DV168" i="5" s="1"/>
  <c r="GD168" i="5" s="1"/>
  <c r="CQ168" i="5"/>
  <c r="DU168" i="5" s="1"/>
  <c r="CP168" i="5"/>
  <c r="DT168" i="5" s="1"/>
  <c r="CL168" i="5"/>
  <c r="EJ168" i="5" s="1"/>
  <c r="GR168" i="5" s="1"/>
  <c r="CK168" i="5"/>
  <c r="EI168" i="5" s="1"/>
  <c r="CJ168" i="5"/>
  <c r="EH168" i="5" s="1"/>
  <c r="BR168" i="5"/>
  <c r="BQ168" i="5"/>
  <c r="BP168" i="5"/>
  <c r="BO168" i="5" s="1"/>
  <c r="BN168" i="5"/>
  <c r="BM168" i="5"/>
  <c r="BL168" i="5"/>
  <c r="BH168" i="5"/>
  <c r="BG168" i="5"/>
  <c r="BF168" i="5"/>
  <c r="BE168" i="5" s="1"/>
  <c r="BD168" i="5"/>
  <c r="BC168" i="5"/>
  <c r="BB168" i="5"/>
  <c r="BA168" i="5"/>
  <c r="BI168" i="5" s="1"/>
  <c r="AX168" i="5"/>
  <c r="AW168" i="5"/>
  <c r="CA168" i="5" s="1"/>
  <c r="AV168" i="5"/>
  <c r="BZ168" i="5" s="1"/>
  <c r="AU168" i="5"/>
  <c r="AT168" i="5"/>
  <c r="BX168" i="5" s="1"/>
  <c r="AS168" i="5"/>
  <c r="BW168" i="5" s="1"/>
  <c r="AR168" i="5"/>
  <c r="BV168" i="5" s="1"/>
  <c r="AD168" i="5"/>
  <c r="AC168" i="5"/>
  <c r="AB168" i="5"/>
  <c r="AA168" i="5" s="1"/>
  <c r="Z168" i="5"/>
  <c r="Y168" i="5"/>
  <c r="X168" i="5"/>
  <c r="T168" i="5"/>
  <c r="S168" i="5"/>
  <c r="R168" i="5"/>
  <c r="Q168" i="5" s="1"/>
  <c r="P168" i="5"/>
  <c r="O168" i="5"/>
  <c r="N168" i="5"/>
  <c r="J168" i="5"/>
  <c r="AN168" i="5" s="1"/>
  <c r="I168" i="5"/>
  <c r="AM168" i="5" s="1"/>
  <c r="H168" i="5"/>
  <c r="AL168" i="5" s="1"/>
  <c r="AK168" i="5" s="1"/>
  <c r="F168" i="5"/>
  <c r="AJ168" i="5" s="1"/>
  <c r="CH168" i="5" s="1"/>
  <c r="EF168" i="5" s="1"/>
  <c r="GN168" i="5" s="1"/>
  <c r="E168" i="5"/>
  <c r="AI168" i="5" s="1"/>
  <c r="D168" i="5"/>
  <c r="AH168" i="5" s="1"/>
  <c r="FN167" i="5"/>
  <c r="FM167" i="5"/>
  <c r="FL167" i="5"/>
  <c r="FK167" i="5" s="1"/>
  <c r="FJ167" i="5"/>
  <c r="FI167" i="5"/>
  <c r="FH167" i="5"/>
  <c r="FD167" i="5"/>
  <c r="FC167" i="5"/>
  <c r="FB167" i="5"/>
  <c r="FA167" i="5" s="1"/>
  <c r="EZ167" i="5"/>
  <c r="EY167" i="5"/>
  <c r="EX167" i="5"/>
  <c r="ET167" i="5"/>
  <c r="FX167" i="5" s="1"/>
  <c r="ES167" i="5"/>
  <c r="FW167" i="5" s="1"/>
  <c r="ER167" i="5"/>
  <c r="EQ167" i="5" s="1"/>
  <c r="EP167" i="5"/>
  <c r="FT167" i="5" s="1"/>
  <c r="EO167" i="5"/>
  <c r="FS167" i="5" s="1"/>
  <c r="EN167" i="5"/>
  <c r="DP167" i="5"/>
  <c r="DO167" i="5"/>
  <c r="DN167" i="5"/>
  <c r="DM167" i="5" s="1"/>
  <c r="DL167" i="5"/>
  <c r="DK167" i="5"/>
  <c r="DJ167" i="5"/>
  <c r="DF167" i="5"/>
  <c r="DE167" i="5"/>
  <c r="DD167" i="5"/>
  <c r="DC167" i="5" s="1"/>
  <c r="DB167" i="5"/>
  <c r="DA167" i="5"/>
  <c r="CZ167" i="5"/>
  <c r="CV167" i="5"/>
  <c r="DZ167" i="5" s="1"/>
  <c r="GH167" i="5" s="1"/>
  <c r="CU167" i="5"/>
  <c r="DY167" i="5" s="1"/>
  <c r="GG167" i="5" s="1"/>
  <c r="CT167" i="5"/>
  <c r="DX167" i="5" s="1"/>
  <c r="CR167" i="5"/>
  <c r="DV167" i="5" s="1"/>
  <c r="GD167" i="5" s="1"/>
  <c r="CQ167" i="5"/>
  <c r="DU167" i="5" s="1"/>
  <c r="CP167" i="5"/>
  <c r="DT167" i="5" s="1"/>
  <c r="CL167" i="5"/>
  <c r="EJ167" i="5" s="1"/>
  <c r="GR167" i="5" s="1"/>
  <c r="CK167" i="5"/>
  <c r="EI167" i="5" s="1"/>
  <c r="GQ167" i="5" s="1"/>
  <c r="CJ167" i="5"/>
  <c r="EH167" i="5" s="1"/>
  <c r="BR167" i="5"/>
  <c r="BQ167" i="5"/>
  <c r="BP167" i="5"/>
  <c r="BO167" i="5" s="1"/>
  <c r="BN167" i="5"/>
  <c r="BM167" i="5"/>
  <c r="BL167" i="5"/>
  <c r="BH167" i="5"/>
  <c r="BG167" i="5"/>
  <c r="BF167" i="5"/>
  <c r="BD167" i="5"/>
  <c r="BC167" i="5"/>
  <c r="BB167" i="5"/>
  <c r="BA167" i="5" s="1"/>
  <c r="AX167" i="5"/>
  <c r="CB167" i="5" s="1"/>
  <c r="AW167" i="5"/>
  <c r="CA167" i="5" s="1"/>
  <c r="AV167" i="5"/>
  <c r="AU167" i="5" s="1"/>
  <c r="AT167" i="5"/>
  <c r="BX167" i="5" s="1"/>
  <c r="AS167" i="5"/>
  <c r="BW167" i="5" s="1"/>
  <c r="AR167" i="5"/>
  <c r="AQ167" i="5" s="1"/>
  <c r="AY167" i="5" s="1"/>
  <c r="AD167" i="5"/>
  <c r="AC167" i="5"/>
  <c r="AB167" i="5"/>
  <c r="Z167" i="5"/>
  <c r="Y167" i="5"/>
  <c r="X167" i="5"/>
  <c r="W167" i="5" s="1"/>
  <c r="T167" i="5"/>
  <c r="S167" i="5"/>
  <c r="R167" i="5"/>
  <c r="Q167" i="5"/>
  <c r="P167" i="5"/>
  <c r="O167" i="5"/>
  <c r="N167" i="5"/>
  <c r="M167" i="5"/>
  <c r="U167" i="5" s="1"/>
  <c r="J167" i="5"/>
  <c r="AN167" i="5" s="1"/>
  <c r="I167" i="5"/>
  <c r="AM167" i="5" s="1"/>
  <c r="H167" i="5"/>
  <c r="AL167" i="5" s="1"/>
  <c r="G167" i="5"/>
  <c r="F167" i="5"/>
  <c r="E167" i="5"/>
  <c r="AI167" i="5" s="1"/>
  <c r="CG167" i="5" s="1"/>
  <c r="EE167" i="5" s="1"/>
  <c r="GM167" i="5" s="1"/>
  <c r="D167" i="5"/>
  <c r="C167" i="5"/>
  <c r="K167" i="5" s="1"/>
  <c r="FT166" i="5"/>
  <c r="FN166" i="5"/>
  <c r="FM166" i="5"/>
  <c r="FL166" i="5"/>
  <c r="FK166" i="5" s="1"/>
  <c r="FI166" i="5"/>
  <c r="FH166" i="5"/>
  <c r="FD166" i="5"/>
  <c r="FC166" i="5"/>
  <c r="FB166" i="5"/>
  <c r="FA166" i="5" s="1"/>
  <c r="EY166" i="5"/>
  <c r="EX166" i="5"/>
  <c r="EW166" i="5" s="1"/>
  <c r="ET166" i="5"/>
  <c r="FX166" i="5" s="1"/>
  <c r="ES166" i="5"/>
  <c r="FW166" i="5" s="1"/>
  <c r="ER166" i="5"/>
  <c r="FV166" i="5" s="1"/>
  <c r="FU166" i="5" s="1"/>
  <c r="EO166" i="5"/>
  <c r="FS166" i="5" s="1"/>
  <c r="EN166" i="5"/>
  <c r="FR166" i="5" s="1"/>
  <c r="EM166" i="5"/>
  <c r="DV166" i="5"/>
  <c r="GD166" i="5" s="1"/>
  <c r="DP166" i="5"/>
  <c r="DO166" i="5"/>
  <c r="DN166" i="5"/>
  <c r="DM166" i="5" s="1"/>
  <c r="DK166" i="5"/>
  <c r="DJ166" i="5"/>
  <c r="DF166" i="5"/>
  <c r="DE166" i="5"/>
  <c r="DD166" i="5"/>
  <c r="DC166" i="5" s="1"/>
  <c r="DA166" i="5"/>
  <c r="CZ166" i="5"/>
  <c r="CY166" i="5" s="1"/>
  <c r="CV166" i="5"/>
  <c r="DZ166" i="5" s="1"/>
  <c r="GH166" i="5" s="1"/>
  <c r="CU166" i="5"/>
  <c r="DY166" i="5" s="1"/>
  <c r="GG166" i="5" s="1"/>
  <c r="CT166" i="5"/>
  <c r="DX166" i="5" s="1"/>
  <c r="CQ166" i="5"/>
  <c r="DU166" i="5" s="1"/>
  <c r="GC166" i="5" s="1"/>
  <c r="CP166" i="5"/>
  <c r="DT166" i="5" s="1"/>
  <c r="CL166" i="5"/>
  <c r="EJ166" i="5" s="1"/>
  <c r="GR166" i="5" s="1"/>
  <c r="CK166" i="5"/>
  <c r="EI166" i="5" s="1"/>
  <c r="GQ166" i="5" s="1"/>
  <c r="CJ166" i="5"/>
  <c r="EH166" i="5" s="1"/>
  <c r="BX166" i="5"/>
  <c r="BR166" i="5"/>
  <c r="BQ166" i="5"/>
  <c r="BP166" i="5"/>
  <c r="BO166" i="5" s="1"/>
  <c r="BM166" i="5"/>
  <c r="BL166" i="5"/>
  <c r="BK166" i="5" s="1"/>
  <c r="BH166" i="5"/>
  <c r="BG166" i="5"/>
  <c r="BF166" i="5"/>
  <c r="BE166" i="5" s="1"/>
  <c r="BC166" i="5"/>
  <c r="BB166" i="5"/>
  <c r="AX166" i="5"/>
  <c r="CB166" i="5" s="1"/>
  <c r="AW166" i="5"/>
  <c r="CA166" i="5" s="1"/>
  <c r="AV166" i="5"/>
  <c r="AU166" i="5" s="1"/>
  <c r="AS166" i="5"/>
  <c r="BW166" i="5" s="1"/>
  <c r="AR166" i="5"/>
  <c r="BV166" i="5" s="1"/>
  <c r="BU166" i="5" s="1"/>
  <c r="AJ166" i="5"/>
  <c r="CH166" i="5" s="1"/>
  <c r="EF166" i="5" s="1"/>
  <c r="GN166" i="5" s="1"/>
  <c r="AD166" i="5"/>
  <c r="AC166" i="5"/>
  <c r="AB166" i="5"/>
  <c r="Y166" i="5"/>
  <c r="X166" i="5"/>
  <c r="W166" i="5"/>
  <c r="T166" i="5"/>
  <c r="S166" i="5"/>
  <c r="R166" i="5"/>
  <c r="Q166" i="5"/>
  <c r="O166" i="5"/>
  <c r="N166" i="5"/>
  <c r="M166" i="5" s="1"/>
  <c r="U166" i="5" s="1"/>
  <c r="J166" i="5"/>
  <c r="AN166" i="5" s="1"/>
  <c r="I166" i="5"/>
  <c r="AM166" i="5" s="1"/>
  <c r="H166" i="5"/>
  <c r="AL166" i="5" s="1"/>
  <c r="E166" i="5"/>
  <c r="AI166" i="5" s="1"/>
  <c r="CG166" i="5" s="1"/>
  <c r="EE166" i="5" s="1"/>
  <c r="GM166" i="5" s="1"/>
  <c r="D166" i="5"/>
  <c r="AH166" i="5" s="1"/>
  <c r="C166" i="5"/>
  <c r="FN165" i="5"/>
  <c r="FN169" i="5" s="1"/>
  <c r="FM165" i="5"/>
  <c r="FM169" i="5" s="1"/>
  <c r="FL165" i="5"/>
  <c r="FL169" i="5" s="1"/>
  <c r="FJ165" i="5"/>
  <c r="FJ169" i="5" s="1"/>
  <c r="FI165" i="5"/>
  <c r="FI169" i="5" s="1"/>
  <c r="FH165" i="5"/>
  <c r="FH169" i="5" s="1"/>
  <c r="FD165" i="5"/>
  <c r="FD169" i="5" s="1"/>
  <c r="FC165" i="5"/>
  <c r="FC169" i="5" s="1"/>
  <c r="FB165" i="5"/>
  <c r="FB169" i="5" s="1"/>
  <c r="EZ165" i="5"/>
  <c r="EZ169" i="5" s="1"/>
  <c r="EY165" i="5"/>
  <c r="EY169" i="5" s="1"/>
  <c r="EX165" i="5"/>
  <c r="EX169" i="5" s="1"/>
  <c r="ET165" i="5"/>
  <c r="FX165" i="5" s="1"/>
  <c r="ES165" i="5"/>
  <c r="ES169" i="5" s="1"/>
  <c r="ER165" i="5"/>
  <c r="FV165" i="5" s="1"/>
  <c r="EP165" i="5"/>
  <c r="FT165" i="5" s="1"/>
  <c r="FT169" i="5" s="1"/>
  <c r="EO165" i="5"/>
  <c r="EO169" i="5" s="1"/>
  <c r="EN165" i="5"/>
  <c r="FR165" i="5" s="1"/>
  <c r="DP165" i="5"/>
  <c r="DP169" i="5" s="1"/>
  <c r="DO165" i="5"/>
  <c r="DO169" i="5" s="1"/>
  <c r="DN165" i="5"/>
  <c r="DN169" i="5" s="1"/>
  <c r="DL165" i="5"/>
  <c r="DL169" i="5" s="1"/>
  <c r="DK165" i="5"/>
  <c r="DK169" i="5" s="1"/>
  <c r="DJ165" i="5"/>
  <c r="DJ169" i="5" s="1"/>
  <c r="DF165" i="5"/>
  <c r="DF169" i="5" s="1"/>
  <c r="DE165" i="5"/>
  <c r="DE169" i="5" s="1"/>
  <c r="DD165" i="5"/>
  <c r="DD169" i="5" s="1"/>
  <c r="DB165" i="5"/>
  <c r="DB169" i="5" s="1"/>
  <c r="DA165" i="5"/>
  <c r="DA169" i="5" s="1"/>
  <c r="CZ165" i="5"/>
  <c r="CZ169" i="5" s="1"/>
  <c r="CV165" i="5"/>
  <c r="DZ165" i="5" s="1"/>
  <c r="CU165" i="5"/>
  <c r="CU169" i="5" s="1"/>
  <c r="CT165" i="5"/>
  <c r="DX165" i="5" s="1"/>
  <c r="CR165" i="5"/>
  <c r="DV165" i="5" s="1"/>
  <c r="CQ165" i="5"/>
  <c r="CQ169" i="5" s="1"/>
  <c r="CP165" i="5"/>
  <c r="DT165" i="5" s="1"/>
  <c r="CL165" i="5"/>
  <c r="EJ165" i="5" s="1"/>
  <c r="CK165" i="5"/>
  <c r="CK169" i="5" s="1"/>
  <c r="CJ165" i="5"/>
  <c r="EH165" i="5" s="1"/>
  <c r="BR165" i="5"/>
  <c r="BR169" i="5" s="1"/>
  <c r="BQ165" i="5"/>
  <c r="BQ169" i="5" s="1"/>
  <c r="BP165" i="5"/>
  <c r="BP169" i="5" s="1"/>
  <c r="BO169" i="5" s="1"/>
  <c r="BN165" i="5"/>
  <c r="BN169" i="5" s="1"/>
  <c r="BM165" i="5"/>
  <c r="BM169" i="5" s="1"/>
  <c r="BL165" i="5"/>
  <c r="BL169" i="5" s="1"/>
  <c r="BH165" i="5"/>
  <c r="BH169" i="5" s="1"/>
  <c r="BG165" i="5"/>
  <c r="BG169" i="5" s="1"/>
  <c r="BF165" i="5"/>
  <c r="BF169" i="5" s="1"/>
  <c r="BE169" i="5" s="1"/>
  <c r="BD165" i="5"/>
  <c r="BD169" i="5" s="1"/>
  <c r="BC165" i="5"/>
  <c r="BC169" i="5" s="1"/>
  <c r="BB165" i="5"/>
  <c r="BB169" i="5" s="1"/>
  <c r="AX165" i="5"/>
  <c r="CB165" i="5" s="1"/>
  <c r="AW165" i="5"/>
  <c r="AW169" i="5" s="1"/>
  <c r="AV165" i="5"/>
  <c r="BZ165" i="5" s="1"/>
  <c r="AT165" i="5"/>
  <c r="BX165" i="5" s="1"/>
  <c r="BX169" i="5" s="1"/>
  <c r="AS165" i="5"/>
  <c r="AS169" i="5" s="1"/>
  <c r="AR165" i="5"/>
  <c r="BV165" i="5" s="1"/>
  <c r="AD165" i="5"/>
  <c r="AD169" i="5" s="1"/>
  <c r="AC165" i="5"/>
  <c r="AC169" i="5" s="1"/>
  <c r="AB165" i="5"/>
  <c r="AB169" i="5" s="1"/>
  <c r="AA169" i="5" s="1"/>
  <c r="Z165" i="5"/>
  <c r="Z169" i="5" s="1"/>
  <c r="Y165" i="5"/>
  <c r="Y169" i="5" s="1"/>
  <c r="X165" i="5"/>
  <c r="X169" i="5" s="1"/>
  <c r="T165" i="5"/>
  <c r="T169" i="5" s="1"/>
  <c r="S165" i="5"/>
  <c r="S169" i="5" s="1"/>
  <c r="R165" i="5"/>
  <c r="R169" i="5" s="1"/>
  <c r="P165" i="5"/>
  <c r="P169" i="5" s="1"/>
  <c r="O165" i="5"/>
  <c r="O169" i="5" s="1"/>
  <c r="N165" i="5"/>
  <c r="N169" i="5" s="1"/>
  <c r="M169" i="5" s="1"/>
  <c r="J165" i="5"/>
  <c r="AN165" i="5" s="1"/>
  <c r="AN169" i="5" s="1"/>
  <c r="I165" i="5"/>
  <c r="I169" i="5" s="1"/>
  <c r="H165" i="5"/>
  <c r="AL165" i="5" s="1"/>
  <c r="F165" i="5"/>
  <c r="AJ165" i="5" s="1"/>
  <c r="E165" i="5"/>
  <c r="E169" i="5" s="1"/>
  <c r="D165" i="5"/>
  <c r="AH165" i="5" s="1"/>
  <c r="FJ164" i="5"/>
  <c r="EZ164" i="5"/>
  <c r="EP164" i="5"/>
  <c r="DL164" i="5"/>
  <c r="DB164" i="5"/>
  <c r="CR164" i="5"/>
  <c r="BN164" i="5"/>
  <c r="BD164" i="5"/>
  <c r="AT164" i="5"/>
  <c r="Z164" i="5"/>
  <c r="P164" i="5"/>
  <c r="F164" i="5"/>
  <c r="FT163" i="5"/>
  <c r="FN163" i="5"/>
  <c r="FM163" i="5"/>
  <c r="FL163" i="5"/>
  <c r="FK163" i="5"/>
  <c r="FI163" i="5"/>
  <c r="FH163" i="5"/>
  <c r="FG163" i="5" s="1"/>
  <c r="FO163" i="5" s="1"/>
  <c r="FD163" i="5"/>
  <c r="FC163" i="5"/>
  <c r="FB163" i="5"/>
  <c r="FA163" i="5" s="1"/>
  <c r="EY163" i="5"/>
  <c r="EX163" i="5"/>
  <c r="EW163" i="5" s="1"/>
  <c r="ET163" i="5"/>
  <c r="FX163" i="5" s="1"/>
  <c r="ES163" i="5"/>
  <c r="FW163" i="5" s="1"/>
  <c r="ER163" i="5"/>
  <c r="FV163" i="5" s="1"/>
  <c r="FU163" i="5" s="1"/>
  <c r="EO163" i="5"/>
  <c r="FS163" i="5" s="1"/>
  <c r="EN163" i="5"/>
  <c r="FR163" i="5" s="1"/>
  <c r="DV163" i="5"/>
  <c r="GD163" i="5" s="1"/>
  <c r="DP163" i="5"/>
  <c r="DO163" i="5"/>
  <c r="DN163" i="5"/>
  <c r="DM163" i="5"/>
  <c r="DK163" i="5"/>
  <c r="DJ163" i="5"/>
  <c r="DI163" i="5" s="1"/>
  <c r="DQ163" i="5" s="1"/>
  <c r="DF163" i="5"/>
  <c r="DE163" i="5"/>
  <c r="DD163" i="5"/>
  <c r="DC163" i="5" s="1"/>
  <c r="DA163" i="5"/>
  <c r="CZ163" i="5"/>
  <c r="CV163" i="5"/>
  <c r="DZ163" i="5" s="1"/>
  <c r="GH163" i="5" s="1"/>
  <c r="CU163" i="5"/>
  <c r="DY163" i="5" s="1"/>
  <c r="GG163" i="5" s="1"/>
  <c r="CT163" i="5"/>
  <c r="CS163" i="5" s="1"/>
  <c r="CQ163" i="5"/>
  <c r="DU163" i="5" s="1"/>
  <c r="CP163" i="5"/>
  <c r="DT163" i="5" s="1"/>
  <c r="CO163" i="5"/>
  <c r="CL163" i="5"/>
  <c r="EJ163" i="5" s="1"/>
  <c r="GR163" i="5" s="1"/>
  <c r="CK163" i="5"/>
  <c r="EI163" i="5" s="1"/>
  <c r="GQ163" i="5" s="1"/>
  <c r="CJ163" i="5"/>
  <c r="CI163" i="5" s="1"/>
  <c r="GX163" i="5" s="1"/>
  <c r="BX163" i="5"/>
  <c r="BR163" i="5"/>
  <c r="BQ163" i="5"/>
  <c r="BP163" i="5"/>
  <c r="BO163" i="5" s="1"/>
  <c r="BM163" i="5"/>
  <c r="BL163" i="5"/>
  <c r="BK163" i="5" s="1"/>
  <c r="BS163" i="5" s="1"/>
  <c r="BH163" i="5"/>
  <c r="BG163" i="5"/>
  <c r="BF163" i="5"/>
  <c r="BE163" i="5" s="1"/>
  <c r="BJ163" i="5" s="1"/>
  <c r="BC163" i="5"/>
  <c r="BB163" i="5"/>
  <c r="BA163" i="5"/>
  <c r="AX163" i="5"/>
  <c r="CB163" i="5" s="1"/>
  <c r="AW163" i="5"/>
  <c r="CA163" i="5" s="1"/>
  <c r="AV163" i="5"/>
  <c r="BZ163" i="5" s="1"/>
  <c r="BY163" i="5" s="1"/>
  <c r="AU163" i="5"/>
  <c r="AS163" i="5"/>
  <c r="BW163" i="5" s="1"/>
  <c r="AR163" i="5"/>
  <c r="BV163" i="5" s="1"/>
  <c r="AJ163" i="5"/>
  <c r="CH163" i="5" s="1"/>
  <c r="EF163" i="5" s="1"/>
  <c r="GN163" i="5" s="1"/>
  <c r="AD163" i="5"/>
  <c r="AC163" i="5"/>
  <c r="AB163" i="5"/>
  <c r="AA163" i="5" s="1"/>
  <c r="Y163" i="5"/>
  <c r="X163" i="5"/>
  <c r="W163" i="5" s="1"/>
  <c r="AE163" i="5" s="1"/>
  <c r="T163" i="5"/>
  <c r="S163" i="5"/>
  <c r="R163" i="5"/>
  <c r="Q163" i="5" s="1"/>
  <c r="V163" i="5" s="1"/>
  <c r="O163" i="5"/>
  <c r="N163" i="5"/>
  <c r="M163" i="5"/>
  <c r="J163" i="5"/>
  <c r="AN163" i="5" s="1"/>
  <c r="I163" i="5"/>
  <c r="AM163" i="5" s="1"/>
  <c r="H163" i="5"/>
  <c r="AL163" i="5" s="1"/>
  <c r="AK163" i="5" s="1"/>
  <c r="G163" i="5"/>
  <c r="E163" i="5"/>
  <c r="AI163" i="5" s="1"/>
  <c r="CG163" i="5" s="1"/>
  <c r="EE163" i="5" s="1"/>
  <c r="GM163" i="5" s="1"/>
  <c r="D163" i="5"/>
  <c r="AH163" i="5" s="1"/>
  <c r="C163" i="5"/>
  <c r="K163" i="5" s="1"/>
  <c r="FT162" i="5"/>
  <c r="FN162" i="5"/>
  <c r="FM162" i="5"/>
  <c r="FL162" i="5"/>
  <c r="FK162" i="5" s="1"/>
  <c r="FP162" i="5" s="1"/>
  <c r="FI162" i="5"/>
  <c r="FH162" i="5"/>
  <c r="FG162" i="5"/>
  <c r="FD162" i="5"/>
  <c r="FC162" i="5"/>
  <c r="FB162" i="5"/>
  <c r="FA162" i="5"/>
  <c r="EY162" i="5"/>
  <c r="EX162" i="5"/>
  <c r="EW162" i="5" s="1"/>
  <c r="FE162" i="5" s="1"/>
  <c r="ET162" i="5"/>
  <c r="FX162" i="5" s="1"/>
  <c r="ES162" i="5"/>
  <c r="FW162" i="5" s="1"/>
  <c r="ER162" i="5"/>
  <c r="FV162" i="5" s="1"/>
  <c r="EQ162" i="5"/>
  <c r="EO162" i="5"/>
  <c r="FS162" i="5" s="1"/>
  <c r="EN162" i="5"/>
  <c r="FR162" i="5" s="1"/>
  <c r="FQ162" i="5" s="1"/>
  <c r="DV162" i="5"/>
  <c r="GD162" i="5" s="1"/>
  <c r="DP162" i="5"/>
  <c r="DO162" i="5"/>
  <c r="DN162" i="5"/>
  <c r="DM162" i="5"/>
  <c r="DK162" i="5"/>
  <c r="DJ162" i="5"/>
  <c r="DI162" i="5" s="1"/>
  <c r="DQ162" i="5" s="1"/>
  <c r="DF162" i="5"/>
  <c r="DE162" i="5"/>
  <c r="DD162" i="5"/>
  <c r="DA162" i="5"/>
  <c r="CZ162" i="5"/>
  <c r="CY162" i="5"/>
  <c r="CV162" i="5"/>
  <c r="DZ162" i="5" s="1"/>
  <c r="GH162" i="5" s="1"/>
  <c r="CU162" i="5"/>
  <c r="DY162" i="5" s="1"/>
  <c r="GG162" i="5" s="1"/>
  <c r="CT162" i="5"/>
  <c r="DX162" i="5" s="1"/>
  <c r="CS162" i="5"/>
  <c r="CQ162" i="5"/>
  <c r="DU162" i="5" s="1"/>
  <c r="GC162" i="5" s="1"/>
  <c r="CP162" i="5"/>
  <c r="DT162" i="5" s="1"/>
  <c r="CL162" i="5"/>
  <c r="EJ162" i="5" s="1"/>
  <c r="GR162" i="5" s="1"/>
  <c r="CK162" i="5"/>
  <c r="EI162" i="5" s="1"/>
  <c r="GQ162" i="5" s="1"/>
  <c r="CJ162" i="5"/>
  <c r="EH162" i="5" s="1"/>
  <c r="CI162" i="5"/>
  <c r="GX162" i="5" s="1"/>
  <c r="BX162" i="5"/>
  <c r="BR162" i="5"/>
  <c r="BQ162" i="5"/>
  <c r="BP162" i="5"/>
  <c r="BO162" i="5" s="1"/>
  <c r="BT162" i="5" s="1"/>
  <c r="BM162" i="5"/>
  <c r="BL162" i="5"/>
  <c r="BK162" i="5"/>
  <c r="BH162" i="5"/>
  <c r="BG162" i="5"/>
  <c r="BF162" i="5"/>
  <c r="BE162" i="5"/>
  <c r="BC162" i="5"/>
  <c r="BB162" i="5"/>
  <c r="BA162" i="5" s="1"/>
  <c r="BI162" i="5" s="1"/>
  <c r="AX162" i="5"/>
  <c r="CB162" i="5" s="1"/>
  <c r="AW162" i="5"/>
  <c r="CA162" i="5" s="1"/>
  <c r="AV162" i="5"/>
  <c r="AU162" i="5" s="1"/>
  <c r="AS162" i="5"/>
  <c r="BW162" i="5" s="1"/>
  <c r="AR162" i="5"/>
  <c r="BV162" i="5" s="1"/>
  <c r="AQ162" i="5"/>
  <c r="AY162" i="5" s="1"/>
  <c r="AJ162" i="5"/>
  <c r="CH162" i="5" s="1"/>
  <c r="EF162" i="5" s="1"/>
  <c r="GN162" i="5" s="1"/>
  <c r="AD162" i="5"/>
  <c r="AC162" i="5"/>
  <c r="AB162" i="5"/>
  <c r="AA162" i="5"/>
  <c r="Y162" i="5"/>
  <c r="X162" i="5"/>
  <c r="W162" i="5" s="1"/>
  <c r="AE162" i="5" s="1"/>
  <c r="T162" i="5"/>
  <c r="S162" i="5"/>
  <c r="R162" i="5"/>
  <c r="O162" i="5"/>
  <c r="N162" i="5"/>
  <c r="M162" i="5"/>
  <c r="J162" i="5"/>
  <c r="AN162" i="5" s="1"/>
  <c r="I162" i="5"/>
  <c r="AM162" i="5" s="1"/>
  <c r="H162" i="5"/>
  <c r="AL162" i="5" s="1"/>
  <c r="AK162" i="5" s="1"/>
  <c r="G162" i="5"/>
  <c r="E162" i="5"/>
  <c r="AI162" i="5" s="1"/>
  <c r="CG162" i="5" s="1"/>
  <c r="EE162" i="5" s="1"/>
  <c r="GM162" i="5" s="1"/>
  <c r="D162" i="5"/>
  <c r="AH162" i="5" s="1"/>
  <c r="FT161" i="5"/>
  <c r="FN161" i="5"/>
  <c r="FM161" i="5"/>
  <c r="FL161" i="5"/>
  <c r="FK161" i="5"/>
  <c r="FI161" i="5"/>
  <c r="FH161" i="5"/>
  <c r="FG161" i="5" s="1"/>
  <c r="FO161" i="5" s="1"/>
  <c r="FD161" i="5"/>
  <c r="FC161" i="5"/>
  <c r="FB161" i="5"/>
  <c r="FA161" i="5"/>
  <c r="EY161" i="5"/>
  <c r="EX161" i="5"/>
  <c r="EW161" i="5" s="1"/>
  <c r="FE161" i="5" s="1"/>
  <c r="ET161" i="5"/>
  <c r="FX161" i="5" s="1"/>
  <c r="ES161" i="5"/>
  <c r="FW161" i="5" s="1"/>
  <c r="ER161" i="5"/>
  <c r="FV161" i="5" s="1"/>
  <c r="FU161" i="5" s="1"/>
  <c r="EO161" i="5"/>
  <c r="FS161" i="5" s="1"/>
  <c r="EN161" i="5"/>
  <c r="FR161" i="5" s="1"/>
  <c r="EM161" i="5"/>
  <c r="DV161" i="5"/>
  <c r="GD161" i="5" s="1"/>
  <c r="DP161" i="5"/>
  <c r="DO161" i="5"/>
  <c r="DN161" i="5"/>
  <c r="DM161" i="5" s="1"/>
  <c r="DK161" i="5"/>
  <c r="DJ161" i="5"/>
  <c r="DI161" i="5" s="1"/>
  <c r="DF161" i="5"/>
  <c r="DE161" i="5"/>
  <c r="DD161" i="5"/>
  <c r="DC161" i="5" s="1"/>
  <c r="DA161" i="5"/>
  <c r="CZ161" i="5"/>
  <c r="CV161" i="5"/>
  <c r="DZ161" i="5" s="1"/>
  <c r="GH161" i="5" s="1"/>
  <c r="CU161" i="5"/>
  <c r="DY161" i="5" s="1"/>
  <c r="GG161" i="5" s="1"/>
  <c r="CT161" i="5"/>
  <c r="CS161" i="5" s="1"/>
  <c r="CQ161" i="5"/>
  <c r="DU161" i="5" s="1"/>
  <c r="CP161" i="5"/>
  <c r="DT161" i="5" s="1"/>
  <c r="CL161" i="5"/>
  <c r="EJ161" i="5" s="1"/>
  <c r="GR161" i="5" s="1"/>
  <c r="CK161" i="5"/>
  <c r="EI161" i="5" s="1"/>
  <c r="GQ161" i="5" s="1"/>
  <c r="CJ161" i="5"/>
  <c r="CI161" i="5" s="1"/>
  <c r="GX161" i="5" s="1"/>
  <c r="BX161" i="5"/>
  <c r="BR161" i="5"/>
  <c r="BQ161" i="5"/>
  <c r="BP161" i="5"/>
  <c r="BO161" i="5"/>
  <c r="BM161" i="5"/>
  <c r="BL161" i="5"/>
  <c r="BK161" i="5" s="1"/>
  <c r="BS161" i="5" s="1"/>
  <c r="BH161" i="5"/>
  <c r="BG161" i="5"/>
  <c r="BF161" i="5"/>
  <c r="BC161" i="5"/>
  <c r="BB161" i="5"/>
  <c r="BA161" i="5"/>
  <c r="AX161" i="5"/>
  <c r="CB161" i="5" s="1"/>
  <c r="AW161" i="5"/>
  <c r="CA161" i="5" s="1"/>
  <c r="AV161" i="5"/>
  <c r="BZ161" i="5" s="1"/>
  <c r="AU161" i="5"/>
  <c r="AS161" i="5"/>
  <c r="BW161" i="5" s="1"/>
  <c r="AR161" i="5"/>
  <c r="BV161" i="5" s="1"/>
  <c r="BU161" i="5" s="1"/>
  <c r="AJ161" i="5"/>
  <c r="CH161" i="5" s="1"/>
  <c r="EF161" i="5" s="1"/>
  <c r="GN161" i="5" s="1"/>
  <c r="AD161" i="5"/>
  <c r="AC161" i="5"/>
  <c r="AB161" i="5"/>
  <c r="AA161" i="5" s="1"/>
  <c r="Y161" i="5"/>
  <c r="X161" i="5"/>
  <c r="T161" i="5"/>
  <c r="S161" i="5"/>
  <c r="R161" i="5"/>
  <c r="Q161" i="5" s="1"/>
  <c r="O161" i="5"/>
  <c r="N161" i="5"/>
  <c r="M161" i="5" s="1"/>
  <c r="J161" i="5"/>
  <c r="AN161" i="5" s="1"/>
  <c r="I161" i="5"/>
  <c r="AM161" i="5" s="1"/>
  <c r="H161" i="5"/>
  <c r="AL161" i="5" s="1"/>
  <c r="AK161" i="5" s="1"/>
  <c r="E161" i="5"/>
  <c r="AI161" i="5" s="1"/>
  <c r="CG161" i="5" s="1"/>
  <c r="EE161" i="5" s="1"/>
  <c r="GM161" i="5" s="1"/>
  <c r="D161" i="5"/>
  <c r="AH161" i="5" s="1"/>
  <c r="C161" i="5"/>
  <c r="FT160" i="5"/>
  <c r="FN160" i="5"/>
  <c r="FM160" i="5"/>
  <c r="FL160" i="5"/>
  <c r="FK160" i="5" s="1"/>
  <c r="FI160" i="5"/>
  <c r="FH160" i="5"/>
  <c r="FG160" i="5" s="1"/>
  <c r="FD160" i="5"/>
  <c r="FC160" i="5"/>
  <c r="FB160" i="5"/>
  <c r="FA160" i="5" s="1"/>
  <c r="FF160" i="5" s="1"/>
  <c r="EY160" i="5"/>
  <c r="EX160" i="5"/>
  <c r="EW160" i="5"/>
  <c r="ET160" i="5"/>
  <c r="ES160" i="5"/>
  <c r="FW160" i="5" s="1"/>
  <c r="ER160" i="5"/>
  <c r="FV160" i="5" s="1"/>
  <c r="EQ160" i="5"/>
  <c r="EO160" i="5"/>
  <c r="FS160" i="5" s="1"/>
  <c r="EN160" i="5"/>
  <c r="FR160" i="5" s="1"/>
  <c r="FQ160" i="5" s="1"/>
  <c r="DV160" i="5"/>
  <c r="GD160" i="5" s="1"/>
  <c r="DP160" i="5"/>
  <c r="DO160" i="5"/>
  <c r="DN160" i="5"/>
  <c r="DM160" i="5"/>
  <c r="DK160" i="5"/>
  <c r="DJ160" i="5"/>
  <c r="DI160" i="5" s="1"/>
  <c r="DQ160" i="5" s="1"/>
  <c r="DF160" i="5"/>
  <c r="DE160" i="5"/>
  <c r="DD160" i="5"/>
  <c r="DA160" i="5"/>
  <c r="CZ160" i="5"/>
  <c r="CY160" i="5"/>
  <c r="CV160" i="5"/>
  <c r="DZ160" i="5" s="1"/>
  <c r="CU160" i="5"/>
  <c r="DY160" i="5" s="1"/>
  <c r="CT160" i="5"/>
  <c r="DX160" i="5" s="1"/>
  <c r="CQ160" i="5"/>
  <c r="DU160" i="5" s="1"/>
  <c r="GC160" i="5" s="1"/>
  <c r="CP160" i="5"/>
  <c r="DT160" i="5" s="1"/>
  <c r="CO160" i="5"/>
  <c r="CL160" i="5"/>
  <c r="CK160" i="5"/>
  <c r="EI160" i="5" s="1"/>
  <c r="GQ160" i="5" s="1"/>
  <c r="CJ160" i="5"/>
  <c r="CI160" i="5"/>
  <c r="GX160" i="5" s="1"/>
  <c r="BX160" i="5"/>
  <c r="BR160" i="5"/>
  <c r="BQ160" i="5"/>
  <c r="BP160" i="5"/>
  <c r="BO160" i="5" s="1"/>
  <c r="BM160" i="5"/>
  <c r="BL160" i="5"/>
  <c r="BH160" i="5"/>
  <c r="BG160" i="5"/>
  <c r="BF160" i="5"/>
  <c r="BE160" i="5" s="1"/>
  <c r="BC160" i="5"/>
  <c r="BB160" i="5"/>
  <c r="BA160" i="5" s="1"/>
  <c r="AX160" i="5"/>
  <c r="CB160" i="5" s="1"/>
  <c r="AW160" i="5"/>
  <c r="CA160" i="5" s="1"/>
  <c r="AV160" i="5"/>
  <c r="BZ160" i="5" s="1"/>
  <c r="BY160" i="5" s="1"/>
  <c r="AS160" i="5"/>
  <c r="AR160" i="5"/>
  <c r="BV160" i="5" s="1"/>
  <c r="AJ160" i="5"/>
  <c r="CH160" i="5" s="1"/>
  <c r="EF160" i="5" s="1"/>
  <c r="GN160" i="5" s="1"/>
  <c r="AD160" i="5"/>
  <c r="AC160" i="5"/>
  <c r="AB160" i="5"/>
  <c r="Y160" i="5"/>
  <c r="X160" i="5"/>
  <c r="W160" i="5"/>
  <c r="T160" i="5"/>
  <c r="S160" i="5"/>
  <c r="R160" i="5"/>
  <c r="Q160" i="5"/>
  <c r="O160" i="5"/>
  <c r="N160" i="5"/>
  <c r="J160" i="5"/>
  <c r="AN160" i="5" s="1"/>
  <c r="I160" i="5"/>
  <c r="AM160" i="5" s="1"/>
  <c r="H160" i="5"/>
  <c r="AL160" i="5" s="1"/>
  <c r="E160" i="5"/>
  <c r="AI160" i="5" s="1"/>
  <c r="D160" i="5"/>
  <c r="C160" i="5"/>
  <c r="FT159" i="5"/>
  <c r="FN159" i="5"/>
  <c r="FM159" i="5"/>
  <c r="FL159" i="5"/>
  <c r="FK159" i="5" s="1"/>
  <c r="FI159" i="5"/>
  <c r="FH159" i="5"/>
  <c r="FD159" i="5"/>
  <c r="FC159" i="5"/>
  <c r="FB159" i="5"/>
  <c r="FA159" i="5" s="1"/>
  <c r="EY159" i="5"/>
  <c r="EX159" i="5"/>
  <c r="EW159" i="5" s="1"/>
  <c r="ET159" i="5"/>
  <c r="FX159" i="5" s="1"/>
  <c r="ES159" i="5"/>
  <c r="FW159" i="5" s="1"/>
  <c r="ER159" i="5"/>
  <c r="FV159" i="5" s="1"/>
  <c r="FU159" i="5" s="1"/>
  <c r="EQ159" i="5"/>
  <c r="EO159" i="5"/>
  <c r="EN159" i="5"/>
  <c r="FR159" i="5" s="1"/>
  <c r="DV159" i="5"/>
  <c r="GD159" i="5" s="1"/>
  <c r="DP159" i="5"/>
  <c r="DO159" i="5"/>
  <c r="DN159" i="5"/>
  <c r="DM159" i="5" s="1"/>
  <c r="DK159" i="5"/>
  <c r="DJ159" i="5"/>
  <c r="DI159" i="5" s="1"/>
  <c r="DQ159" i="5" s="1"/>
  <c r="DF159" i="5"/>
  <c r="DE159" i="5"/>
  <c r="DD159" i="5"/>
  <c r="DC159" i="5" s="1"/>
  <c r="DA159" i="5"/>
  <c r="CZ159" i="5"/>
  <c r="CV159" i="5"/>
  <c r="DZ159" i="5" s="1"/>
  <c r="CU159" i="5"/>
  <c r="DY159" i="5" s="1"/>
  <c r="GG159" i="5" s="1"/>
  <c r="CT159" i="5"/>
  <c r="DX159" i="5" s="1"/>
  <c r="CQ159" i="5"/>
  <c r="DU159" i="5" s="1"/>
  <c r="CP159" i="5"/>
  <c r="CO159" i="5"/>
  <c r="CL159" i="5"/>
  <c r="CK159" i="5"/>
  <c r="EI159" i="5" s="1"/>
  <c r="GQ159" i="5" s="1"/>
  <c r="CJ159" i="5"/>
  <c r="CI159" i="5"/>
  <c r="GX159" i="5" s="1"/>
  <c r="BX159" i="5"/>
  <c r="BR159" i="5"/>
  <c r="BQ159" i="5"/>
  <c r="BP159" i="5"/>
  <c r="BO159" i="5" s="1"/>
  <c r="BM159" i="5"/>
  <c r="BL159" i="5"/>
  <c r="BH159" i="5"/>
  <c r="BG159" i="5"/>
  <c r="BF159" i="5"/>
  <c r="BE159" i="5" s="1"/>
  <c r="BC159" i="5"/>
  <c r="BB159" i="5"/>
  <c r="BA159" i="5" s="1"/>
  <c r="AX159" i="5"/>
  <c r="CB159" i="5" s="1"/>
  <c r="AW159" i="5"/>
  <c r="CA159" i="5" s="1"/>
  <c r="AV159" i="5"/>
  <c r="BZ159" i="5" s="1"/>
  <c r="BY159" i="5" s="1"/>
  <c r="AS159" i="5"/>
  <c r="AR159" i="5"/>
  <c r="BV159" i="5" s="1"/>
  <c r="AJ159" i="5"/>
  <c r="CH159" i="5" s="1"/>
  <c r="EF159" i="5" s="1"/>
  <c r="GN159" i="5" s="1"/>
  <c r="AD159" i="5"/>
  <c r="AC159" i="5"/>
  <c r="AB159" i="5"/>
  <c r="Y159" i="5"/>
  <c r="X159" i="5"/>
  <c r="W159" i="5"/>
  <c r="T159" i="5"/>
  <c r="S159" i="5"/>
  <c r="R159" i="5"/>
  <c r="Q159" i="5"/>
  <c r="O159" i="5"/>
  <c r="N159" i="5"/>
  <c r="J159" i="5"/>
  <c r="AN159" i="5" s="1"/>
  <c r="I159" i="5"/>
  <c r="AM159" i="5" s="1"/>
  <c r="H159" i="5"/>
  <c r="AL159" i="5" s="1"/>
  <c r="E159" i="5"/>
  <c r="AI159" i="5" s="1"/>
  <c r="D159" i="5"/>
  <c r="C159" i="5"/>
  <c r="FT158" i="5"/>
  <c r="FT164" i="5" s="1"/>
  <c r="FN158" i="5"/>
  <c r="FN164" i="5" s="1"/>
  <c r="FM158" i="5"/>
  <c r="FM164" i="5" s="1"/>
  <c r="FL158" i="5"/>
  <c r="FL164" i="5" s="1"/>
  <c r="FI158" i="5"/>
  <c r="FI164" i="5" s="1"/>
  <c r="FH158" i="5"/>
  <c r="FH164" i="5" s="1"/>
  <c r="FD158" i="5"/>
  <c r="FD164" i="5" s="1"/>
  <c r="FC158" i="5"/>
  <c r="FC164" i="5" s="1"/>
  <c r="FB158" i="5"/>
  <c r="FB164" i="5" s="1"/>
  <c r="EY158" i="5"/>
  <c r="EY164" i="5" s="1"/>
  <c r="EX158" i="5"/>
  <c r="EX164" i="5" s="1"/>
  <c r="ET158" i="5"/>
  <c r="ET164" i="5" s="1"/>
  <c r="ES158" i="5"/>
  <c r="ES164" i="5" s="1"/>
  <c r="ER158" i="5"/>
  <c r="ER164" i="5" s="1"/>
  <c r="EO158" i="5"/>
  <c r="EO164" i="5" s="1"/>
  <c r="EN158" i="5"/>
  <c r="EN164" i="5" s="1"/>
  <c r="DV158" i="5"/>
  <c r="DV164" i="5" s="1"/>
  <c r="DP158" i="5"/>
  <c r="DP164" i="5" s="1"/>
  <c r="DO158" i="5"/>
  <c r="DO164" i="5" s="1"/>
  <c r="DN158" i="5"/>
  <c r="DN164" i="5" s="1"/>
  <c r="DK158" i="5"/>
  <c r="DK164" i="5" s="1"/>
  <c r="DJ158" i="5"/>
  <c r="DJ164" i="5" s="1"/>
  <c r="DI158" i="5"/>
  <c r="DF158" i="5"/>
  <c r="DF164" i="5" s="1"/>
  <c r="DE158" i="5"/>
  <c r="DE164" i="5" s="1"/>
  <c r="DD158" i="5"/>
  <c r="DD164" i="5" s="1"/>
  <c r="DC158" i="5"/>
  <c r="DA158" i="5"/>
  <c r="DA164" i="5" s="1"/>
  <c r="CZ158" i="5"/>
  <c r="CZ164" i="5" s="1"/>
  <c r="CV158" i="5"/>
  <c r="CV164" i="5" s="1"/>
  <c r="CU158" i="5"/>
  <c r="CU164" i="5" s="1"/>
  <c r="CT158" i="5"/>
  <c r="CT164" i="5" s="1"/>
  <c r="CQ158" i="5"/>
  <c r="CQ164" i="5" s="1"/>
  <c r="CP158" i="5"/>
  <c r="CP164" i="5" s="1"/>
  <c r="CO158" i="5"/>
  <c r="CL158" i="5"/>
  <c r="CL164" i="5" s="1"/>
  <c r="CK158" i="5"/>
  <c r="CK164" i="5" s="1"/>
  <c r="CJ158" i="5"/>
  <c r="CJ164" i="5" s="1"/>
  <c r="CI158" i="5"/>
  <c r="GX158" i="5" s="1"/>
  <c r="BX158" i="5"/>
  <c r="BX164" i="5" s="1"/>
  <c r="BR158" i="5"/>
  <c r="BR164" i="5" s="1"/>
  <c r="BQ158" i="5"/>
  <c r="BQ164" i="5" s="1"/>
  <c r="BP158" i="5"/>
  <c r="BP164" i="5" s="1"/>
  <c r="BM158" i="5"/>
  <c r="BM164" i="5" s="1"/>
  <c r="BL158" i="5"/>
  <c r="BL164" i="5" s="1"/>
  <c r="BH158" i="5"/>
  <c r="BH164" i="5" s="1"/>
  <c r="BG158" i="5"/>
  <c r="BG164" i="5" s="1"/>
  <c r="BF158" i="5"/>
  <c r="BF164" i="5" s="1"/>
  <c r="BE164" i="5" s="1"/>
  <c r="BC158" i="5"/>
  <c r="BC164" i="5" s="1"/>
  <c r="BB158" i="5"/>
  <c r="BB164" i="5" s="1"/>
  <c r="AX158" i="5"/>
  <c r="AX164" i="5" s="1"/>
  <c r="AW158" i="5"/>
  <c r="AW164" i="5" s="1"/>
  <c r="AV158" i="5"/>
  <c r="AV164" i="5" s="1"/>
  <c r="AS158" i="5"/>
  <c r="AS164" i="5" s="1"/>
  <c r="AR158" i="5"/>
  <c r="AR164" i="5" s="1"/>
  <c r="AJ158" i="5"/>
  <c r="AJ164" i="5" s="1"/>
  <c r="AD158" i="5"/>
  <c r="AD164" i="5" s="1"/>
  <c r="AC158" i="5"/>
  <c r="AC164" i="5" s="1"/>
  <c r="AB158" i="5"/>
  <c r="AB164" i="5" s="1"/>
  <c r="AA164" i="5" s="1"/>
  <c r="Y158" i="5"/>
  <c r="Y164" i="5" s="1"/>
  <c r="X158" i="5"/>
  <c r="X164" i="5" s="1"/>
  <c r="T158" i="5"/>
  <c r="T164" i="5" s="1"/>
  <c r="S158" i="5"/>
  <c r="S164" i="5" s="1"/>
  <c r="R158" i="5"/>
  <c r="R164" i="5" s="1"/>
  <c r="O158" i="5"/>
  <c r="O164" i="5" s="1"/>
  <c r="N158" i="5"/>
  <c r="N164" i="5" s="1"/>
  <c r="M164" i="5" s="1"/>
  <c r="J158" i="5"/>
  <c r="J164" i="5" s="1"/>
  <c r="I158" i="5"/>
  <c r="I164" i="5" s="1"/>
  <c r="H158" i="5"/>
  <c r="H164" i="5" s="1"/>
  <c r="G164" i="5" s="1"/>
  <c r="E158" i="5"/>
  <c r="E164" i="5" s="1"/>
  <c r="D158" i="5"/>
  <c r="D164" i="5" s="1"/>
  <c r="FT156" i="5"/>
  <c r="FN156" i="5"/>
  <c r="FM156" i="5"/>
  <c r="FL156" i="5"/>
  <c r="FK156" i="5"/>
  <c r="FI156" i="5"/>
  <c r="FH156" i="5"/>
  <c r="FG156" i="5" s="1"/>
  <c r="FO156" i="5" s="1"/>
  <c r="FD156" i="5"/>
  <c r="FC156" i="5"/>
  <c r="FB156" i="5"/>
  <c r="EY156" i="5"/>
  <c r="EX156" i="5"/>
  <c r="EW156" i="5"/>
  <c r="ET156" i="5"/>
  <c r="FX156" i="5" s="1"/>
  <c r="ES156" i="5"/>
  <c r="FW156" i="5" s="1"/>
  <c r="ER156" i="5"/>
  <c r="FV156" i="5" s="1"/>
  <c r="FU156" i="5" s="1"/>
  <c r="EQ156" i="5"/>
  <c r="EO156" i="5"/>
  <c r="EN156" i="5"/>
  <c r="FR156" i="5" s="1"/>
  <c r="DV156" i="5"/>
  <c r="GD156" i="5" s="1"/>
  <c r="DP156" i="5"/>
  <c r="DO156" i="5"/>
  <c r="DN156" i="5"/>
  <c r="DM156" i="5" s="1"/>
  <c r="DK156" i="5"/>
  <c r="DJ156" i="5"/>
  <c r="DI156" i="5" s="1"/>
  <c r="DQ156" i="5" s="1"/>
  <c r="DF156" i="5"/>
  <c r="DE156" i="5"/>
  <c r="DD156" i="5"/>
  <c r="DC156" i="5" s="1"/>
  <c r="DA156" i="5"/>
  <c r="CZ156" i="5"/>
  <c r="CV156" i="5"/>
  <c r="DZ156" i="5" s="1"/>
  <c r="CU156" i="5"/>
  <c r="DY156" i="5" s="1"/>
  <c r="GG156" i="5" s="1"/>
  <c r="CT156" i="5"/>
  <c r="DX156" i="5" s="1"/>
  <c r="CQ156" i="5"/>
  <c r="DU156" i="5" s="1"/>
  <c r="CP156" i="5"/>
  <c r="CO156" i="5"/>
  <c r="CL156" i="5"/>
  <c r="CK156" i="5"/>
  <c r="EI156" i="5" s="1"/>
  <c r="GQ156" i="5" s="1"/>
  <c r="CJ156" i="5"/>
  <c r="CI156" i="5"/>
  <c r="GX156" i="5" s="1"/>
  <c r="BX156" i="5"/>
  <c r="BR156" i="5"/>
  <c r="BQ156" i="5"/>
  <c r="BP156" i="5"/>
  <c r="BO156" i="5" s="1"/>
  <c r="BM156" i="5"/>
  <c r="BL156" i="5"/>
  <c r="BH156" i="5"/>
  <c r="BG156" i="5"/>
  <c r="BF156" i="5"/>
  <c r="BE156" i="5" s="1"/>
  <c r="BC156" i="5"/>
  <c r="BB156" i="5"/>
  <c r="BA156" i="5" s="1"/>
  <c r="AX156" i="5"/>
  <c r="CB156" i="5" s="1"/>
  <c r="AW156" i="5"/>
  <c r="CA156" i="5" s="1"/>
  <c r="AV156" i="5"/>
  <c r="BZ156" i="5" s="1"/>
  <c r="BY156" i="5" s="1"/>
  <c r="AS156" i="5"/>
  <c r="AR156" i="5"/>
  <c r="BV156" i="5" s="1"/>
  <c r="AJ156" i="5"/>
  <c r="CH156" i="5" s="1"/>
  <c r="EF156" i="5" s="1"/>
  <c r="GN156" i="5" s="1"/>
  <c r="AD156" i="5"/>
  <c r="AC156" i="5"/>
  <c r="AB156" i="5"/>
  <c r="AA156" i="5" s="1"/>
  <c r="Y156" i="5"/>
  <c r="X156" i="5"/>
  <c r="W156" i="5" s="1"/>
  <c r="AE156" i="5" s="1"/>
  <c r="T156" i="5"/>
  <c r="S156" i="5"/>
  <c r="R156" i="5"/>
  <c r="Q156" i="5" s="1"/>
  <c r="O156" i="5"/>
  <c r="N156" i="5"/>
  <c r="J156" i="5"/>
  <c r="AN156" i="5" s="1"/>
  <c r="I156" i="5"/>
  <c r="AM156" i="5" s="1"/>
  <c r="H156" i="5"/>
  <c r="AL156" i="5" s="1"/>
  <c r="E156" i="5"/>
  <c r="AI156" i="5" s="1"/>
  <c r="D156" i="5"/>
  <c r="C156" i="5"/>
  <c r="FT155" i="5"/>
  <c r="FN155" i="5"/>
  <c r="FM155" i="5"/>
  <c r="FL155" i="5"/>
  <c r="FK155" i="5" s="1"/>
  <c r="FI155" i="5"/>
  <c r="FH155" i="5"/>
  <c r="FG155" i="5" s="1"/>
  <c r="FD155" i="5"/>
  <c r="FC155" i="5"/>
  <c r="FB155" i="5"/>
  <c r="FA155" i="5" s="1"/>
  <c r="EY155" i="5"/>
  <c r="EX155" i="5"/>
  <c r="EW155" i="5" s="1"/>
  <c r="ET155" i="5"/>
  <c r="FX155" i="5" s="1"/>
  <c r="ES155" i="5"/>
  <c r="FW155" i="5" s="1"/>
  <c r="ER155" i="5"/>
  <c r="FV155" i="5" s="1"/>
  <c r="FU155" i="5" s="1"/>
  <c r="EO155" i="5"/>
  <c r="FS155" i="5" s="1"/>
  <c r="EN155" i="5"/>
  <c r="FR155" i="5" s="1"/>
  <c r="FQ155" i="5" s="1"/>
  <c r="FY155" i="5" s="1"/>
  <c r="EM155" i="5"/>
  <c r="DV155" i="5"/>
  <c r="GD155" i="5" s="1"/>
  <c r="DP155" i="5"/>
  <c r="DO155" i="5"/>
  <c r="DN155" i="5"/>
  <c r="DM155" i="5"/>
  <c r="DK155" i="5"/>
  <c r="DJ155" i="5"/>
  <c r="DI155" i="5" s="1"/>
  <c r="DQ155" i="5" s="1"/>
  <c r="DF155" i="5"/>
  <c r="DE155" i="5"/>
  <c r="DD155" i="5"/>
  <c r="DA155" i="5"/>
  <c r="CZ155" i="5"/>
  <c r="CY155" i="5"/>
  <c r="CV155" i="5"/>
  <c r="DZ155" i="5" s="1"/>
  <c r="CU155" i="5"/>
  <c r="DY155" i="5" s="1"/>
  <c r="GG155" i="5" s="1"/>
  <c r="CT155" i="5"/>
  <c r="DX155" i="5" s="1"/>
  <c r="CS155" i="5"/>
  <c r="CQ155" i="5"/>
  <c r="DU155" i="5" s="1"/>
  <c r="GC155" i="5" s="1"/>
  <c r="CP155" i="5"/>
  <c r="DT155" i="5" s="1"/>
  <c r="CL155" i="5"/>
  <c r="EJ155" i="5" s="1"/>
  <c r="CK155" i="5"/>
  <c r="EI155" i="5" s="1"/>
  <c r="GQ155" i="5" s="1"/>
  <c r="CJ155" i="5"/>
  <c r="EH155" i="5" s="1"/>
  <c r="BX155" i="5"/>
  <c r="BR155" i="5"/>
  <c r="BQ155" i="5"/>
  <c r="BP155" i="5"/>
  <c r="BO155" i="5" s="1"/>
  <c r="BM155" i="5"/>
  <c r="BL155" i="5"/>
  <c r="BK155" i="5" s="1"/>
  <c r="BS155" i="5" s="1"/>
  <c r="BH155" i="5"/>
  <c r="BG155" i="5"/>
  <c r="BF155" i="5"/>
  <c r="BE155" i="5" s="1"/>
  <c r="BC155" i="5"/>
  <c r="BB155" i="5"/>
  <c r="BA155" i="5" s="1"/>
  <c r="AX155" i="5"/>
  <c r="CB155" i="5" s="1"/>
  <c r="AW155" i="5"/>
  <c r="CA155" i="5" s="1"/>
  <c r="AV155" i="5"/>
  <c r="BZ155" i="5" s="1"/>
  <c r="AU155" i="5"/>
  <c r="AS155" i="5"/>
  <c r="BW155" i="5" s="1"/>
  <c r="AR155" i="5"/>
  <c r="BV155" i="5" s="1"/>
  <c r="BU155" i="5" s="1"/>
  <c r="AJ155" i="5"/>
  <c r="CH155" i="5" s="1"/>
  <c r="EF155" i="5" s="1"/>
  <c r="GN155" i="5" s="1"/>
  <c r="AD155" i="5"/>
  <c r="AC155" i="5"/>
  <c r="AB155" i="5"/>
  <c r="AA155" i="5" s="1"/>
  <c r="Y155" i="5"/>
  <c r="X155" i="5"/>
  <c r="W155" i="5" s="1"/>
  <c r="T155" i="5"/>
  <c r="S155" i="5"/>
  <c r="R155" i="5"/>
  <c r="Q155" i="5" s="1"/>
  <c r="O155" i="5"/>
  <c r="N155" i="5"/>
  <c r="M155" i="5" s="1"/>
  <c r="J155" i="5"/>
  <c r="AN155" i="5" s="1"/>
  <c r="I155" i="5"/>
  <c r="AM155" i="5" s="1"/>
  <c r="H155" i="5"/>
  <c r="G155" i="5" s="1"/>
  <c r="E155" i="5"/>
  <c r="AI155" i="5" s="1"/>
  <c r="CG155" i="5" s="1"/>
  <c r="EE155" i="5" s="1"/>
  <c r="GM155" i="5" s="1"/>
  <c r="D155" i="5"/>
  <c r="AH155" i="5" s="1"/>
  <c r="HD154" i="5"/>
  <c r="FN154" i="5"/>
  <c r="FM154" i="5"/>
  <c r="FL154" i="5"/>
  <c r="FK154" i="5" s="1"/>
  <c r="FJ154" i="5"/>
  <c r="FJ157" i="5" s="1"/>
  <c r="FI154" i="5"/>
  <c r="FH154" i="5"/>
  <c r="FD154" i="5"/>
  <c r="FC154" i="5"/>
  <c r="FB154" i="5"/>
  <c r="EZ154" i="5"/>
  <c r="EZ157" i="5" s="1"/>
  <c r="EY154" i="5"/>
  <c r="EX154" i="5"/>
  <c r="ET154" i="5"/>
  <c r="ES154" i="5"/>
  <c r="FW154" i="5" s="1"/>
  <c r="ER154" i="5"/>
  <c r="EQ154" i="5"/>
  <c r="EP154" i="5"/>
  <c r="EP157" i="5" s="1"/>
  <c r="EO154" i="5"/>
  <c r="EN154" i="5"/>
  <c r="DP154" i="5"/>
  <c r="DO154" i="5"/>
  <c r="DN154" i="5"/>
  <c r="DM154" i="5" s="1"/>
  <c r="DL154" i="5"/>
  <c r="DL157" i="5" s="1"/>
  <c r="DK154" i="5"/>
  <c r="DJ154" i="5"/>
  <c r="DF154" i="5"/>
  <c r="DE154" i="5"/>
  <c r="DD154" i="5"/>
  <c r="DB154" i="5"/>
  <c r="DB157" i="5" s="1"/>
  <c r="DA154" i="5"/>
  <c r="CZ154" i="5"/>
  <c r="CV154" i="5"/>
  <c r="DZ154" i="5" s="1"/>
  <c r="CU154" i="5"/>
  <c r="DY154" i="5" s="1"/>
  <c r="CT154" i="5"/>
  <c r="DX154" i="5" s="1"/>
  <c r="CR154" i="5"/>
  <c r="CR157" i="5" s="1"/>
  <c r="CQ154" i="5"/>
  <c r="DU154" i="5" s="1"/>
  <c r="CP154" i="5"/>
  <c r="DT154" i="5" s="1"/>
  <c r="CL154" i="5"/>
  <c r="EJ154" i="5" s="1"/>
  <c r="CK154" i="5"/>
  <c r="EI154" i="5" s="1"/>
  <c r="CJ154" i="5"/>
  <c r="EH154" i="5" s="1"/>
  <c r="BR154" i="5"/>
  <c r="BQ154" i="5"/>
  <c r="BP154" i="5"/>
  <c r="BN154" i="5"/>
  <c r="BN157" i="5" s="1"/>
  <c r="BM154" i="5"/>
  <c r="BL154" i="5"/>
  <c r="BK154" i="5" s="1"/>
  <c r="BH154" i="5"/>
  <c r="BG154" i="5"/>
  <c r="BF154" i="5"/>
  <c r="BD154" i="5"/>
  <c r="BD157" i="5" s="1"/>
  <c r="BC154" i="5"/>
  <c r="BB154" i="5"/>
  <c r="BA154" i="5" s="1"/>
  <c r="AX154" i="5"/>
  <c r="CB154" i="5" s="1"/>
  <c r="AW154" i="5"/>
  <c r="CA154" i="5" s="1"/>
  <c r="AV154" i="5"/>
  <c r="BZ154" i="5" s="1"/>
  <c r="AT154" i="5"/>
  <c r="AT157" i="5" s="1"/>
  <c r="AS154" i="5"/>
  <c r="BW154" i="5" s="1"/>
  <c r="AR154" i="5"/>
  <c r="BV154" i="5" s="1"/>
  <c r="AD154" i="5"/>
  <c r="AC154" i="5"/>
  <c r="AB154" i="5"/>
  <c r="Z154" i="5"/>
  <c r="Z157" i="5" s="1"/>
  <c r="Y154" i="5"/>
  <c r="X154" i="5"/>
  <c r="W154" i="5" s="1"/>
  <c r="T154" i="5"/>
  <c r="S154" i="5"/>
  <c r="R154" i="5"/>
  <c r="P154" i="5"/>
  <c r="P157" i="5" s="1"/>
  <c r="O154" i="5"/>
  <c r="N154" i="5"/>
  <c r="M154" i="5" s="1"/>
  <c r="J154" i="5"/>
  <c r="AN154" i="5" s="1"/>
  <c r="I154" i="5"/>
  <c r="AM154" i="5" s="1"/>
  <c r="H154" i="5"/>
  <c r="AL154" i="5" s="1"/>
  <c r="F154" i="5"/>
  <c r="F157" i="5" s="1"/>
  <c r="E154" i="5"/>
  <c r="AI154" i="5" s="1"/>
  <c r="CG154" i="5" s="1"/>
  <c r="D154" i="5"/>
  <c r="AH154" i="5" s="1"/>
  <c r="FT153" i="5"/>
  <c r="FN153" i="5"/>
  <c r="FN157" i="5" s="1"/>
  <c r="FM153" i="5"/>
  <c r="FM157" i="5" s="1"/>
  <c r="FL153" i="5"/>
  <c r="FL157" i="5" s="1"/>
  <c r="FK153" i="5"/>
  <c r="FI153" i="5"/>
  <c r="FH153" i="5"/>
  <c r="FH157" i="5" s="1"/>
  <c r="FD153" i="5"/>
  <c r="FD157" i="5" s="1"/>
  <c r="FC153" i="5"/>
  <c r="FB153" i="5"/>
  <c r="FB157" i="5" s="1"/>
  <c r="EY153" i="5"/>
  <c r="EY157" i="5" s="1"/>
  <c r="EX153" i="5"/>
  <c r="EX157" i="5" s="1"/>
  <c r="EW153" i="5"/>
  <c r="ET153" i="5"/>
  <c r="ET157" i="5" s="1"/>
  <c r="ES153" i="5"/>
  <c r="FW153" i="5" s="1"/>
  <c r="ER153" i="5"/>
  <c r="ER157" i="5" s="1"/>
  <c r="EQ153" i="5"/>
  <c r="EO153" i="5"/>
  <c r="FS153" i="5" s="1"/>
  <c r="EN153" i="5"/>
  <c r="EN157" i="5" s="1"/>
  <c r="DV153" i="5"/>
  <c r="DP153" i="5"/>
  <c r="DO153" i="5"/>
  <c r="DO157" i="5" s="1"/>
  <c r="DN153" i="5"/>
  <c r="DK153" i="5"/>
  <c r="DK157" i="5" s="1"/>
  <c r="DJ153" i="5"/>
  <c r="DJ157" i="5" s="1"/>
  <c r="DF153" i="5"/>
  <c r="DF157" i="5" s="1"/>
  <c r="DE153" i="5"/>
  <c r="DE157" i="5" s="1"/>
  <c r="DD153" i="5"/>
  <c r="DD157" i="5" s="1"/>
  <c r="DA153" i="5"/>
  <c r="CZ153" i="5"/>
  <c r="CZ157" i="5" s="1"/>
  <c r="CY153" i="5"/>
  <c r="CV153" i="5"/>
  <c r="CV157" i="5" s="1"/>
  <c r="CU153" i="5"/>
  <c r="CU157" i="5" s="1"/>
  <c r="CT153" i="5"/>
  <c r="CT157" i="5" s="1"/>
  <c r="CS153" i="5"/>
  <c r="CQ153" i="5"/>
  <c r="CQ157" i="5" s="1"/>
  <c r="CP153" i="5"/>
  <c r="CP157" i="5" s="1"/>
  <c r="CL153" i="5"/>
  <c r="CL157" i="5" s="1"/>
  <c r="CK153" i="5"/>
  <c r="CK157" i="5" s="1"/>
  <c r="CJ153" i="5"/>
  <c r="CJ157" i="5" s="1"/>
  <c r="BX153" i="5"/>
  <c r="BR153" i="5"/>
  <c r="BR157" i="5" s="1"/>
  <c r="BQ153" i="5"/>
  <c r="BP153" i="5"/>
  <c r="BP157" i="5" s="1"/>
  <c r="BM153" i="5"/>
  <c r="BM157" i="5" s="1"/>
  <c r="BL153" i="5"/>
  <c r="BL157" i="5" s="1"/>
  <c r="BK153" i="5"/>
  <c r="BH153" i="5"/>
  <c r="BH157" i="5" s="1"/>
  <c r="BG153" i="5"/>
  <c r="BF153" i="5"/>
  <c r="BF157" i="5" s="1"/>
  <c r="BE153" i="5"/>
  <c r="BC153" i="5"/>
  <c r="BC157" i="5" s="1"/>
  <c r="BB153" i="5"/>
  <c r="BA153" i="5"/>
  <c r="BI153" i="5" s="1"/>
  <c r="AX153" i="5"/>
  <c r="AX157" i="5" s="1"/>
  <c r="AW153" i="5"/>
  <c r="CA153" i="5" s="1"/>
  <c r="CA157" i="5" s="1"/>
  <c r="AV153" i="5"/>
  <c r="AV157" i="5" s="1"/>
  <c r="AU153" i="5"/>
  <c r="AS153" i="5"/>
  <c r="BW153" i="5" s="1"/>
  <c r="AR153" i="5"/>
  <c r="AR157" i="5" s="1"/>
  <c r="AQ153" i="5"/>
  <c r="AY153" i="5" s="1"/>
  <c r="AJ153" i="5"/>
  <c r="AD153" i="5"/>
  <c r="AD157" i="5" s="1"/>
  <c r="AC153" i="5"/>
  <c r="AC157" i="5" s="1"/>
  <c r="AB153" i="5"/>
  <c r="AB157" i="5" s="1"/>
  <c r="Y153" i="5"/>
  <c r="Y157" i="5" s="1"/>
  <c r="X153" i="5"/>
  <c r="T153" i="5"/>
  <c r="T157" i="5" s="1"/>
  <c r="S153" i="5"/>
  <c r="R153" i="5"/>
  <c r="R157" i="5" s="1"/>
  <c r="O153" i="5"/>
  <c r="O157" i="5" s="1"/>
  <c r="N153" i="5"/>
  <c r="N157" i="5" s="1"/>
  <c r="J153" i="5"/>
  <c r="J157" i="5" s="1"/>
  <c r="I153" i="5"/>
  <c r="I157" i="5" s="1"/>
  <c r="H153" i="5"/>
  <c r="H157" i="5" s="1"/>
  <c r="E153" i="5"/>
  <c r="E157" i="5" s="1"/>
  <c r="D153" i="5"/>
  <c r="HD152" i="5"/>
  <c r="FN151" i="5"/>
  <c r="FM151" i="5"/>
  <c r="FL151" i="5"/>
  <c r="FJ151" i="5"/>
  <c r="FI151" i="5"/>
  <c r="FH151" i="5"/>
  <c r="FD151" i="5"/>
  <c r="FC151" i="5"/>
  <c r="FB151" i="5"/>
  <c r="EZ151" i="5"/>
  <c r="EY151" i="5"/>
  <c r="EX151" i="5"/>
  <c r="ET151" i="5"/>
  <c r="FX151" i="5" s="1"/>
  <c r="ES151" i="5"/>
  <c r="FW151" i="5" s="1"/>
  <c r="ER151" i="5"/>
  <c r="FV151" i="5" s="1"/>
  <c r="EP151" i="5"/>
  <c r="FT151" i="5" s="1"/>
  <c r="EO151" i="5"/>
  <c r="FS151" i="5" s="1"/>
  <c r="EN151" i="5"/>
  <c r="FR151" i="5" s="1"/>
  <c r="DP151" i="5"/>
  <c r="DO151" i="5"/>
  <c r="DN151" i="5"/>
  <c r="DM151" i="5"/>
  <c r="DL151" i="5"/>
  <c r="DK151" i="5"/>
  <c r="DJ151" i="5"/>
  <c r="DI151" i="5"/>
  <c r="DQ151" i="5" s="1"/>
  <c r="DF151" i="5"/>
  <c r="DE151" i="5"/>
  <c r="DD151" i="5"/>
  <c r="DC151" i="5"/>
  <c r="DB151" i="5"/>
  <c r="DA151" i="5"/>
  <c r="CZ151" i="5"/>
  <c r="CY151" i="5"/>
  <c r="DG151" i="5" s="1"/>
  <c r="CV151" i="5"/>
  <c r="DZ151" i="5" s="1"/>
  <c r="GH151" i="5" s="1"/>
  <c r="CU151" i="5"/>
  <c r="DY151" i="5" s="1"/>
  <c r="GG151" i="5" s="1"/>
  <c r="CT151" i="5"/>
  <c r="DX151" i="5" s="1"/>
  <c r="CS151" i="5"/>
  <c r="CR151" i="5"/>
  <c r="DV151" i="5" s="1"/>
  <c r="CQ151" i="5"/>
  <c r="DU151" i="5" s="1"/>
  <c r="CP151" i="5"/>
  <c r="DT151" i="5" s="1"/>
  <c r="CO151" i="5"/>
  <c r="CW151" i="5" s="1"/>
  <c r="CL151" i="5"/>
  <c r="EJ151" i="5" s="1"/>
  <c r="GR151" i="5" s="1"/>
  <c r="CK151" i="5"/>
  <c r="EI151" i="5" s="1"/>
  <c r="GQ151" i="5" s="1"/>
  <c r="CJ151" i="5"/>
  <c r="EH151" i="5" s="1"/>
  <c r="BR151" i="5"/>
  <c r="BQ151" i="5"/>
  <c r="BP151" i="5"/>
  <c r="BO151" i="5" s="1"/>
  <c r="BN151" i="5"/>
  <c r="BM151" i="5"/>
  <c r="BL151" i="5"/>
  <c r="BH151" i="5"/>
  <c r="BG151" i="5"/>
  <c r="BF151" i="5"/>
  <c r="BE151" i="5" s="1"/>
  <c r="BD151" i="5"/>
  <c r="BC151" i="5"/>
  <c r="BB151" i="5"/>
  <c r="AX151" i="5"/>
  <c r="CB151" i="5" s="1"/>
  <c r="AW151" i="5"/>
  <c r="CA151" i="5" s="1"/>
  <c r="AV151" i="5"/>
  <c r="BZ151" i="5" s="1"/>
  <c r="AT151" i="5"/>
  <c r="BX151" i="5" s="1"/>
  <c r="AS151" i="5"/>
  <c r="BW151" i="5" s="1"/>
  <c r="AR151" i="5"/>
  <c r="BV151" i="5" s="1"/>
  <c r="AD151" i="5"/>
  <c r="AC151" i="5"/>
  <c r="AB151" i="5"/>
  <c r="Z151" i="5"/>
  <c r="Y151" i="5"/>
  <c r="X151" i="5"/>
  <c r="T151" i="5"/>
  <c r="S151" i="5"/>
  <c r="R151" i="5"/>
  <c r="Q151" i="5" s="1"/>
  <c r="P151" i="5"/>
  <c r="O151" i="5"/>
  <c r="N151" i="5"/>
  <c r="J151" i="5"/>
  <c r="I151" i="5"/>
  <c r="AM151" i="5" s="1"/>
  <c r="H151" i="5"/>
  <c r="F151" i="5"/>
  <c r="AJ151" i="5" s="1"/>
  <c r="CH151" i="5" s="1"/>
  <c r="EF151" i="5" s="1"/>
  <c r="GN151" i="5" s="1"/>
  <c r="E151" i="5"/>
  <c r="D151" i="5"/>
  <c r="AH151" i="5" s="1"/>
  <c r="FT150" i="5"/>
  <c r="FN150" i="5"/>
  <c r="FM150" i="5"/>
  <c r="FL150" i="5"/>
  <c r="FK150" i="5" s="1"/>
  <c r="FI150" i="5"/>
  <c r="FH150" i="5"/>
  <c r="FG150" i="5" s="1"/>
  <c r="FD150" i="5"/>
  <c r="FC150" i="5"/>
  <c r="FB150" i="5"/>
  <c r="FA150" i="5" s="1"/>
  <c r="FF150" i="5" s="1"/>
  <c r="EY150" i="5"/>
  <c r="EX150" i="5"/>
  <c r="EW150" i="5"/>
  <c r="ET150" i="5"/>
  <c r="FX150" i="5" s="1"/>
  <c r="ES150" i="5"/>
  <c r="FW150" i="5" s="1"/>
  <c r="ER150" i="5"/>
  <c r="FV150" i="5" s="1"/>
  <c r="EQ150" i="5"/>
  <c r="EO150" i="5"/>
  <c r="FS150" i="5" s="1"/>
  <c r="EN150" i="5"/>
  <c r="FR150" i="5" s="1"/>
  <c r="FQ150" i="5" s="1"/>
  <c r="DV150" i="5"/>
  <c r="GD150" i="5" s="1"/>
  <c r="DP150" i="5"/>
  <c r="DO150" i="5"/>
  <c r="DN150" i="5"/>
  <c r="DM150" i="5" s="1"/>
  <c r="DK150" i="5"/>
  <c r="DJ150" i="5"/>
  <c r="DI150" i="5" s="1"/>
  <c r="DF150" i="5"/>
  <c r="DE150" i="5"/>
  <c r="DD150" i="5"/>
  <c r="DC150" i="5" s="1"/>
  <c r="DA150" i="5"/>
  <c r="CZ150" i="5"/>
  <c r="CV150" i="5"/>
  <c r="DZ150" i="5" s="1"/>
  <c r="GH150" i="5" s="1"/>
  <c r="CU150" i="5"/>
  <c r="DY150" i="5" s="1"/>
  <c r="CT150" i="5"/>
  <c r="CS150" i="5" s="1"/>
  <c r="CQ150" i="5"/>
  <c r="DU150" i="5" s="1"/>
  <c r="GC150" i="5" s="1"/>
  <c r="CP150" i="5"/>
  <c r="DT150" i="5" s="1"/>
  <c r="CL150" i="5"/>
  <c r="EJ150" i="5" s="1"/>
  <c r="GR150" i="5" s="1"/>
  <c r="CK150" i="5"/>
  <c r="EI150" i="5" s="1"/>
  <c r="CJ150" i="5"/>
  <c r="CI150" i="5" s="1"/>
  <c r="BX150" i="5"/>
  <c r="BR150" i="5"/>
  <c r="BQ150" i="5"/>
  <c r="BP150" i="5"/>
  <c r="BO150" i="5" s="1"/>
  <c r="BM150" i="5"/>
  <c r="BL150" i="5"/>
  <c r="BK150" i="5" s="1"/>
  <c r="BS150" i="5" s="1"/>
  <c r="BH150" i="5"/>
  <c r="BG150" i="5"/>
  <c r="BF150" i="5"/>
  <c r="BE150" i="5" s="1"/>
  <c r="BJ150" i="5" s="1"/>
  <c r="BC150" i="5"/>
  <c r="BB150" i="5"/>
  <c r="BA150" i="5"/>
  <c r="AX150" i="5"/>
  <c r="CB150" i="5" s="1"/>
  <c r="AW150" i="5"/>
  <c r="CA150" i="5" s="1"/>
  <c r="AV150" i="5"/>
  <c r="BZ150" i="5" s="1"/>
  <c r="BY150" i="5" s="1"/>
  <c r="AU150" i="5"/>
  <c r="AS150" i="5"/>
  <c r="BW150" i="5" s="1"/>
  <c r="AR150" i="5"/>
  <c r="BV150" i="5" s="1"/>
  <c r="AQ150" i="5"/>
  <c r="AY150" i="5" s="1"/>
  <c r="AJ150" i="5"/>
  <c r="CH150" i="5" s="1"/>
  <c r="EF150" i="5" s="1"/>
  <c r="GN150" i="5" s="1"/>
  <c r="AD150" i="5"/>
  <c r="AC150" i="5"/>
  <c r="AB150" i="5"/>
  <c r="AA150" i="5" s="1"/>
  <c r="AF150" i="5" s="1"/>
  <c r="Y150" i="5"/>
  <c r="X150" i="5"/>
  <c r="W150" i="5"/>
  <c r="T150" i="5"/>
  <c r="S150" i="5"/>
  <c r="R150" i="5"/>
  <c r="Q150" i="5"/>
  <c r="O150" i="5"/>
  <c r="N150" i="5"/>
  <c r="M150" i="5" s="1"/>
  <c r="U150" i="5" s="1"/>
  <c r="J150" i="5"/>
  <c r="AN150" i="5" s="1"/>
  <c r="I150" i="5"/>
  <c r="AM150" i="5" s="1"/>
  <c r="H150" i="5"/>
  <c r="E150" i="5"/>
  <c r="AI150" i="5" s="1"/>
  <c r="CG150" i="5" s="1"/>
  <c r="EE150" i="5" s="1"/>
  <c r="GM150" i="5" s="1"/>
  <c r="D150" i="5"/>
  <c r="AH150" i="5" s="1"/>
  <c r="C150" i="5"/>
  <c r="FT149" i="5"/>
  <c r="FN149" i="5"/>
  <c r="FM149" i="5"/>
  <c r="FL149" i="5"/>
  <c r="FK149" i="5" s="1"/>
  <c r="FI149" i="5"/>
  <c r="FH149" i="5"/>
  <c r="FG149" i="5" s="1"/>
  <c r="FD149" i="5"/>
  <c r="FC149" i="5"/>
  <c r="FB149" i="5"/>
  <c r="FA149" i="5" s="1"/>
  <c r="EY149" i="5"/>
  <c r="EX149" i="5"/>
  <c r="EW149" i="5" s="1"/>
  <c r="ET149" i="5"/>
  <c r="FX149" i="5" s="1"/>
  <c r="ES149" i="5"/>
  <c r="FW149" i="5" s="1"/>
  <c r="ER149" i="5"/>
  <c r="FV149" i="5" s="1"/>
  <c r="FU149" i="5" s="1"/>
  <c r="EO149" i="5"/>
  <c r="FS149" i="5" s="1"/>
  <c r="EN149" i="5"/>
  <c r="FR149" i="5" s="1"/>
  <c r="DV149" i="5"/>
  <c r="GD149" i="5" s="1"/>
  <c r="DP149" i="5"/>
  <c r="DO149" i="5"/>
  <c r="DN149" i="5"/>
  <c r="DK149" i="5"/>
  <c r="DJ149" i="5"/>
  <c r="DI149" i="5"/>
  <c r="DF149" i="5"/>
  <c r="DE149" i="5"/>
  <c r="DD149" i="5"/>
  <c r="DC149" i="5"/>
  <c r="DA149" i="5"/>
  <c r="CZ149" i="5"/>
  <c r="CY149" i="5" s="1"/>
  <c r="DG149" i="5" s="1"/>
  <c r="CV149" i="5"/>
  <c r="DZ149" i="5" s="1"/>
  <c r="CU149" i="5"/>
  <c r="DY149" i="5" s="1"/>
  <c r="GG149" i="5" s="1"/>
  <c r="CT149" i="5"/>
  <c r="CQ149" i="5"/>
  <c r="DU149" i="5" s="1"/>
  <c r="GC149" i="5" s="1"/>
  <c r="CP149" i="5"/>
  <c r="DT149" i="5" s="1"/>
  <c r="CO149" i="5"/>
  <c r="CL149" i="5"/>
  <c r="EJ149" i="5" s="1"/>
  <c r="CK149" i="5"/>
  <c r="EI149" i="5" s="1"/>
  <c r="GQ149" i="5" s="1"/>
  <c r="CJ149" i="5"/>
  <c r="CI149" i="5"/>
  <c r="BX149" i="5"/>
  <c r="BR149" i="5"/>
  <c r="BQ149" i="5"/>
  <c r="BP149" i="5"/>
  <c r="BO149" i="5" s="1"/>
  <c r="BM149" i="5"/>
  <c r="BL149" i="5"/>
  <c r="BK149" i="5" s="1"/>
  <c r="BH149" i="5"/>
  <c r="BG149" i="5"/>
  <c r="BF149" i="5"/>
  <c r="BE149" i="5" s="1"/>
  <c r="BC149" i="5"/>
  <c r="BB149" i="5"/>
  <c r="AX149" i="5"/>
  <c r="CB149" i="5" s="1"/>
  <c r="AW149" i="5"/>
  <c r="CA149" i="5" s="1"/>
  <c r="AV149" i="5"/>
  <c r="BZ149" i="5" s="1"/>
  <c r="BY149" i="5" s="1"/>
  <c r="AS149" i="5"/>
  <c r="BW149" i="5" s="1"/>
  <c r="AR149" i="5"/>
  <c r="BV149" i="5" s="1"/>
  <c r="BU149" i="5" s="1"/>
  <c r="CC149" i="5" s="1"/>
  <c r="AJ149" i="5"/>
  <c r="CH149" i="5" s="1"/>
  <c r="EF149" i="5" s="1"/>
  <c r="GN149" i="5" s="1"/>
  <c r="AD149" i="5"/>
  <c r="AC149" i="5"/>
  <c r="AB149" i="5"/>
  <c r="Y149" i="5"/>
  <c r="X149" i="5"/>
  <c r="W149" i="5"/>
  <c r="T149" i="5"/>
  <c r="S149" i="5"/>
  <c r="R149" i="5"/>
  <c r="Q149" i="5"/>
  <c r="O149" i="5"/>
  <c r="N149" i="5"/>
  <c r="M149" i="5" s="1"/>
  <c r="U149" i="5" s="1"/>
  <c r="J149" i="5"/>
  <c r="AN149" i="5" s="1"/>
  <c r="I149" i="5"/>
  <c r="AM149" i="5" s="1"/>
  <c r="H149" i="5"/>
  <c r="E149" i="5"/>
  <c r="AI149" i="5" s="1"/>
  <c r="CG149" i="5" s="1"/>
  <c r="EE149" i="5" s="1"/>
  <c r="GM149" i="5" s="1"/>
  <c r="D149" i="5"/>
  <c r="AH149" i="5" s="1"/>
  <c r="C149" i="5"/>
  <c r="FT148" i="5"/>
  <c r="FN148" i="5"/>
  <c r="FM148" i="5"/>
  <c r="FL148" i="5"/>
  <c r="FK148" i="5" s="1"/>
  <c r="FP148" i="5" s="1"/>
  <c r="FI148" i="5"/>
  <c r="FH148" i="5"/>
  <c r="FG148" i="5"/>
  <c r="FD148" i="5"/>
  <c r="FC148" i="5"/>
  <c r="FB148" i="5"/>
  <c r="EY148" i="5"/>
  <c r="EX148" i="5"/>
  <c r="EW148" i="5"/>
  <c r="ET148" i="5"/>
  <c r="FX148" i="5" s="1"/>
  <c r="ES148" i="5"/>
  <c r="FW148" i="5" s="1"/>
  <c r="ER148" i="5"/>
  <c r="FV148" i="5" s="1"/>
  <c r="EQ148" i="5"/>
  <c r="EO148" i="5"/>
  <c r="FS148" i="5" s="1"/>
  <c r="EN148" i="5"/>
  <c r="FR148" i="5" s="1"/>
  <c r="FQ148" i="5" s="1"/>
  <c r="DV148" i="5"/>
  <c r="GD148" i="5" s="1"/>
  <c r="DP148" i="5"/>
  <c r="DO148" i="5"/>
  <c r="DN148" i="5"/>
  <c r="DM148" i="5" s="1"/>
  <c r="DK148" i="5"/>
  <c r="DJ148" i="5"/>
  <c r="DF148" i="5"/>
  <c r="DE148" i="5"/>
  <c r="DD148" i="5"/>
  <c r="DC148" i="5" s="1"/>
  <c r="DH148" i="5" s="1"/>
  <c r="DA148" i="5"/>
  <c r="CZ148" i="5"/>
  <c r="CY148" i="5"/>
  <c r="CV148" i="5"/>
  <c r="DZ148" i="5" s="1"/>
  <c r="GH148" i="5" s="1"/>
  <c r="CU148" i="5"/>
  <c r="DY148" i="5" s="1"/>
  <c r="GG148" i="5" s="1"/>
  <c r="CT148" i="5"/>
  <c r="DX148" i="5" s="1"/>
  <c r="CS148" i="5"/>
  <c r="CQ148" i="5"/>
  <c r="DU148" i="5" s="1"/>
  <c r="GC148" i="5" s="1"/>
  <c r="CP148" i="5"/>
  <c r="DT148" i="5" s="1"/>
  <c r="CL148" i="5"/>
  <c r="EJ148" i="5" s="1"/>
  <c r="GR148" i="5" s="1"/>
  <c r="CK148" i="5"/>
  <c r="EI148" i="5" s="1"/>
  <c r="GQ148" i="5" s="1"/>
  <c r="CJ148" i="5"/>
  <c r="EH148" i="5" s="1"/>
  <c r="BX148" i="5"/>
  <c r="BR148" i="5"/>
  <c r="BQ148" i="5"/>
  <c r="BP148" i="5"/>
  <c r="BO148" i="5" s="1"/>
  <c r="BM148" i="5"/>
  <c r="BL148" i="5"/>
  <c r="BK148" i="5" s="1"/>
  <c r="BS148" i="5" s="1"/>
  <c r="BH148" i="5"/>
  <c r="BG148" i="5"/>
  <c r="BF148" i="5"/>
  <c r="BE148" i="5" s="1"/>
  <c r="BC148" i="5"/>
  <c r="BB148" i="5"/>
  <c r="BA148" i="5" s="1"/>
  <c r="AX148" i="5"/>
  <c r="CB148" i="5" s="1"/>
  <c r="AW148" i="5"/>
  <c r="CA148" i="5" s="1"/>
  <c r="AV148" i="5"/>
  <c r="AU148" i="5" s="1"/>
  <c r="AS148" i="5"/>
  <c r="BW148" i="5" s="1"/>
  <c r="AR148" i="5"/>
  <c r="BV148" i="5" s="1"/>
  <c r="AQ148" i="5"/>
  <c r="AY148" i="5" s="1"/>
  <c r="AJ148" i="5"/>
  <c r="CH148" i="5" s="1"/>
  <c r="EF148" i="5" s="1"/>
  <c r="GN148" i="5" s="1"/>
  <c r="AD148" i="5"/>
  <c r="AC148" i="5"/>
  <c r="AB148" i="5"/>
  <c r="AA148" i="5" s="1"/>
  <c r="Y148" i="5"/>
  <c r="X148" i="5"/>
  <c r="W148" i="5" s="1"/>
  <c r="T148" i="5"/>
  <c r="S148" i="5"/>
  <c r="R148" i="5"/>
  <c r="Q148" i="5" s="1"/>
  <c r="O148" i="5"/>
  <c r="N148" i="5"/>
  <c r="M148" i="5" s="1"/>
  <c r="U148" i="5" s="1"/>
  <c r="J148" i="5"/>
  <c r="AN148" i="5" s="1"/>
  <c r="I148" i="5"/>
  <c r="AM148" i="5" s="1"/>
  <c r="H148" i="5"/>
  <c r="AL148" i="5" s="1"/>
  <c r="E148" i="5"/>
  <c r="AI148" i="5" s="1"/>
  <c r="CG148" i="5" s="1"/>
  <c r="EE148" i="5" s="1"/>
  <c r="GM148" i="5" s="1"/>
  <c r="D148" i="5"/>
  <c r="AH148" i="5" s="1"/>
  <c r="C148" i="5"/>
  <c r="FN147" i="5"/>
  <c r="FM147" i="5"/>
  <c r="FL147" i="5"/>
  <c r="FK147" i="5" s="1"/>
  <c r="FJ147" i="5"/>
  <c r="FI147" i="5"/>
  <c r="FH147" i="5"/>
  <c r="FG147" i="5"/>
  <c r="FD147" i="5"/>
  <c r="FC147" i="5"/>
  <c r="FB147" i="5"/>
  <c r="FA147" i="5"/>
  <c r="EZ147" i="5"/>
  <c r="EY147" i="5"/>
  <c r="EX147" i="5"/>
  <c r="ET147" i="5"/>
  <c r="FX147" i="5" s="1"/>
  <c r="ES147" i="5"/>
  <c r="FW147" i="5" s="1"/>
  <c r="ER147" i="5"/>
  <c r="FV147" i="5" s="1"/>
  <c r="EQ147" i="5"/>
  <c r="EP147" i="5"/>
  <c r="FT147" i="5" s="1"/>
  <c r="EO147" i="5"/>
  <c r="FS147" i="5" s="1"/>
  <c r="EN147" i="5"/>
  <c r="FR147" i="5" s="1"/>
  <c r="DP147" i="5"/>
  <c r="DO147" i="5"/>
  <c r="DN147" i="5"/>
  <c r="DM147" i="5" s="1"/>
  <c r="DL147" i="5"/>
  <c r="DK147" i="5"/>
  <c r="DJ147" i="5"/>
  <c r="DI147" i="5" s="1"/>
  <c r="DQ147" i="5" s="1"/>
  <c r="DF147" i="5"/>
  <c r="DE147" i="5"/>
  <c r="DD147" i="5"/>
  <c r="DC147" i="5"/>
  <c r="DB147" i="5"/>
  <c r="DA147" i="5"/>
  <c r="CZ147" i="5"/>
  <c r="CV147" i="5"/>
  <c r="DZ147" i="5" s="1"/>
  <c r="GH147" i="5" s="1"/>
  <c r="CU147" i="5"/>
  <c r="DY147" i="5" s="1"/>
  <c r="GG147" i="5" s="1"/>
  <c r="CT147" i="5"/>
  <c r="DX147" i="5" s="1"/>
  <c r="CR147" i="5"/>
  <c r="DV147" i="5" s="1"/>
  <c r="GD147" i="5" s="1"/>
  <c r="CQ147" i="5"/>
  <c r="DU147" i="5" s="1"/>
  <c r="GC147" i="5" s="1"/>
  <c r="CP147" i="5"/>
  <c r="DT147" i="5" s="1"/>
  <c r="CL147" i="5"/>
  <c r="EJ147" i="5" s="1"/>
  <c r="GR147" i="5" s="1"/>
  <c r="CK147" i="5"/>
  <c r="EI147" i="5" s="1"/>
  <c r="GQ147" i="5" s="1"/>
  <c r="CJ147" i="5"/>
  <c r="EH147" i="5" s="1"/>
  <c r="BR147" i="5"/>
  <c r="BQ147" i="5"/>
  <c r="BP147" i="5"/>
  <c r="BO147" i="5" s="1"/>
  <c r="BN147" i="5"/>
  <c r="BM147" i="5"/>
  <c r="BL147" i="5"/>
  <c r="BK147" i="5" s="1"/>
  <c r="BH147" i="5"/>
  <c r="BG147" i="5"/>
  <c r="BF147" i="5"/>
  <c r="BE147" i="5" s="1"/>
  <c r="BD147" i="5"/>
  <c r="BC147" i="5"/>
  <c r="BB147" i="5"/>
  <c r="AX147" i="5"/>
  <c r="CB147" i="5" s="1"/>
  <c r="AW147" i="5"/>
  <c r="CA147" i="5" s="1"/>
  <c r="AV147" i="5"/>
  <c r="BZ147" i="5" s="1"/>
  <c r="AT147" i="5"/>
  <c r="BX147" i="5" s="1"/>
  <c r="AS147" i="5"/>
  <c r="BW147" i="5" s="1"/>
  <c r="AR147" i="5"/>
  <c r="BV147" i="5" s="1"/>
  <c r="BU147" i="5" s="1"/>
  <c r="AD147" i="5"/>
  <c r="AC147" i="5"/>
  <c r="AB147" i="5"/>
  <c r="AA147" i="5" s="1"/>
  <c r="Z147" i="5"/>
  <c r="Y147" i="5"/>
  <c r="X147" i="5"/>
  <c r="T147" i="5"/>
  <c r="S147" i="5"/>
  <c r="R147" i="5"/>
  <c r="Q147" i="5" s="1"/>
  <c r="P147" i="5"/>
  <c r="O147" i="5"/>
  <c r="N147" i="5"/>
  <c r="J147" i="5"/>
  <c r="AN147" i="5" s="1"/>
  <c r="I147" i="5"/>
  <c r="AM147" i="5" s="1"/>
  <c r="H147" i="5"/>
  <c r="AL147" i="5" s="1"/>
  <c r="F147" i="5"/>
  <c r="AJ147" i="5" s="1"/>
  <c r="E147" i="5"/>
  <c r="AI147" i="5" s="1"/>
  <c r="CG147" i="5" s="1"/>
  <c r="EE147" i="5" s="1"/>
  <c r="GM147" i="5" s="1"/>
  <c r="D147" i="5"/>
  <c r="AH147" i="5" s="1"/>
  <c r="C147" i="5"/>
  <c r="FN146" i="5"/>
  <c r="FM146" i="5"/>
  <c r="FL146" i="5"/>
  <c r="FK146" i="5"/>
  <c r="FJ146" i="5"/>
  <c r="FI146" i="5"/>
  <c r="FH146" i="5"/>
  <c r="FG146" i="5" s="1"/>
  <c r="FO146" i="5" s="1"/>
  <c r="FD146" i="5"/>
  <c r="FC146" i="5"/>
  <c r="FB146" i="5"/>
  <c r="EZ146" i="5"/>
  <c r="EY146" i="5"/>
  <c r="EX146" i="5"/>
  <c r="ET146" i="5"/>
  <c r="FX146" i="5" s="1"/>
  <c r="ES146" i="5"/>
  <c r="FW146" i="5" s="1"/>
  <c r="ER146" i="5"/>
  <c r="EQ146" i="5" s="1"/>
  <c r="EP146" i="5"/>
  <c r="FT146" i="5" s="1"/>
  <c r="EO146" i="5"/>
  <c r="FS146" i="5" s="1"/>
  <c r="EN146" i="5"/>
  <c r="DP146" i="5"/>
  <c r="DO146" i="5"/>
  <c r="DN146" i="5"/>
  <c r="DM146" i="5" s="1"/>
  <c r="DL146" i="5"/>
  <c r="DK146" i="5"/>
  <c r="DJ146" i="5"/>
  <c r="DF146" i="5"/>
  <c r="DE146" i="5"/>
  <c r="DD146" i="5"/>
  <c r="DC146" i="5" s="1"/>
  <c r="DB146" i="5"/>
  <c r="DA146" i="5"/>
  <c r="CZ146" i="5"/>
  <c r="CY146" i="5" s="1"/>
  <c r="CV146" i="5"/>
  <c r="DZ146" i="5" s="1"/>
  <c r="CU146" i="5"/>
  <c r="DY146" i="5" s="1"/>
  <c r="GG146" i="5" s="1"/>
  <c r="CT146" i="5"/>
  <c r="DX146" i="5" s="1"/>
  <c r="CS146" i="5"/>
  <c r="CR146" i="5"/>
  <c r="DV146" i="5" s="1"/>
  <c r="GD146" i="5" s="1"/>
  <c r="CQ146" i="5"/>
  <c r="DU146" i="5" s="1"/>
  <c r="GC146" i="5" s="1"/>
  <c r="CP146" i="5"/>
  <c r="DT146" i="5" s="1"/>
  <c r="CL146" i="5"/>
  <c r="EJ146" i="5" s="1"/>
  <c r="CK146" i="5"/>
  <c r="EI146" i="5" s="1"/>
  <c r="GQ146" i="5" s="1"/>
  <c r="CJ146" i="5"/>
  <c r="EH146" i="5" s="1"/>
  <c r="BR146" i="5"/>
  <c r="BQ146" i="5"/>
  <c r="BP146" i="5"/>
  <c r="BO146" i="5" s="1"/>
  <c r="BN146" i="5"/>
  <c r="BM146" i="5"/>
  <c r="BL146" i="5"/>
  <c r="BH146" i="5"/>
  <c r="BG146" i="5"/>
  <c r="BF146" i="5"/>
  <c r="BD146" i="5"/>
  <c r="BC146" i="5"/>
  <c r="BB146" i="5"/>
  <c r="BA146" i="5" s="1"/>
  <c r="AX146" i="5"/>
  <c r="CB146" i="5" s="1"/>
  <c r="AW146" i="5"/>
  <c r="CA146" i="5" s="1"/>
  <c r="AV146" i="5"/>
  <c r="AT146" i="5"/>
  <c r="BX146" i="5" s="1"/>
  <c r="AS146" i="5"/>
  <c r="BW146" i="5" s="1"/>
  <c r="AR146" i="5"/>
  <c r="AQ146" i="5" s="1"/>
  <c r="AD146" i="5"/>
  <c r="AC146" i="5"/>
  <c r="AB146" i="5"/>
  <c r="AA146" i="5"/>
  <c r="Z146" i="5"/>
  <c r="Y146" i="5"/>
  <c r="X146" i="5"/>
  <c r="W146" i="5"/>
  <c r="AE146" i="5" s="1"/>
  <c r="T146" i="5"/>
  <c r="S146" i="5"/>
  <c r="R146" i="5"/>
  <c r="Q146" i="5"/>
  <c r="P146" i="5"/>
  <c r="O146" i="5"/>
  <c r="N146" i="5"/>
  <c r="J146" i="5"/>
  <c r="AN146" i="5" s="1"/>
  <c r="I146" i="5"/>
  <c r="AM146" i="5" s="1"/>
  <c r="H146" i="5"/>
  <c r="AL146" i="5" s="1"/>
  <c r="AK146" i="5" s="1"/>
  <c r="F146" i="5"/>
  <c r="AJ146" i="5" s="1"/>
  <c r="CH146" i="5" s="1"/>
  <c r="EF146" i="5" s="1"/>
  <c r="GN146" i="5" s="1"/>
  <c r="E146" i="5"/>
  <c r="AI146" i="5" s="1"/>
  <c r="CG146" i="5" s="1"/>
  <c r="D146" i="5"/>
  <c r="FN145" i="5"/>
  <c r="FN152" i="5" s="1"/>
  <c r="FM145" i="5"/>
  <c r="FM152" i="5" s="1"/>
  <c r="FL145" i="5"/>
  <c r="FL152" i="5" s="1"/>
  <c r="FJ145" i="5"/>
  <c r="FJ152" i="5" s="1"/>
  <c r="FI145" i="5"/>
  <c r="FI152" i="5" s="1"/>
  <c r="FH145" i="5"/>
  <c r="FH152" i="5" s="1"/>
  <c r="FD145" i="5"/>
  <c r="FD152" i="5" s="1"/>
  <c r="FC145" i="5"/>
  <c r="FC152" i="5" s="1"/>
  <c r="FB145" i="5"/>
  <c r="FB152" i="5" s="1"/>
  <c r="EZ145" i="5"/>
  <c r="EZ152" i="5" s="1"/>
  <c r="EY145" i="5"/>
  <c r="EY152" i="5" s="1"/>
  <c r="EX145" i="5"/>
  <c r="EX152" i="5" s="1"/>
  <c r="ET145" i="5"/>
  <c r="FX145" i="5" s="1"/>
  <c r="FX152" i="5" s="1"/>
  <c r="ES145" i="5"/>
  <c r="ES152" i="5" s="1"/>
  <c r="ER145" i="5"/>
  <c r="FV145" i="5" s="1"/>
  <c r="EP145" i="5"/>
  <c r="FT145" i="5" s="1"/>
  <c r="FT152" i="5" s="1"/>
  <c r="EO145" i="5"/>
  <c r="EO152" i="5" s="1"/>
  <c r="EN145" i="5"/>
  <c r="FR145" i="5" s="1"/>
  <c r="DP145" i="5"/>
  <c r="DP152" i="5" s="1"/>
  <c r="DO145" i="5"/>
  <c r="DO152" i="5" s="1"/>
  <c r="DN145" i="5"/>
  <c r="DN152" i="5" s="1"/>
  <c r="DL145" i="5"/>
  <c r="DL152" i="5" s="1"/>
  <c r="DK145" i="5"/>
  <c r="DK152" i="5" s="1"/>
  <c r="DJ145" i="5"/>
  <c r="DJ152" i="5" s="1"/>
  <c r="DF145" i="5"/>
  <c r="DF152" i="5" s="1"/>
  <c r="DE145" i="5"/>
  <c r="DE152" i="5" s="1"/>
  <c r="DD145" i="5"/>
  <c r="DD152" i="5" s="1"/>
  <c r="DB145" i="5"/>
  <c r="DB152" i="5" s="1"/>
  <c r="DA145" i="5"/>
  <c r="DA152" i="5" s="1"/>
  <c r="CZ145" i="5"/>
  <c r="CZ152" i="5" s="1"/>
  <c r="CV145" i="5"/>
  <c r="DZ145" i="5" s="1"/>
  <c r="CU145" i="5"/>
  <c r="CU152" i="5" s="1"/>
  <c r="CT145" i="5"/>
  <c r="DX145" i="5" s="1"/>
  <c r="CR145" i="5"/>
  <c r="DV145" i="5" s="1"/>
  <c r="CQ145" i="5"/>
  <c r="CQ152" i="5" s="1"/>
  <c r="CP145" i="5"/>
  <c r="DT145" i="5" s="1"/>
  <c r="CL145" i="5"/>
  <c r="EJ145" i="5" s="1"/>
  <c r="CK145" i="5"/>
  <c r="CK152" i="5" s="1"/>
  <c r="CJ145" i="5"/>
  <c r="EH145" i="5" s="1"/>
  <c r="BR145" i="5"/>
  <c r="BR152" i="5" s="1"/>
  <c r="BQ145" i="5"/>
  <c r="BQ152" i="5" s="1"/>
  <c r="BP145" i="5"/>
  <c r="BP152" i="5" s="1"/>
  <c r="BO152" i="5" s="1"/>
  <c r="BN145" i="5"/>
  <c r="BN152" i="5" s="1"/>
  <c r="BM145" i="5"/>
  <c r="BM152" i="5" s="1"/>
  <c r="BL145" i="5"/>
  <c r="BL152" i="5" s="1"/>
  <c r="BH145" i="5"/>
  <c r="BH152" i="5" s="1"/>
  <c r="BG145" i="5"/>
  <c r="BG152" i="5" s="1"/>
  <c r="BF145" i="5"/>
  <c r="BF152" i="5" s="1"/>
  <c r="BE152" i="5" s="1"/>
  <c r="BD145" i="5"/>
  <c r="BD152" i="5" s="1"/>
  <c r="BC145" i="5"/>
  <c r="BC152" i="5" s="1"/>
  <c r="BB145" i="5"/>
  <c r="BB152" i="5" s="1"/>
  <c r="AX145" i="5"/>
  <c r="CB145" i="5" s="1"/>
  <c r="CB152" i="5" s="1"/>
  <c r="AW145" i="5"/>
  <c r="AW152" i="5" s="1"/>
  <c r="AV145" i="5"/>
  <c r="BZ145" i="5" s="1"/>
  <c r="AT145" i="5"/>
  <c r="BX145" i="5" s="1"/>
  <c r="BX152" i="5" s="1"/>
  <c r="AS145" i="5"/>
  <c r="AS152" i="5" s="1"/>
  <c r="AR145" i="5"/>
  <c r="BV145" i="5" s="1"/>
  <c r="AD145" i="5"/>
  <c r="AD152" i="5" s="1"/>
  <c r="AC145" i="5"/>
  <c r="AC152" i="5" s="1"/>
  <c r="AB145" i="5"/>
  <c r="AB152" i="5" s="1"/>
  <c r="Z145" i="5"/>
  <c r="Z152" i="5" s="1"/>
  <c r="Y145" i="5"/>
  <c r="Y152" i="5" s="1"/>
  <c r="X145" i="5"/>
  <c r="X152" i="5" s="1"/>
  <c r="T145" i="5"/>
  <c r="T152" i="5" s="1"/>
  <c r="S145" i="5"/>
  <c r="S152" i="5" s="1"/>
  <c r="R145" i="5"/>
  <c r="R152" i="5" s="1"/>
  <c r="P145" i="5"/>
  <c r="P152" i="5" s="1"/>
  <c r="O145" i="5"/>
  <c r="O152" i="5" s="1"/>
  <c r="N145" i="5"/>
  <c r="N152" i="5" s="1"/>
  <c r="J145" i="5"/>
  <c r="AN145" i="5" s="1"/>
  <c r="I145" i="5"/>
  <c r="I152" i="5" s="1"/>
  <c r="H145" i="5"/>
  <c r="AL145" i="5" s="1"/>
  <c r="F145" i="5"/>
  <c r="AJ145" i="5" s="1"/>
  <c r="E145" i="5"/>
  <c r="E152" i="5" s="1"/>
  <c r="D145" i="5"/>
  <c r="AH145" i="5" s="1"/>
  <c r="HD144" i="5"/>
  <c r="FN143" i="5"/>
  <c r="FM143" i="5"/>
  <c r="FL143" i="5"/>
  <c r="FK143" i="5"/>
  <c r="FJ143" i="5"/>
  <c r="FI143" i="5"/>
  <c r="FH143" i="5"/>
  <c r="FG143" i="5" s="1"/>
  <c r="FO143" i="5" s="1"/>
  <c r="FD143" i="5"/>
  <c r="FC143" i="5"/>
  <c r="FB143" i="5"/>
  <c r="FA143" i="5" s="1"/>
  <c r="EZ143" i="5"/>
  <c r="EY143" i="5"/>
  <c r="EX143" i="5"/>
  <c r="EW143" i="5" s="1"/>
  <c r="ET143" i="5"/>
  <c r="FX143" i="5" s="1"/>
  <c r="ES143" i="5"/>
  <c r="FW143" i="5" s="1"/>
  <c r="ER143" i="5"/>
  <c r="FV143" i="5" s="1"/>
  <c r="EP143" i="5"/>
  <c r="FT143" i="5" s="1"/>
  <c r="EO143" i="5"/>
  <c r="FS143" i="5" s="1"/>
  <c r="EN143" i="5"/>
  <c r="FR143" i="5" s="1"/>
  <c r="FQ143" i="5" s="1"/>
  <c r="EM143" i="5"/>
  <c r="DP143" i="5"/>
  <c r="DO143" i="5"/>
  <c r="DN143" i="5"/>
  <c r="DM143" i="5"/>
  <c r="DL143" i="5"/>
  <c r="DK143" i="5"/>
  <c r="DJ143" i="5"/>
  <c r="DI143" i="5"/>
  <c r="DQ143" i="5" s="1"/>
  <c r="DF143" i="5"/>
  <c r="DE143" i="5"/>
  <c r="DD143" i="5"/>
  <c r="DC143" i="5"/>
  <c r="DB143" i="5"/>
  <c r="DA143" i="5"/>
  <c r="CZ143" i="5"/>
  <c r="CY143" i="5"/>
  <c r="DG143" i="5" s="1"/>
  <c r="CV143" i="5"/>
  <c r="DZ143" i="5" s="1"/>
  <c r="GH143" i="5" s="1"/>
  <c r="CU143" i="5"/>
  <c r="DY143" i="5" s="1"/>
  <c r="GG143" i="5" s="1"/>
  <c r="CT143" i="5"/>
  <c r="DX143" i="5" s="1"/>
  <c r="CR143" i="5"/>
  <c r="DV143" i="5" s="1"/>
  <c r="GD143" i="5" s="1"/>
  <c r="CQ143" i="5"/>
  <c r="DU143" i="5" s="1"/>
  <c r="GC143" i="5" s="1"/>
  <c r="CP143" i="5"/>
  <c r="DT143" i="5" s="1"/>
  <c r="CL143" i="5"/>
  <c r="EJ143" i="5" s="1"/>
  <c r="GR143" i="5" s="1"/>
  <c r="CK143" i="5"/>
  <c r="EI143" i="5" s="1"/>
  <c r="GQ143" i="5" s="1"/>
  <c r="CJ143" i="5"/>
  <c r="EH143" i="5" s="1"/>
  <c r="BR143" i="5"/>
  <c r="BQ143" i="5"/>
  <c r="BP143" i="5"/>
  <c r="BO143" i="5" s="1"/>
  <c r="BN143" i="5"/>
  <c r="BM143" i="5"/>
  <c r="BL143" i="5"/>
  <c r="BH143" i="5"/>
  <c r="BG143" i="5"/>
  <c r="BF143" i="5"/>
  <c r="BE143" i="5" s="1"/>
  <c r="BD143" i="5"/>
  <c r="BC143" i="5"/>
  <c r="BB143" i="5"/>
  <c r="AX143" i="5"/>
  <c r="CB143" i="5" s="1"/>
  <c r="AW143" i="5"/>
  <c r="CA143" i="5" s="1"/>
  <c r="AV143" i="5"/>
  <c r="BZ143" i="5" s="1"/>
  <c r="BY143" i="5" s="1"/>
  <c r="AT143" i="5"/>
  <c r="BX143" i="5" s="1"/>
  <c r="AS143" i="5"/>
  <c r="BW143" i="5" s="1"/>
  <c r="AR143" i="5"/>
  <c r="BV143" i="5" s="1"/>
  <c r="AD143" i="5"/>
  <c r="AC143" i="5"/>
  <c r="AB143" i="5"/>
  <c r="AA143" i="5" s="1"/>
  <c r="Z143" i="5"/>
  <c r="Y143" i="5"/>
  <c r="X143" i="5"/>
  <c r="T143" i="5"/>
  <c r="S143" i="5"/>
  <c r="R143" i="5"/>
  <c r="Q143" i="5" s="1"/>
  <c r="P143" i="5"/>
  <c r="O143" i="5"/>
  <c r="N143" i="5"/>
  <c r="M143" i="5"/>
  <c r="J143" i="5"/>
  <c r="AN143" i="5" s="1"/>
  <c r="I143" i="5"/>
  <c r="AM143" i="5" s="1"/>
  <c r="H143" i="5"/>
  <c r="AL143" i="5" s="1"/>
  <c r="G143" i="5"/>
  <c r="F143" i="5"/>
  <c r="AJ143" i="5" s="1"/>
  <c r="E143" i="5"/>
  <c r="AI143" i="5" s="1"/>
  <c r="CG143" i="5" s="1"/>
  <c r="EE143" i="5" s="1"/>
  <c r="GM143" i="5" s="1"/>
  <c r="D143" i="5"/>
  <c r="AH143" i="5" s="1"/>
  <c r="C143" i="5"/>
  <c r="K143" i="5" s="1"/>
  <c r="FT142" i="5"/>
  <c r="FN142" i="5"/>
  <c r="FM142" i="5"/>
  <c r="FL142" i="5"/>
  <c r="FK142" i="5" s="1"/>
  <c r="FI142" i="5"/>
  <c r="FH142" i="5"/>
  <c r="FG142" i="5" s="1"/>
  <c r="FD142" i="5"/>
  <c r="FC142" i="5"/>
  <c r="FB142" i="5"/>
  <c r="FA142" i="5" s="1"/>
  <c r="EY142" i="5"/>
  <c r="EX142" i="5"/>
  <c r="ET142" i="5"/>
  <c r="FX142" i="5" s="1"/>
  <c r="ES142" i="5"/>
  <c r="FW142" i="5" s="1"/>
  <c r="ER142" i="5"/>
  <c r="EQ142" i="5" s="1"/>
  <c r="EO142" i="5"/>
  <c r="EN142" i="5"/>
  <c r="FR142" i="5" s="1"/>
  <c r="DV142" i="5"/>
  <c r="GD142" i="5" s="1"/>
  <c r="DP142" i="5"/>
  <c r="DO142" i="5"/>
  <c r="DN142" i="5"/>
  <c r="DM142" i="5" s="1"/>
  <c r="DK142" i="5"/>
  <c r="DJ142" i="5"/>
  <c r="DI142" i="5" s="1"/>
  <c r="DF142" i="5"/>
  <c r="DE142" i="5"/>
  <c r="DD142" i="5"/>
  <c r="DC142" i="5" s="1"/>
  <c r="DA142" i="5"/>
  <c r="CZ142" i="5"/>
  <c r="CV142" i="5"/>
  <c r="DZ142" i="5" s="1"/>
  <c r="GH142" i="5" s="1"/>
  <c r="CU142" i="5"/>
  <c r="DY142" i="5" s="1"/>
  <c r="GG142" i="5" s="1"/>
  <c r="CT142" i="5"/>
  <c r="DX142" i="5" s="1"/>
  <c r="CQ142" i="5"/>
  <c r="CP142" i="5"/>
  <c r="DT142" i="5" s="1"/>
  <c r="CL142" i="5"/>
  <c r="EJ142" i="5" s="1"/>
  <c r="GR142" i="5" s="1"/>
  <c r="CK142" i="5"/>
  <c r="EI142" i="5" s="1"/>
  <c r="GQ142" i="5" s="1"/>
  <c r="CJ142" i="5"/>
  <c r="EH142" i="5" s="1"/>
  <c r="BX142" i="5"/>
  <c r="BR142" i="5"/>
  <c r="BQ142" i="5"/>
  <c r="BP142" i="5"/>
  <c r="BM142" i="5"/>
  <c r="BL142" i="5"/>
  <c r="BK142" i="5"/>
  <c r="BH142" i="5"/>
  <c r="BG142" i="5"/>
  <c r="BF142" i="5"/>
  <c r="BE142" i="5"/>
  <c r="BC142" i="5"/>
  <c r="BB142" i="5"/>
  <c r="BA142" i="5" s="1"/>
  <c r="BI142" i="5" s="1"/>
  <c r="AX142" i="5"/>
  <c r="CB142" i="5" s="1"/>
  <c r="AW142" i="5"/>
  <c r="CA142" i="5" s="1"/>
  <c r="AV142" i="5"/>
  <c r="AS142" i="5"/>
  <c r="BW142" i="5" s="1"/>
  <c r="AR142" i="5"/>
  <c r="BV142" i="5" s="1"/>
  <c r="AQ142" i="5"/>
  <c r="AJ142" i="5"/>
  <c r="CH142" i="5" s="1"/>
  <c r="EF142" i="5" s="1"/>
  <c r="GN142" i="5" s="1"/>
  <c r="AD142" i="5"/>
  <c r="AC142" i="5"/>
  <c r="AB142" i="5"/>
  <c r="AA142" i="5" s="1"/>
  <c r="Y142" i="5"/>
  <c r="X142" i="5"/>
  <c r="W142" i="5" s="1"/>
  <c r="T142" i="5"/>
  <c r="S142" i="5"/>
  <c r="R142" i="5"/>
  <c r="Q142" i="5" s="1"/>
  <c r="V142" i="5" s="1"/>
  <c r="O142" i="5"/>
  <c r="N142" i="5"/>
  <c r="M142" i="5"/>
  <c r="J142" i="5"/>
  <c r="I142" i="5"/>
  <c r="AM142" i="5" s="1"/>
  <c r="H142" i="5"/>
  <c r="G142" i="5"/>
  <c r="E142" i="5"/>
  <c r="AI142" i="5" s="1"/>
  <c r="D142" i="5"/>
  <c r="AH142" i="5" s="1"/>
  <c r="FN141" i="5"/>
  <c r="FM141" i="5"/>
  <c r="FL141" i="5"/>
  <c r="FJ141" i="5"/>
  <c r="FI141" i="5"/>
  <c r="FH141" i="5"/>
  <c r="FG141" i="5" s="1"/>
  <c r="FD141" i="5"/>
  <c r="FC141" i="5"/>
  <c r="FB141" i="5"/>
  <c r="EZ141" i="5"/>
  <c r="EY141" i="5"/>
  <c r="EX141" i="5"/>
  <c r="EW141" i="5" s="1"/>
  <c r="ET141" i="5"/>
  <c r="FX141" i="5" s="1"/>
  <c r="ES141" i="5"/>
  <c r="FW141" i="5" s="1"/>
  <c r="ER141" i="5"/>
  <c r="FV141" i="5" s="1"/>
  <c r="EQ141" i="5"/>
  <c r="EP141" i="5"/>
  <c r="FT141" i="5" s="1"/>
  <c r="EO141" i="5"/>
  <c r="FS141" i="5" s="1"/>
  <c r="EN141" i="5"/>
  <c r="FR141" i="5" s="1"/>
  <c r="DP141" i="5"/>
  <c r="DO141" i="5"/>
  <c r="DN141" i="5"/>
  <c r="DM141" i="5" s="1"/>
  <c r="DL141" i="5"/>
  <c r="DK141" i="5"/>
  <c r="DJ141" i="5"/>
  <c r="DI141" i="5"/>
  <c r="DF141" i="5"/>
  <c r="DE141" i="5"/>
  <c r="DD141" i="5"/>
  <c r="DC141" i="5"/>
  <c r="DB141" i="5"/>
  <c r="DA141" i="5"/>
  <c r="CZ141" i="5"/>
  <c r="CV141" i="5"/>
  <c r="DZ141" i="5" s="1"/>
  <c r="GH141" i="5" s="1"/>
  <c r="CU141" i="5"/>
  <c r="DY141" i="5" s="1"/>
  <c r="GG141" i="5" s="1"/>
  <c r="CT141" i="5"/>
  <c r="DX141" i="5" s="1"/>
  <c r="CR141" i="5"/>
  <c r="DV141" i="5" s="1"/>
  <c r="GD141" i="5" s="1"/>
  <c r="CQ141" i="5"/>
  <c r="DU141" i="5" s="1"/>
  <c r="GC141" i="5" s="1"/>
  <c r="CP141" i="5"/>
  <c r="DT141" i="5" s="1"/>
  <c r="CL141" i="5"/>
  <c r="EJ141" i="5" s="1"/>
  <c r="GR141" i="5" s="1"/>
  <c r="CK141" i="5"/>
  <c r="EI141" i="5" s="1"/>
  <c r="GQ141" i="5" s="1"/>
  <c r="CJ141" i="5"/>
  <c r="EH141" i="5" s="1"/>
  <c r="BR141" i="5"/>
  <c r="BQ141" i="5"/>
  <c r="BP141" i="5"/>
  <c r="BO141" i="5" s="1"/>
  <c r="BN141" i="5"/>
  <c r="BM141" i="5"/>
  <c r="BL141" i="5"/>
  <c r="BH141" i="5"/>
  <c r="BG141" i="5"/>
  <c r="BF141" i="5"/>
  <c r="BE141" i="5" s="1"/>
  <c r="BD141" i="5"/>
  <c r="BC141" i="5"/>
  <c r="BB141" i="5"/>
  <c r="BA141" i="5"/>
  <c r="AX141" i="5"/>
  <c r="CB141" i="5" s="1"/>
  <c r="AW141" i="5"/>
  <c r="CA141" i="5" s="1"/>
  <c r="AV141" i="5"/>
  <c r="BZ141" i="5" s="1"/>
  <c r="AT141" i="5"/>
  <c r="BX141" i="5" s="1"/>
  <c r="AS141" i="5"/>
  <c r="BW141" i="5" s="1"/>
  <c r="AR141" i="5"/>
  <c r="BV141" i="5" s="1"/>
  <c r="BU141" i="5" s="1"/>
  <c r="AD141" i="5"/>
  <c r="AC141" i="5"/>
  <c r="AB141" i="5"/>
  <c r="Z141" i="5"/>
  <c r="Y141" i="5"/>
  <c r="X141" i="5"/>
  <c r="W141" i="5" s="1"/>
  <c r="T141" i="5"/>
  <c r="S141" i="5"/>
  <c r="R141" i="5"/>
  <c r="P141" i="5"/>
  <c r="O141" i="5"/>
  <c r="N141" i="5"/>
  <c r="J141" i="5"/>
  <c r="AN141" i="5" s="1"/>
  <c r="I141" i="5"/>
  <c r="AM141" i="5" s="1"/>
  <c r="H141" i="5"/>
  <c r="AL141" i="5" s="1"/>
  <c r="AK141" i="5" s="1"/>
  <c r="F141" i="5"/>
  <c r="AJ141" i="5" s="1"/>
  <c r="CH141" i="5" s="1"/>
  <c r="EF141" i="5" s="1"/>
  <c r="GN141" i="5" s="1"/>
  <c r="E141" i="5"/>
  <c r="AI141" i="5" s="1"/>
  <c r="CG141" i="5" s="1"/>
  <c r="D141" i="5"/>
  <c r="AH141" i="5" s="1"/>
  <c r="FN140" i="5"/>
  <c r="FM140" i="5"/>
  <c r="FL140" i="5"/>
  <c r="FK140" i="5" s="1"/>
  <c r="FJ140" i="5"/>
  <c r="FI140" i="5"/>
  <c r="FH140" i="5"/>
  <c r="FG140" i="5" s="1"/>
  <c r="FD140" i="5"/>
  <c r="FC140" i="5"/>
  <c r="FB140" i="5"/>
  <c r="EZ140" i="5"/>
  <c r="EY140" i="5"/>
  <c r="EX140" i="5"/>
  <c r="EW140" i="5" s="1"/>
  <c r="ET140" i="5"/>
  <c r="FX140" i="5" s="1"/>
  <c r="ES140" i="5"/>
  <c r="FW140" i="5" s="1"/>
  <c r="ER140" i="5"/>
  <c r="EP140" i="5"/>
  <c r="FT140" i="5" s="1"/>
  <c r="EO140" i="5"/>
  <c r="FS140" i="5" s="1"/>
  <c r="EN140" i="5"/>
  <c r="EM140" i="5" s="1"/>
  <c r="DP140" i="5"/>
  <c r="DO140" i="5"/>
  <c r="DN140" i="5"/>
  <c r="DL140" i="5"/>
  <c r="DK140" i="5"/>
  <c r="DJ140" i="5"/>
  <c r="DI140" i="5" s="1"/>
  <c r="DF140" i="5"/>
  <c r="DE140" i="5"/>
  <c r="DD140" i="5"/>
  <c r="DC140" i="5"/>
  <c r="DB140" i="5"/>
  <c r="DA140" i="5"/>
  <c r="CZ140" i="5"/>
  <c r="CY140" i="5"/>
  <c r="DG140" i="5" s="1"/>
  <c r="CV140" i="5"/>
  <c r="DZ140" i="5" s="1"/>
  <c r="GH140" i="5" s="1"/>
  <c r="CU140" i="5"/>
  <c r="DY140" i="5" s="1"/>
  <c r="CT140" i="5"/>
  <c r="DX140" i="5" s="1"/>
  <c r="CR140" i="5"/>
  <c r="DV140" i="5" s="1"/>
  <c r="GD140" i="5" s="1"/>
  <c r="CQ140" i="5"/>
  <c r="CP140" i="5"/>
  <c r="CO140" i="5" s="1"/>
  <c r="CL140" i="5"/>
  <c r="CK140" i="5"/>
  <c r="EI140" i="5" s="1"/>
  <c r="GQ140" i="5" s="1"/>
  <c r="CJ140" i="5"/>
  <c r="BR140" i="5"/>
  <c r="BQ140" i="5"/>
  <c r="BP140" i="5"/>
  <c r="BO140" i="5" s="1"/>
  <c r="BN140" i="5"/>
  <c r="BM140" i="5"/>
  <c r="BL140" i="5"/>
  <c r="BH140" i="5"/>
  <c r="BG140" i="5"/>
  <c r="BF140" i="5"/>
  <c r="BE140" i="5" s="1"/>
  <c r="BD140" i="5"/>
  <c r="BC140" i="5"/>
  <c r="BB140" i="5"/>
  <c r="AX140" i="5"/>
  <c r="CB140" i="5" s="1"/>
  <c r="AW140" i="5"/>
  <c r="CA140" i="5" s="1"/>
  <c r="AV140" i="5"/>
  <c r="AU140" i="5" s="1"/>
  <c r="AT140" i="5"/>
  <c r="BX140" i="5" s="1"/>
  <c r="AS140" i="5"/>
  <c r="BW140" i="5" s="1"/>
  <c r="AR140" i="5"/>
  <c r="AD140" i="5"/>
  <c r="AC140" i="5"/>
  <c r="AB140" i="5"/>
  <c r="Z140" i="5"/>
  <c r="Y140" i="5"/>
  <c r="X140" i="5"/>
  <c r="T140" i="5"/>
  <c r="S140" i="5"/>
  <c r="R140" i="5"/>
  <c r="Q140" i="5" s="1"/>
  <c r="P140" i="5"/>
  <c r="O140" i="5"/>
  <c r="N140" i="5"/>
  <c r="J140" i="5"/>
  <c r="AN140" i="5" s="1"/>
  <c r="I140" i="5"/>
  <c r="AM140" i="5" s="1"/>
  <c r="H140" i="5"/>
  <c r="AL140" i="5" s="1"/>
  <c r="F140" i="5"/>
  <c r="AJ140" i="5" s="1"/>
  <c r="CH140" i="5" s="1"/>
  <c r="E140" i="5"/>
  <c r="AI140" i="5" s="1"/>
  <c r="CG140" i="5" s="1"/>
  <c r="D140" i="5"/>
  <c r="AH140" i="5" s="1"/>
  <c r="C140" i="5"/>
  <c r="FT139" i="5"/>
  <c r="FN139" i="5"/>
  <c r="FM139" i="5"/>
  <c r="FL139" i="5"/>
  <c r="FK139" i="5" s="1"/>
  <c r="FI139" i="5"/>
  <c r="FH139" i="5"/>
  <c r="FG139" i="5" s="1"/>
  <c r="FD139" i="5"/>
  <c r="FC139" i="5"/>
  <c r="FB139" i="5"/>
  <c r="FA139" i="5" s="1"/>
  <c r="FF139" i="5" s="1"/>
  <c r="EY139" i="5"/>
  <c r="EX139" i="5"/>
  <c r="EW139" i="5"/>
  <c r="ET139" i="5"/>
  <c r="FX139" i="5" s="1"/>
  <c r="ES139" i="5"/>
  <c r="FW139" i="5" s="1"/>
  <c r="ER139" i="5"/>
  <c r="FV139" i="5" s="1"/>
  <c r="EQ139" i="5"/>
  <c r="EO139" i="5"/>
  <c r="FS139" i="5" s="1"/>
  <c r="EN139" i="5"/>
  <c r="FR139" i="5" s="1"/>
  <c r="FQ139" i="5" s="1"/>
  <c r="DV139" i="5"/>
  <c r="GD139" i="5" s="1"/>
  <c r="DP139" i="5"/>
  <c r="DO139" i="5"/>
  <c r="DN139" i="5"/>
  <c r="DM139" i="5" s="1"/>
  <c r="DK139" i="5"/>
  <c r="DJ139" i="5"/>
  <c r="DI139" i="5" s="1"/>
  <c r="DF139" i="5"/>
  <c r="DE139" i="5"/>
  <c r="DD139" i="5"/>
  <c r="DC139" i="5" s="1"/>
  <c r="DA139" i="5"/>
  <c r="CZ139" i="5"/>
  <c r="CY139" i="5" s="1"/>
  <c r="CV139" i="5"/>
  <c r="DZ139" i="5" s="1"/>
  <c r="GH139" i="5" s="1"/>
  <c r="CU139" i="5"/>
  <c r="DY139" i="5" s="1"/>
  <c r="CT139" i="5"/>
  <c r="DX139" i="5" s="1"/>
  <c r="CQ139" i="5"/>
  <c r="DU139" i="5" s="1"/>
  <c r="GC139" i="5" s="1"/>
  <c r="CP139" i="5"/>
  <c r="DT139" i="5" s="1"/>
  <c r="CL139" i="5"/>
  <c r="EJ139" i="5" s="1"/>
  <c r="GR139" i="5" s="1"/>
  <c r="CK139" i="5"/>
  <c r="EI139" i="5" s="1"/>
  <c r="CJ139" i="5"/>
  <c r="EH139" i="5" s="1"/>
  <c r="BX139" i="5"/>
  <c r="BR139" i="5"/>
  <c r="BQ139" i="5"/>
  <c r="BP139" i="5"/>
  <c r="BO139" i="5" s="1"/>
  <c r="BM139" i="5"/>
  <c r="BL139" i="5"/>
  <c r="BK139" i="5" s="1"/>
  <c r="BH139" i="5"/>
  <c r="BG139" i="5"/>
  <c r="BF139" i="5"/>
  <c r="BE139" i="5" s="1"/>
  <c r="BC139" i="5"/>
  <c r="BB139" i="5"/>
  <c r="AX139" i="5"/>
  <c r="CB139" i="5" s="1"/>
  <c r="AW139" i="5"/>
  <c r="CA139" i="5" s="1"/>
  <c r="AV139" i="5"/>
  <c r="AU139" i="5" s="1"/>
  <c r="AS139" i="5"/>
  <c r="AR139" i="5"/>
  <c r="BV139" i="5" s="1"/>
  <c r="AJ139" i="5"/>
  <c r="CH139" i="5" s="1"/>
  <c r="EF139" i="5" s="1"/>
  <c r="GN139" i="5" s="1"/>
  <c r="AD139" i="5"/>
  <c r="AC139" i="5"/>
  <c r="AB139" i="5"/>
  <c r="AA139" i="5"/>
  <c r="Y139" i="5"/>
  <c r="X139" i="5"/>
  <c r="W139" i="5" s="1"/>
  <c r="AE139" i="5" s="1"/>
  <c r="T139" i="5"/>
  <c r="S139" i="5"/>
  <c r="R139" i="5"/>
  <c r="Q139" i="5" s="1"/>
  <c r="V139" i="5" s="1"/>
  <c r="O139" i="5"/>
  <c r="N139" i="5"/>
  <c r="M139" i="5"/>
  <c r="J139" i="5"/>
  <c r="I139" i="5"/>
  <c r="AM139" i="5" s="1"/>
  <c r="H139" i="5"/>
  <c r="G139" i="5"/>
  <c r="E139" i="5"/>
  <c r="D139" i="5"/>
  <c r="AH139" i="5" s="1"/>
  <c r="FN138" i="5"/>
  <c r="FM138" i="5"/>
  <c r="FL138" i="5"/>
  <c r="FJ138" i="5"/>
  <c r="FI138" i="5"/>
  <c r="FH138" i="5"/>
  <c r="FD138" i="5"/>
  <c r="FC138" i="5"/>
  <c r="FB138" i="5"/>
  <c r="FA138" i="5" s="1"/>
  <c r="EZ138" i="5"/>
  <c r="EY138" i="5"/>
  <c r="EX138" i="5"/>
  <c r="ET138" i="5"/>
  <c r="FX138" i="5" s="1"/>
  <c r="ES138" i="5"/>
  <c r="FW138" i="5" s="1"/>
  <c r="ER138" i="5"/>
  <c r="FV138" i="5" s="1"/>
  <c r="EP138" i="5"/>
  <c r="FT138" i="5" s="1"/>
  <c r="EO138" i="5"/>
  <c r="FS138" i="5" s="1"/>
  <c r="EN138" i="5"/>
  <c r="FR138" i="5" s="1"/>
  <c r="DP138" i="5"/>
  <c r="DO138" i="5"/>
  <c r="DN138" i="5"/>
  <c r="DL138" i="5"/>
  <c r="DK138" i="5"/>
  <c r="DJ138" i="5"/>
  <c r="DF138" i="5"/>
  <c r="DE138" i="5"/>
  <c r="DD138" i="5"/>
  <c r="DC138" i="5" s="1"/>
  <c r="DB138" i="5"/>
  <c r="DA138" i="5"/>
  <c r="CZ138" i="5"/>
  <c r="CV138" i="5"/>
  <c r="DZ138" i="5" s="1"/>
  <c r="GH138" i="5" s="1"/>
  <c r="CU138" i="5"/>
  <c r="DY138" i="5" s="1"/>
  <c r="CT138" i="5"/>
  <c r="DX138" i="5" s="1"/>
  <c r="CR138" i="5"/>
  <c r="DV138" i="5" s="1"/>
  <c r="GD138" i="5" s="1"/>
  <c r="CQ138" i="5"/>
  <c r="DU138" i="5" s="1"/>
  <c r="CP138" i="5"/>
  <c r="DT138" i="5" s="1"/>
  <c r="CL138" i="5"/>
  <c r="EJ138" i="5" s="1"/>
  <c r="GR138" i="5" s="1"/>
  <c r="CK138" i="5"/>
  <c r="EI138" i="5" s="1"/>
  <c r="CJ138" i="5"/>
  <c r="EH138" i="5" s="1"/>
  <c r="BR138" i="5"/>
  <c r="BQ138" i="5"/>
  <c r="BP138" i="5"/>
  <c r="BO138" i="5" s="1"/>
  <c r="BN138" i="5"/>
  <c r="BM138" i="5"/>
  <c r="BL138" i="5"/>
  <c r="BH138" i="5"/>
  <c r="BG138" i="5"/>
  <c r="BF138" i="5"/>
  <c r="BE138" i="5" s="1"/>
  <c r="BD138" i="5"/>
  <c r="BC138" i="5"/>
  <c r="BB138" i="5"/>
  <c r="AX138" i="5"/>
  <c r="CB138" i="5" s="1"/>
  <c r="AW138" i="5"/>
  <c r="CA138" i="5" s="1"/>
  <c r="AV138" i="5"/>
  <c r="BZ138" i="5" s="1"/>
  <c r="BY138" i="5" s="1"/>
  <c r="AT138" i="5"/>
  <c r="BX138" i="5" s="1"/>
  <c r="AS138" i="5"/>
  <c r="BW138" i="5" s="1"/>
  <c r="AR138" i="5"/>
  <c r="BV138" i="5" s="1"/>
  <c r="AD138" i="5"/>
  <c r="AC138" i="5"/>
  <c r="AB138" i="5"/>
  <c r="AA138" i="5" s="1"/>
  <c r="Z138" i="5"/>
  <c r="Y138" i="5"/>
  <c r="X138" i="5"/>
  <c r="T138" i="5"/>
  <c r="S138" i="5"/>
  <c r="R138" i="5"/>
  <c r="Q138" i="5" s="1"/>
  <c r="P138" i="5"/>
  <c r="O138" i="5"/>
  <c r="N138" i="5"/>
  <c r="M138" i="5"/>
  <c r="U138" i="5" s="1"/>
  <c r="J138" i="5"/>
  <c r="AN138" i="5" s="1"/>
  <c r="I138" i="5"/>
  <c r="AM138" i="5" s="1"/>
  <c r="H138" i="5"/>
  <c r="AL138" i="5" s="1"/>
  <c r="G138" i="5"/>
  <c r="F138" i="5"/>
  <c r="AJ138" i="5" s="1"/>
  <c r="E138" i="5"/>
  <c r="AI138" i="5" s="1"/>
  <c r="CG138" i="5" s="1"/>
  <c r="EE138" i="5" s="1"/>
  <c r="GM138" i="5" s="1"/>
  <c r="D138" i="5"/>
  <c r="AH138" i="5" s="1"/>
  <c r="C138" i="5"/>
  <c r="K138" i="5" s="1"/>
  <c r="FN137" i="5"/>
  <c r="FM137" i="5"/>
  <c r="FL137" i="5"/>
  <c r="FJ137" i="5"/>
  <c r="FI137" i="5"/>
  <c r="FH137" i="5"/>
  <c r="FG137" i="5" s="1"/>
  <c r="FD137" i="5"/>
  <c r="FC137" i="5"/>
  <c r="FB137" i="5"/>
  <c r="EZ137" i="5"/>
  <c r="EY137" i="5"/>
  <c r="EX137" i="5"/>
  <c r="EW137" i="5" s="1"/>
  <c r="ET137" i="5"/>
  <c r="FX137" i="5" s="1"/>
  <c r="ES137" i="5"/>
  <c r="FW137" i="5" s="1"/>
  <c r="ER137" i="5"/>
  <c r="EP137" i="5"/>
  <c r="FT137" i="5" s="1"/>
  <c r="EO137" i="5"/>
  <c r="FS137" i="5" s="1"/>
  <c r="EN137" i="5"/>
  <c r="EM137" i="5" s="1"/>
  <c r="DP137" i="5"/>
  <c r="DO137" i="5"/>
  <c r="DN137" i="5"/>
  <c r="DM137" i="5" s="1"/>
  <c r="DL137" i="5"/>
  <c r="DK137" i="5"/>
  <c r="DJ137" i="5"/>
  <c r="DI137" i="5" s="1"/>
  <c r="DQ137" i="5" s="1"/>
  <c r="DF137" i="5"/>
  <c r="DE137" i="5"/>
  <c r="DD137" i="5"/>
  <c r="DC137" i="5" s="1"/>
  <c r="DB137" i="5"/>
  <c r="DA137" i="5"/>
  <c r="CZ137" i="5"/>
  <c r="CY137" i="5" s="1"/>
  <c r="DG137" i="5" s="1"/>
  <c r="CV137" i="5"/>
  <c r="DZ137" i="5" s="1"/>
  <c r="GH137" i="5" s="1"/>
  <c r="CU137" i="5"/>
  <c r="DY137" i="5" s="1"/>
  <c r="GG137" i="5" s="1"/>
  <c r="CT137" i="5"/>
  <c r="DX137" i="5" s="1"/>
  <c r="CR137" i="5"/>
  <c r="DV137" i="5" s="1"/>
  <c r="CQ137" i="5"/>
  <c r="DU137" i="5" s="1"/>
  <c r="GC137" i="5" s="1"/>
  <c r="CP137" i="5"/>
  <c r="DT137" i="5" s="1"/>
  <c r="CL137" i="5"/>
  <c r="EJ137" i="5" s="1"/>
  <c r="GR137" i="5" s="1"/>
  <c r="CK137" i="5"/>
  <c r="EI137" i="5" s="1"/>
  <c r="GQ137" i="5" s="1"/>
  <c r="CJ137" i="5"/>
  <c r="EH137" i="5" s="1"/>
  <c r="BR137" i="5"/>
  <c r="BQ137" i="5"/>
  <c r="BP137" i="5"/>
  <c r="BO137" i="5" s="1"/>
  <c r="BN137" i="5"/>
  <c r="BM137" i="5"/>
  <c r="BL137" i="5"/>
  <c r="BH137" i="5"/>
  <c r="BG137" i="5"/>
  <c r="BF137" i="5"/>
  <c r="BD137" i="5"/>
  <c r="BC137" i="5"/>
  <c r="BB137" i="5"/>
  <c r="BA137" i="5" s="1"/>
  <c r="AX137" i="5"/>
  <c r="CB137" i="5" s="1"/>
  <c r="AW137" i="5"/>
  <c r="CA137" i="5" s="1"/>
  <c r="AV137" i="5"/>
  <c r="BZ137" i="5" s="1"/>
  <c r="AU137" i="5"/>
  <c r="AT137" i="5"/>
  <c r="BX137" i="5" s="1"/>
  <c r="AS137" i="5"/>
  <c r="BW137" i="5" s="1"/>
  <c r="AR137" i="5"/>
  <c r="AQ137" i="5" s="1"/>
  <c r="AY137" i="5" s="1"/>
  <c r="AD137" i="5"/>
  <c r="AC137" i="5"/>
  <c r="AB137" i="5"/>
  <c r="Z137" i="5"/>
  <c r="Y137" i="5"/>
  <c r="X137" i="5"/>
  <c r="W137" i="5" s="1"/>
  <c r="T137" i="5"/>
  <c r="S137" i="5"/>
  <c r="R137" i="5"/>
  <c r="Q137" i="5"/>
  <c r="P137" i="5"/>
  <c r="O137" i="5"/>
  <c r="N137" i="5"/>
  <c r="M137" i="5"/>
  <c r="U137" i="5" s="1"/>
  <c r="J137" i="5"/>
  <c r="AN137" i="5" s="1"/>
  <c r="I137" i="5"/>
  <c r="AM137" i="5" s="1"/>
  <c r="H137" i="5"/>
  <c r="AL137" i="5" s="1"/>
  <c r="G137" i="5"/>
  <c r="F137" i="5"/>
  <c r="AJ137" i="5" s="1"/>
  <c r="CH137" i="5" s="1"/>
  <c r="EF137" i="5" s="1"/>
  <c r="GN137" i="5" s="1"/>
  <c r="E137" i="5"/>
  <c r="AI137" i="5" s="1"/>
  <c r="D137" i="5"/>
  <c r="C137" i="5" s="1"/>
  <c r="K137" i="5" s="1"/>
  <c r="FT136" i="5"/>
  <c r="FN136" i="5"/>
  <c r="FM136" i="5"/>
  <c r="FL136" i="5"/>
  <c r="FK136" i="5" s="1"/>
  <c r="FI136" i="5"/>
  <c r="FH136" i="5"/>
  <c r="FG136" i="5" s="1"/>
  <c r="FD136" i="5"/>
  <c r="FC136" i="5"/>
  <c r="FB136" i="5"/>
  <c r="FA136" i="5" s="1"/>
  <c r="FF136" i="5" s="1"/>
  <c r="EY136" i="5"/>
  <c r="EX136" i="5"/>
  <c r="EW136" i="5"/>
  <c r="ET136" i="5"/>
  <c r="FX136" i="5" s="1"/>
  <c r="ES136" i="5"/>
  <c r="FW136" i="5" s="1"/>
  <c r="ER136" i="5"/>
  <c r="FV136" i="5" s="1"/>
  <c r="EQ136" i="5"/>
  <c r="EO136" i="5"/>
  <c r="FS136" i="5" s="1"/>
  <c r="EN136" i="5"/>
  <c r="FR136" i="5" s="1"/>
  <c r="FQ136" i="5" s="1"/>
  <c r="DV136" i="5"/>
  <c r="GD136" i="5" s="1"/>
  <c r="DP136" i="5"/>
  <c r="DO136" i="5"/>
  <c r="DN136" i="5"/>
  <c r="DM136" i="5" s="1"/>
  <c r="DK136" i="5"/>
  <c r="DJ136" i="5"/>
  <c r="DI136" i="5" s="1"/>
  <c r="DF136" i="5"/>
  <c r="DE136" i="5"/>
  <c r="DD136" i="5"/>
  <c r="DC136" i="5" s="1"/>
  <c r="DA136" i="5"/>
  <c r="CZ136" i="5"/>
  <c r="CV136" i="5"/>
  <c r="DZ136" i="5" s="1"/>
  <c r="GH136" i="5" s="1"/>
  <c r="CU136" i="5"/>
  <c r="DY136" i="5" s="1"/>
  <c r="CT136" i="5"/>
  <c r="DX136" i="5" s="1"/>
  <c r="CQ136" i="5"/>
  <c r="DU136" i="5" s="1"/>
  <c r="GC136" i="5" s="1"/>
  <c r="CP136" i="5"/>
  <c r="DT136" i="5" s="1"/>
  <c r="CO136" i="5"/>
  <c r="CL136" i="5"/>
  <c r="EJ136" i="5" s="1"/>
  <c r="GR136" i="5" s="1"/>
  <c r="CK136" i="5"/>
  <c r="EI136" i="5" s="1"/>
  <c r="CJ136" i="5"/>
  <c r="EH136" i="5" s="1"/>
  <c r="BX136" i="5"/>
  <c r="BR136" i="5"/>
  <c r="BQ136" i="5"/>
  <c r="BP136" i="5"/>
  <c r="BO136" i="5"/>
  <c r="BM136" i="5"/>
  <c r="BL136" i="5"/>
  <c r="BK136" i="5" s="1"/>
  <c r="BS136" i="5" s="1"/>
  <c r="BH136" i="5"/>
  <c r="BG136" i="5"/>
  <c r="BF136" i="5"/>
  <c r="BE136" i="5" s="1"/>
  <c r="BJ136" i="5" s="1"/>
  <c r="BC136" i="5"/>
  <c r="BB136" i="5"/>
  <c r="BA136" i="5"/>
  <c r="AX136" i="5"/>
  <c r="CB136" i="5" s="1"/>
  <c r="AW136" i="5"/>
  <c r="CA136" i="5" s="1"/>
  <c r="AV136" i="5"/>
  <c r="BZ136" i="5" s="1"/>
  <c r="AU136" i="5"/>
  <c r="AS136" i="5"/>
  <c r="BW136" i="5" s="1"/>
  <c r="AR136" i="5"/>
  <c r="BV136" i="5" s="1"/>
  <c r="BU136" i="5" s="1"/>
  <c r="AQ136" i="5"/>
  <c r="AY136" i="5" s="1"/>
  <c r="AJ136" i="5"/>
  <c r="CH136" i="5" s="1"/>
  <c r="EF136" i="5" s="1"/>
  <c r="GN136" i="5" s="1"/>
  <c r="AD136" i="5"/>
  <c r="AC136" i="5"/>
  <c r="AB136" i="5"/>
  <c r="AA136" i="5" s="1"/>
  <c r="Y136" i="5"/>
  <c r="X136" i="5"/>
  <c r="W136" i="5" s="1"/>
  <c r="T136" i="5"/>
  <c r="S136" i="5"/>
  <c r="R136" i="5"/>
  <c r="O136" i="5"/>
  <c r="N136" i="5"/>
  <c r="M136" i="5"/>
  <c r="J136" i="5"/>
  <c r="AN136" i="5" s="1"/>
  <c r="I136" i="5"/>
  <c r="AM136" i="5" s="1"/>
  <c r="H136" i="5"/>
  <c r="AL136" i="5" s="1"/>
  <c r="G136" i="5"/>
  <c r="E136" i="5"/>
  <c r="AI136" i="5" s="1"/>
  <c r="CG136" i="5" s="1"/>
  <c r="EE136" i="5" s="1"/>
  <c r="GM136" i="5" s="1"/>
  <c r="D136" i="5"/>
  <c r="AH136" i="5" s="1"/>
  <c r="GW135" i="5"/>
  <c r="FN135" i="5"/>
  <c r="FN144" i="5" s="1"/>
  <c r="FM135" i="5"/>
  <c r="FM144" i="5" s="1"/>
  <c r="FL135" i="5"/>
  <c r="FL144" i="5" s="1"/>
  <c r="FJ135" i="5"/>
  <c r="FJ144" i="5" s="1"/>
  <c r="FI135" i="5"/>
  <c r="FI144" i="5" s="1"/>
  <c r="FH135" i="5"/>
  <c r="FH144" i="5" s="1"/>
  <c r="FD135" i="5"/>
  <c r="FD144" i="5" s="1"/>
  <c r="FC135" i="5"/>
  <c r="FC144" i="5" s="1"/>
  <c r="FB135" i="5"/>
  <c r="FB144" i="5" s="1"/>
  <c r="EZ135" i="5"/>
  <c r="EZ144" i="5" s="1"/>
  <c r="EY135" i="5"/>
  <c r="EY144" i="5" s="1"/>
  <c r="EX135" i="5"/>
  <c r="EX144" i="5" s="1"/>
  <c r="ET135" i="5"/>
  <c r="ET144" i="5" s="1"/>
  <c r="ES135" i="5"/>
  <c r="ER135" i="5"/>
  <c r="ER144" i="5" s="1"/>
  <c r="EP135" i="5"/>
  <c r="EP144" i="5" s="1"/>
  <c r="EO135" i="5"/>
  <c r="FS135" i="5" s="1"/>
  <c r="EN135" i="5"/>
  <c r="EN144" i="5" s="1"/>
  <c r="DP135" i="5"/>
  <c r="DP144" i="5" s="1"/>
  <c r="DO135" i="5"/>
  <c r="DO144" i="5" s="1"/>
  <c r="DN135" i="5"/>
  <c r="DN144" i="5" s="1"/>
  <c r="DL135" i="5"/>
  <c r="DL144" i="5" s="1"/>
  <c r="DK135" i="5"/>
  <c r="DK144" i="5" s="1"/>
  <c r="DJ135" i="5"/>
  <c r="DJ144" i="5" s="1"/>
  <c r="DF135" i="5"/>
  <c r="DF144" i="5" s="1"/>
  <c r="DE135" i="5"/>
  <c r="DE144" i="5" s="1"/>
  <c r="DD135" i="5"/>
  <c r="DD144" i="5" s="1"/>
  <c r="DB135" i="5"/>
  <c r="DB144" i="5" s="1"/>
  <c r="DA135" i="5"/>
  <c r="DA144" i="5" s="1"/>
  <c r="CZ135" i="5"/>
  <c r="CZ144" i="5" s="1"/>
  <c r="CV135" i="5"/>
  <c r="CV144" i="5" s="1"/>
  <c r="CU135" i="5"/>
  <c r="DY135" i="5" s="1"/>
  <c r="CT135" i="5"/>
  <c r="CT144" i="5" s="1"/>
  <c r="CR135" i="5"/>
  <c r="CR144" i="5" s="1"/>
  <c r="CQ135" i="5"/>
  <c r="DU135" i="5" s="1"/>
  <c r="CP135" i="5"/>
  <c r="CP144" i="5" s="1"/>
  <c r="CL135" i="5"/>
  <c r="CL144" i="5" s="1"/>
  <c r="CK135" i="5"/>
  <c r="EI135" i="5" s="1"/>
  <c r="CJ135" i="5"/>
  <c r="CJ144" i="5" s="1"/>
  <c r="BR135" i="5"/>
  <c r="BR144" i="5" s="1"/>
  <c r="BQ135" i="5"/>
  <c r="BQ144" i="5" s="1"/>
  <c r="BP135" i="5"/>
  <c r="BP144" i="5" s="1"/>
  <c r="BN135" i="5"/>
  <c r="BN144" i="5" s="1"/>
  <c r="BM135" i="5"/>
  <c r="BM144" i="5" s="1"/>
  <c r="BL135" i="5"/>
  <c r="BL144" i="5" s="1"/>
  <c r="BK144" i="5" s="1"/>
  <c r="BH135" i="5"/>
  <c r="BH144" i="5" s="1"/>
  <c r="BG135" i="5"/>
  <c r="BG144" i="5" s="1"/>
  <c r="BF135" i="5"/>
  <c r="BF144" i="5" s="1"/>
  <c r="BD135" i="5"/>
  <c r="BD144" i="5" s="1"/>
  <c r="BC135" i="5"/>
  <c r="BC144" i="5" s="1"/>
  <c r="BB135" i="5"/>
  <c r="BB144" i="5" s="1"/>
  <c r="BA144" i="5" s="1"/>
  <c r="AX135" i="5"/>
  <c r="AX144" i="5" s="1"/>
  <c r="AW135" i="5"/>
  <c r="CA135" i="5" s="1"/>
  <c r="CA144" i="5" s="1"/>
  <c r="AV135" i="5"/>
  <c r="AV144" i="5" s="1"/>
  <c r="AT135" i="5"/>
  <c r="AT144" i="5" s="1"/>
  <c r="AS135" i="5"/>
  <c r="BW135" i="5" s="1"/>
  <c r="AR135" i="5"/>
  <c r="AR144" i="5" s="1"/>
  <c r="AD135" i="5"/>
  <c r="AD144" i="5" s="1"/>
  <c r="AC135" i="5"/>
  <c r="AC144" i="5" s="1"/>
  <c r="AB135" i="5"/>
  <c r="AB144" i="5" s="1"/>
  <c r="AA144" i="5" s="1"/>
  <c r="Z135" i="5"/>
  <c r="Z144" i="5" s="1"/>
  <c r="Y135" i="5"/>
  <c r="Y144" i="5" s="1"/>
  <c r="X135" i="5"/>
  <c r="X144" i="5" s="1"/>
  <c r="W144" i="5" s="1"/>
  <c r="AE144" i="5" s="1"/>
  <c r="T135" i="5"/>
  <c r="T144" i="5" s="1"/>
  <c r="S135" i="5"/>
  <c r="S144" i="5" s="1"/>
  <c r="R135" i="5"/>
  <c r="R144" i="5" s="1"/>
  <c r="P135" i="5"/>
  <c r="P144" i="5" s="1"/>
  <c r="O135" i="5"/>
  <c r="O144" i="5" s="1"/>
  <c r="N135" i="5"/>
  <c r="N144" i="5" s="1"/>
  <c r="M144" i="5" s="1"/>
  <c r="J135" i="5"/>
  <c r="J144" i="5" s="1"/>
  <c r="I135" i="5"/>
  <c r="AM135" i="5" s="1"/>
  <c r="AM144" i="5" s="1"/>
  <c r="H135" i="5"/>
  <c r="H144" i="5" s="1"/>
  <c r="F135" i="5"/>
  <c r="F144" i="5" s="1"/>
  <c r="E135" i="5"/>
  <c r="AI135" i="5" s="1"/>
  <c r="D135" i="5"/>
  <c r="D144" i="5" s="1"/>
  <c r="HD134" i="5"/>
  <c r="FN133" i="5"/>
  <c r="FM133" i="5"/>
  <c r="FL133" i="5"/>
  <c r="FK133" i="5" s="1"/>
  <c r="FJ133" i="5"/>
  <c r="FI133" i="5"/>
  <c r="FH133" i="5"/>
  <c r="FD133" i="5"/>
  <c r="FC133" i="5"/>
  <c r="FB133" i="5"/>
  <c r="FA133" i="5" s="1"/>
  <c r="EZ133" i="5"/>
  <c r="EY133" i="5"/>
  <c r="EX133" i="5"/>
  <c r="EW133" i="5"/>
  <c r="ET133" i="5"/>
  <c r="FX133" i="5" s="1"/>
  <c r="ES133" i="5"/>
  <c r="FW133" i="5" s="1"/>
  <c r="ER133" i="5"/>
  <c r="FV133" i="5" s="1"/>
  <c r="EP133" i="5"/>
  <c r="FT133" i="5" s="1"/>
  <c r="EO133" i="5"/>
  <c r="EN133" i="5"/>
  <c r="FR133" i="5" s="1"/>
  <c r="DP133" i="5"/>
  <c r="DO133" i="5"/>
  <c r="DN133" i="5"/>
  <c r="DL133" i="5"/>
  <c r="DK133" i="5"/>
  <c r="DJ133" i="5"/>
  <c r="DI133" i="5" s="1"/>
  <c r="DF133" i="5"/>
  <c r="DE133" i="5"/>
  <c r="DD133" i="5"/>
  <c r="DB133" i="5"/>
  <c r="DA133" i="5"/>
  <c r="CZ133" i="5"/>
  <c r="CV133" i="5"/>
  <c r="DZ133" i="5" s="1"/>
  <c r="GH133" i="5" s="1"/>
  <c r="CU133" i="5"/>
  <c r="DY133" i="5" s="1"/>
  <c r="CT133" i="5"/>
  <c r="DX133" i="5" s="1"/>
  <c r="CR133" i="5"/>
  <c r="DV133" i="5" s="1"/>
  <c r="GD133" i="5" s="1"/>
  <c r="CQ133" i="5"/>
  <c r="DU133" i="5" s="1"/>
  <c r="CP133" i="5"/>
  <c r="DT133" i="5" s="1"/>
  <c r="CL133" i="5"/>
  <c r="EJ133" i="5" s="1"/>
  <c r="GR133" i="5" s="1"/>
  <c r="CK133" i="5"/>
  <c r="EI133" i="5" s="1"/>
  <c r="CJ133" i="5"/>
  <c r="EH133" i="5" s="1"/>
  <c r="BR133" i="5"/>
  <c r="BQ133" i="5"/>
  <c r="BP133" i="5"/>
  <c r="BO133" i="5" s="1"/>
  <c r="BN133" i="5"/>
  <c r="BM133" i="5"/>
  <c r="BL133" i="5"/>
  <c r="BK133" i="5" s="1"/>
  <c r="BS133" i="5" s="1"/>
  <c r="BH133" i="5"/>
  <c r="BG133" i="5"/>
  <c r="BF133" i="5"/>
  <c r="BD133" i="5"/>
  <c r="BC133" i="5"/>
  <c r="BB133" i="5"/>
  <c r="BA133" i="5" s="1"/>
  <c r="AX133" i="5"/>
  <c r="CB133" i="5" s="1"/>
  <c r="AW133" i="5"/>
  <c r="CA133" i="5" s="1"/>
  <c r="AV133" i="5"/>
  <c r="BZ133" i="5" s="1"/>
  <c r="BY133" i="5" s="1"/>
  <c r="AT133" i="5"/>
  <c r="BX133" i="5" s="1"/>
  <c r="AS133" i="5"/>
  <c r="BW133" i="5" s="1"/>
  <c r="AR133" i="5"/>
  <c r="BV133" i="5" s="1"/>
  <c r="BU133" i="5" s="1"/>
  <c r="CC133" i="5" s="1"/>
  <c r="AD133" i="5"/>
  <c r="AC133" i="5"/>
  <c r="AB133" i="5"/>
  <c r="Z133" i="5"/>
  <c r="Y133" i="5"/>
  <c r="X133" i="5"/>
  <c r="T133" i="5"/>
  <c r="S133" i="5"/>
  <c r="R133" i="5"/>
  <c r="Q133" i="5" s="1"/>
  <c r="P133" i="5"/>
  <c r="O133" i="5"/>
  <c r="N133" i="5"/>
  <c r="M133" i="5"/>
  <c r="U133" i="5" s="1"/>
  <c r="J133" i="5"/>
  <c r="AN133" i="5" s="1"/>
  <c r="I133" i="5"/>
  <c r="AM133" i="5" s="1"/>
  <c r="H133" i="5"/>
  <c r="AL133" i="5" s="1"/>
  <c r="G133" i="5"/>
  <c r="F133" i="5"/>
  <c r="AJ133" i="5" s="1"/>
  <c r="E133" i="5"/>
  <c r="AI133" i="5" s="1"/>
  <c r="CG133" i="5" s="1"/>
  <c r="EE133" i="5" s="1"/>
  <c r="D133" i="5"/>
  <c r="AH133" i="5" s="1"/>
  <c r="FN132" i="5"/>
  <c r="FM132" i="5"/>
  <c r="FL132" i="5"/>
  <c r="FK132" i="5" s="1"/>
  <c r="FJ132" i="5"/>
  <c r="FI132" i="5"/>
  <c r="FH132" i="5"/>
  <c r="FD132" i="5"/>
  <c r="FC132" i="5"/>
  <c r="FB132" i="5"/>
  <c r="FA132" i="5" s="1"/>
  <c r="EZ132" i="5"/>
  <c r="EY132" i="5"/>
  <c r="EX132" i="5"/>
  <c r="ET132" i="5"/>
  <c r="FX132" i="5" s="1"/>
  <c r="ES132" i="5"/>
  <c r="FW132" i="5" s="1"/>
  <c r="ER132" i="5"/>
  <c r="EQ132" i="5" s="1"/>
  <c r="EP132" i="5"/>
  <c r="FT132" i="5" s="1"/>
  <c r="EO132" i="5"/>
  <c r="FS132" i="5" s="1"/>
  <c r="EN132" i="5"/>
  <c r="DP132" i="5"/>
  <c r="DO132" i="5"/>
  <c r="DN132" i="5"/>
  <c r="DM132" i="5" s="1"/>
  <c r="DL132" i="5"/>
  <c r="DK132" i="5"/>
  <c r="DJ132" i="5"/>
  <c r="DI132" i="5"/>
  <c r="DF132" i="5"/>
  <c r="DE132" i="5"/>
  <c r="DD132" i="5"/>
  <c r="DC132" i="5"/>
  <c r="DB132" i="5"/>
  <c r="DA132" i="5"/>
  <c r="CZ132" i="5"/>
  <c r="CY132" i="5"/>
  <c r="DG132" i="5" s="1"/>
  <c r="CV132" i="5"/>
  <c r="DZ132" i="5" s="1"/>
  <c r="GH132" i="5" s="1"/>
  <c r="CU132" i="5"/>
  <c r="DY132" i="5" s="1"/>
  <c r="GG132" i="5" s="1"/>
  <c r="CT132" i="5"/>
  <c r="DX132" i="5" s="1"/>
  <c r="CR132" i="5"/>
  <c r="DV132" i="5" s="1"/>
  <c r="GD132" i="5" s="1"/>
  <c r="CQ132" i="5"/>
  <c r="DU132" i="5" s="1"/>
  <c r="CP132" i="5"/>
  <c r="DT132" i="5" s="1"/>
  <c r="CL132" i="5"/>
  <c r="EJ132" i="5" s="1"/>
  <c r="GR132" i="5" s="1"/>
  <c r="CK132" i="5"/>
  <c r="EI132" i="5" s="1"/>
  <c r="GQ132" i="5" s="1"/>
  <c r="CJ132" i="5"/>
  <c r="EH132" i="5" s="1"/>
  <c r="BR132" i="5"/>
  <c r="BQ132" i="5"/>
  <c r="BP132" i="5"/>
  <c r="BO132" i="5" s="1"/>
  <c r="BN132" i="5"/>
  <c r="BM132" i="5"/>
  <c r="BL132" i="5"/>
  <c r="BH132" i="5"/>
  <c r="BG132" i="5"/>
  <c r="BF132" i="5"/>
  <c r="BE132" i="5" s="1"/>
  <c r="BD132" i="5"/>
  <c r="BC132" i="5"/>
  <c r="BB132" i="5"/>
  <c r="BA132" i="5"/>
  <c r="BI132" i="5" s="1"/>
  <c r="AX132" i="5"/>
  <c r="CB132" i="5" s="1"/>
  <c r="AW132" i="5"/>
  <c r="CA132" i="5" s="1"/>
  <c r="AV132" i="5"/>
  <c r="BZ132" i="5" s="1"/>
  <c r="AU132" i="5"/>
  <c r="AT132" i="5"/>
  <c r="BX132" i="5" s="1"/>
  <c r="AS132" i="5"/>
  <c r="BW132" i="5" s="1"/>
  <c r="AR132" i="5"/>
  <c r="BV132" i="5" s="1"/>
  <c r="AQ132" i="5"/>
  <c r="AY132" i="5" s="1"/>
  <c r="AD132" i="5"/>
  <c r="AC132" i="5"/>
  <c r="AB132" i="5"/>
  <c r="AA132" i="5" s="1"/>
  <c r="Z132" i="5"/>
  <c r="Y132" i="5"/>
  <c r="X132" i="5"/>
  <c r="T132" i="5"/>
  <c r="S132" i="5"/>
  <c r="R132" i="5"/>
  <c r="Q132" i="5" s="1"/>
  <c r="P132" i="5"/>
  <c r="O132" i="5"/>
  <c r="N132" i="5"/>
  <c r="J132" i="5"/>
  <c r="AN132" i="5" s="1"/>
  <c r="I132" i="5"/>
  <c r="AM132" i="5" s="1"/>
  <c r="H132" i="5"/>
  <c r="G132" i="5" s="1"/>
  <c r="F132" i="5"/>
  <c r="AJ132" i="5" s="1"/>
  <c r="CH132" i="5" s="1"/>
  <c r="EF132" i="5" s="1"/>
  <c r="GN132" i="5" s="1"/>
  <c r="E132" i="5"/>
  <c r="AI132" i="5" s="1"/>
  <c r="D132" i="5"/>
  <c r="C132" i="5" s="1"/>
  <c r="K132" i="5" s="1"/>
  <c r="FN131" i="5"/>
  <c r="FM131" i="5"/>
  <c r="FL131" i="5"/>
  <c r="FK131" i="5"/>
  <c r="FJ131" i="5"/>
  <c r="FI131" i="5"/>
  <c r="FH131" i="5"/>
  <c r="FG131" i="5"/>
  <c r="FO131" i="5" s="1"/>
  <c r="FD131" i="5"/>
  <c r="FC131" i="5"/>
  <c r="FB131" i="5"/>
  <c r="FA131" i="5"/>
  <c r="EZ131" i="5"/>
  <c r="EY131" i="5"/>
  <c r="EX131" i="5"/>
  <c r="ET131" i="5"/>
  <c r="FX131" i="5" s="1"/>
  <c r="ES131" i="5"/>
  <c r="ER131" i="5"/>
  <c r="FV131" i="5" s="1"/>
  <c r="EP131" i="5"/>
  <c r="FT131" i="5" s="1"/>
  <c r="EO131" i="5"/>
  <c r="EN131" i="5"/>
  <c r="FR131" i="5" s="1"/>
  <c r="DP131" i="5"/>
  <c r="DO131" i="5"/>
  <c r="DN131" i="5"/>
  <c r="DM131" i="5" s="1"/>
  <c r="DL131" i="5"/>
  <c r="DK131" i="5"/>
  <c r="DJ131" i="5"/>
  <c r="DF131" i="5"/>
  <c r="DE131" i="5"/>
  <c r="DD131" i="5"/>
  <c r="DC131" i="5" s="1"/>
  <c r="DB131" i="5"/>
  <c r="DA131" i="5"/>
  <c r="CZ131" i="5"/>
  <c r="CY131" i="5" s="1"/>
  <c r="CV131" i="5"/>
  <c r="DZ131" i="5" s="1"/>
  <c r="GH131" i="5" s="1"/>
  <c r="CU131" i="5"/>
  <c r="DY131" i="5" s="1"/>
  <c r="CT131" i="5"/>
  <c r="DX131" i="5" s="1"/>
  <c r="CR131" i="5"/>
  <c r="DV131" i="5" s="1"/>
  <c r="GD131" i="5" s="1"/>
  <c r="CQ131" i="5"/>
  <c r="DU131" i="5" s="1"/>
  <c r="CP131" i="5"/>
  <c r="DT131" i="5" s="1"/>
  <c r="CL131" i="5"/>
  <c r="EJ131" i="5" s="1"/>
  <c r="GR131" i="5" s="1"/>
  <c r="CK131" i="5"/>
  <c r="EI131" i="5" s="1"/>
  <c r="CJ131" i="5"/>
  <c r="EH131" i="5" s="1"/>
  <c r="BR131" i="5"/>
  <c r="BQ131" i="5"/>
  <c r="BP131" i="5"/>
  <c r="BO131" i="5" s="1"/>
  <c r="BN131" i="5"/>
  <c r="BM131" i="5"/>
  <c r="BL131" i="5"/>
  <c r="BH131" i="5"/>
  <c r="BG131" i="5"/>
  <c r="BF131" i="5"/>
  <c r="BD131" i="5"/>
  <c r="BC131" i="5"/>
  <c r="BB131" i="5"/>
  <c r="BA131" i="5" s="1"/>
  <c r="AX131" i="5"/>
  <c r="CB131" i="5" s="1"/>
  <c r="AW131" i="5"/>
  <c r="AV131" i="5"/>
  <c r="BZ131" i="5" s="1"/>
  <c r="AT131" i="5"/>
  <c r="BX131" i="5" s="1"/>
  <c r="AS131" i="5"/>
  <c r="BW131" i="5" s="1"/>
  <c r="AR131" i="5"/>
  <c r="BV131" i="5" s="1"/>
  <c r="BU131" i="5" s="1"/>
  <c r="AD131" i="5"/>
  <c r="AC131" i="5"/>
  <c r="AB131" i="5"/>
  <c r="AA131" i="5" s="1"/>
  <c r="Z131" i="5"/>
  <c r="Y131" i="5"/>
  <c r="X131" i="5"/>
  <c r="W131" i="5" s="1"/>
  <c r="AE131" i="5" s="1"/>
  <c r="T131" i="5"/>
  <c r="S131" i="5"/>
  <c r="R131" i="5"/>
  <c r="P131" i="5"/>
  <c r="O131" i="5"/>
  <c r="N131" i="5"/>
  <c r="M131" i="5" s="1"/>
  <c r="J131" i="5"/>
  <c r="AN131" i="5" s="1"/>
  <c r="I131" i="5"/>
  <c r="AM131" i="5" s="1"/>
  <c r="H131" i="5"/>
  <c r="AL131" i="5" s="1"/>
  <c r="AK131" i="5" s="1"/>
  <c r="F131" i="5"/>
  <c r="AJ131" i="5" s="1"/>
  <c r="CH131" i="5" s="1"/>
  <c r="EF131" i="5" s="1"/>
  <c r="GN131" i="5" s="1"/>
  <c r="E131" i="5"/>
  <c r="AI131" i="5" s="1"/>
  <c r="CG131" i="5" s="1"/>
  <c r="EE131" i="5" s="1"/>
  <c r="D131" i="5"/>
  <c r="AH131" i="5" s="1"/>
  <c r="FN130" i="5"/>
  <c r="FM130" i="5"/>
  <c r="FL130" i="5"/>
  <c r="FK130" i="5" s="1"/>
  <c r="FJ130" i="5"/>
  <c r="FI130" i="5"/>
  <c r="FH130" i="5"/>
  <c r="FD130" i="5"/>
  <c r="FC130" i="5"/>
  <c r="FB130" i="5"/>
  <c r="FA130" i="5" s="1"/>
  <c r="EZ130" i="5"/>
  <c r="EY130" i="5"/>
  <c r="EX130" i="5"/>
  <c r="ET130" i="5"/>
  <c r="FX130" i="5" s="1"/>
  <c r="ES130" i="5"/>
  <c r="FW130" i="5" s="1"/>
  <c r="ER130" i="5"/>
  <c r="EQ130" i="5" s="1"/>
  <c r="EP130" i="5"/>
  <c r="FT130" i="5" s="1"/>
  <c r="EO130" i="5"/>
  <c r="FS130" i="5" s="1"/>
  <c r="EN130" i="5"/>
  <c r="DP130" i="5"/>
  <c r="DO130" i="5"/>
  <c r="DN130" i="5"/>
  <c r="DM130" i="5" s="1"/>
  <c r="DL130" i="5"/>
  <c r="DK130" i="5"/>
  <c r="DJ130" i="5"/>
  <c r="DF130" i="5"/>
  <c r="DE130" i="5"/>
  <c r="DD130" i="5"/>
  <c r="DC130" i="5" s="1"/>
  <c r="DB130" i="5"/>
  <c r="DA130" i="5"/>
  <c r="CZ130" i="5"/>
  <c r="CV130" i="5"/>
  <c r="DZ130" i="5" s="1"/>
  <c r="GH130" i="5" s="1"/>
  <c r="CU130" i="5"/>
  <c r="DY130" i="5" s="1"/>
  <c r="GG130" i="5" s="1"/>
  <c r="CT130" i="5"/>
  <c r="CS130" i="5" s="1"/>
  <c r="CR130" i="5"/>
  <c r="DV130" i="5" s="1"/>
  <c r="GD130" i="5" s="1"/>
  <c r="CQ130" i="5"/>
  <c r="DU130" i="5" s="1"/>
  <c r="GC130" i="5" s="1"/>
  <c r="CP130" i="5"/>
  <c r="CL130" i="5"/>
  <c r="EJ130" i="5" s="1"/>
  <c r="GR130" i="5" s="1"/>
  <c r="CK130" i="5"/>
  <c r="EI130" i="5" s="1"/>
  <c r="GQ130" i="5" s="1"/>
  <c r="CJ130" i="5"/>
  <c r="CI130" i="5" s="1"/>
  <c r="GX130" i="5" s="1"/>
  <c r="BR130" i="5"/>
  <c r="BQ130" i="5"/>
  <c r="BP130" i="5"/>
  <c r="BN130" i="5"/>
  <c r="BM130" i="5"/>
  <c r="BL130" i="5"/>
  <c r="BH130" i="5"/>
  <c r="BG130" i="5"/>
  <c r="BF130" i="5"/>
  <c r="BD130" i="5"/>
  <c r="BC130" i="5"/>
  <c r="BB130" i="5"/>
  <c r="BA130" i="5" s="1"/>
  <c r="AX130" i="5"/>
  <c r="CB130" i="5" s="1"/>
  <c r="AW130" i="5"/>
  <c r="CA130" i="5" s="1"/>
  <c r="AV130" i="5"/>
  <c r="AT130" i="5"/>
  <c r="BX130" i="5" s="1"/>
  <c r="AS130" i="5"/>
  <c r="BW130" i="5" s="1"/>
  <c r="AR130" i="5"/>
  <c r="AQ130" i="5" s="1"/>
  <c r="AD130" i="5"/>
  <c r="AC130" i="5"/>
  <c r="AB130" i="5"/>
  <c r="AA130" i="5"/>
  <c r="Z130" i="5"/>
  <c r="Y130" i="5"/>
  <c r="X130" i="5"/>
  <c r="W130" i="5"/>
  <c r="AE130" i="5" s="1"/>
  <c r="T130" i="5"/>
  <c r="S130" i="5"/>
  <c r="R130" i="5"/>
  <c r="Q130" i="5" s="1"/>
  <c r="P130" i="5"/>
  <c r="O130" i="5"/>
  <c r="N130" i="5"/>
  <c r="M130" i="5" s="1"/>
  <c r="J130" i="5"/>
  <c r="AN130" i="5" s="1"/>
  <c r="I130" i="5"/>
  <c r="AM130" i="5" s="1"/>
  <c r="H130" i="5"/>
  <c r="AL130" i="5" s="1"/>
  <c r="F130" i="5"/>
  <c r="E130" i="5"/>
  <c r="D130" i="5"/>
  <c r="FN129" i="5"/>
  <c r="FM129" i="5"/>
  <c r="FL129" i="5"/>
  <c r="FK129" i="5" s="1"/>
  <c r="FJ129" i="5"/>
  <c r="FJ134" i="5" s="1"/>
  <c r="FI129" i="5"/>
  <c r="FH129" i="5"/>
  <c r="FD129" i="5"/>
  <c r="FC129" i="5"/>
  <c r="FB129" i="5"/>
  <c r="EZ129" i="5"/>
  <c r="EZ134" i="5" s="1"/>
  <c r="EY129" i="5"/>
  <c r="EX129" i="5"/>
  <c r="ET129" i="5"/>
  <c r="FX129" i="5" s="1"/>
  <c r="ES129" i="5"/>
  <c r="FW129" i="5" s="1"/>
  <c r="ER129" i="5"/>
  <c r="FV129" i="5" s="1"/>
  <c r="EP129" i="5"/>
  <c r="FT129" i="5" s="1"/>
  <c r="EO129" i="5"/>
  <c r="FS129" i="5" s="1"/>
  <c r="EN129" i="5"/>
  <c r="FR129" i="5" s="1"/>
  <c r="DP129" i="5"/>
  <c r="DO129" i="5"/>
  <c r="DN129" i="5"/>
  <c r="DL129" i="5"/>
  <c r="DL134" i="5" s="1"/>
  <c r="DK129" i="5"/>
  <c r="DJ129" i="5"/>
  <c r="DI129" i="5" s="1"/>
  <c r="DF129" i="5"/>
  <c r="DE129" i="5"/>
  <c r="DD129" i="5"/>
  <c r="DB129" i="5"/>
  <c r="DB134" i="5" s="1"/>
  <c r="DA129" i="5"/>
  <c r="CZ129" i="5"/>
  <c r="CY129" i="5" s="1"/>
  <c r="CV129" i="5"/>
  <c r="DZ129" i="5" s="1"/>
  <c r="GH129" i="5" s="1"/>
  <c r="CU129" i="5"/>
  <c r="DY129" i="5" s="1"/>
  <c r="GG129" i="5" s="1"/>
  <c r="CT129" i="5"/>
  <c r="DX129" i="5" s="1"/>
  <c r="CR129" i="5"/>
  <c r="DV129" i="5" s="1"/>
  <c r="GD129" i="5" s="1"/>
  <c r="CQ129" i="5"/>
  <c r="DU129" i="5" s="1"/>
  <c r="GC129" i="5" s="1"/>
  <c r="CP129" i="5"/>
  <c r="DT129" i="5" s="1"/>
  <c r="CL129" i="5"/>
  <c r="EJ129" i="5" s="1"/>
  <c r="GR129" i="5" s="1"/>
  <c r="CK129" i="5"/>
  <c r="EI129" i="5" s="1"/>
  <c r="GQ129" i="5" s="1"/>
  <c r="CJ129" i="5"/>
  <c r="EH129" i="5" s="1"/>
  <c r="BR129" i="5"/>
  <c r="BQ129" i="5"/>
  <c r="BP129" i="5"/>
  <c r="BO129" i="5" s="1"/>
  <c r="BN129" i="5"/>
  <c r="BN134" i="5" s="1"/>
  <c r="BM129" i="5"/>
  <c r="BL129" i="5"/>
  <c r="BH129" i="5"/>
  <c r="BG129" i="5"/>
  <c r="BF129" i="5"/>
  <c r="BD129" i="5"/>
  <c r="BD134" i="5" s="1"/>
  <c r="BC129" i="5"/>
  <c r="BB129" i="5"/>
  <c r="BA129" i="5" s="1"/>
  <c r="AX129" i="5"/>
  <c r="CB129" i="5" s="1"/>
  <c r="AW129" i="5"/>
  <c r="CA129" i="5" s="1"/>
  <c r="AV129" i="5"/>
  <c r="BZ129" i="5" s="1"/>
  <c r="AT129" i="5"/>
  <c r="BX129" i="5" s="1"/>
  <c r="AS129" i="5"/>
  <c r="BW129" i="5" s="1"/>
  <c r="AR129" i="5"/>
  <c r="BV129" i="5" s="1"/>
  <c r="AD129" i="5"/>
  <c r="AC129" i="5"/>
  <c r="AB129" i="5"/>
  <c r="Z129" i="5"/>
  <c r="Z134" i="5" s="1"/>
  <c r="Y129" i="5"/>
  <c r="X129" i="5"/>
  <c r="W129" i="5" s="1"/>
  <c r="T129" i="5"/>
  <c r="S129" i="5"/>
  <c r="R129" i="5"/>
  <c r="Q129" i="5"/>
  <c r="P129" i="5"/>
  <c r="P134" i="5" s="1"/>
  <c r="O129" i="5"/>
  <c r="N129" i="5"/>
  <c r="J129" i="5"/>
  <c r="AN129" i="5" s="1"/>
  <c r="I129" i="5"/>
  <c r="AM129" i="5" s="1"/>
  <c r="H129" i="5"/>
  <c r="AL129" i="5" s="1"/>
  <c r="F129" i="5"/>
  <c r="AJ129" i="5" s="1"/>
  <c r="CH129" i="5" s="1"/>
  <c r="EF129" i="5" s="1"/>
  <c r="GN129" i="5" s="1"/>
  <c r="E129" i="5"/>
  <c r="AI129" i="5" s="1"/>
  <c r="CG129" i="5" s="1"/>
  <c r="EE129" i="5" s="1"/>
  <c r="GM129" i="5" s="1"/>
  <c r="D129" i="5"/>
  <c r="AH129" i="5" s="1"/>
  <c r="FT128" i="5"/>
  <c r="FT134" i="5" s="1"/>
  <c r="FN128" i="5"/>
  <c r="FN134" i="5" s="1"/>
  <c r="FM128" i="5"/>
  <c r="FM134" i="5" s="1"/>
  <c r="FL128" i="5"/>
  <c r="FK128" i="5" s="1"/>
  <c r="FI128" i="5"/>
  <c r="FI134" i="5" s="1"/>
  <c r="FH128" i="5"/>
  <c r="FH134" i="5" s="1"/>
  <c r="FG134" i="5" s="1"/>
  <c r="FD128" i="5"/>
  <c r="FD134" i="5" s="1"/>
  <c r="FC128" i="5"/>
  <c r="FC134" i="5" s="1"/>
  <c r="FB128" i="5"/>
  <c r="FB134" i="5" s="1"/>
  <c r="EY128" i="5"/>
  <c r="EY134" i="5" s="1"/>
  <c r="EX128" i="5"/>
  <c r="ET128" i="5"/>
  <c r="ET134" i="5" s="1"/>
  <c r="ES128" i="5"/>
  <c r="ES134" i="5" s="1"/>
  <c r="ER128" i="5"/>
  <c r="EQ128" i="5" s="1"/>
  <c r="EO128" i="5"/>
  <c r="EO134" i="5" s="1"/>
  <c r="EN128" i="5"/>
  <c r="EN134" i="5" s="1"/>
  <c r="DV128" i="5"/>
  <c r="DV134" i="5" s="1"/>
  <c r="DP128" i="5"/>
  <c r="DP134" i="5" s="1"/>
  <c r="DO128" i="5"/>
  <c r="DO134" i="5" s="1"/>
  <c r="DN128" i="5"/>
  <c r="DN134" i="5" s="1"/>
  <c r="DK128" i="5"/>
  <c r="DK134" i="5" s="1"/>
  <c r="DJ128" i="5"/>
  <c r="DJ134" i="5" s="1"/>
  <c r="DI134" i="5" s="1"/>
  <c r="DF128" i="5"/>
  <c r="DF134" i="5" s="1"/>
  <c r="DE128" i="5"/>
  <c r="DE134" i="5" s="1"/>
  <c r="DD128" i="5"/>
  <c r="DC128" i="5" s="1"/>
  <c r="DA128" i="5"/>
  <c r="DA134" i="5" s="1"/>
  <c r="CZ128" i="5"/>
  <c r="CZ134" i="5" s="1"/>
  <c r="CV128" i="5"/>
  <c r="CU128" i="5"/>
  <c r="CU134" i="5" s="1"/>
  <c r="CT128" i="5"/>
  <c r="CQ128" i="5"/>
  <c r="CQ134" i="5" s="1"/>
  <c r="CP128" i="5"/>
  <c r="DT128" i="5" s="1"/>
  <c r="CL128" i="5"/>
  <c r="CK128" i="5"/>
  <c r="CK134" i="5" s="1"/>
  <c r="CJ128" i="5"/>
  <c r="BX128" i="5"/>
  <c r="BX134" i="5" s="1"/>
  <c r="BR128" i="5"/>
  <c r="BR134" i="5" s="1"/>
  <c r="BQ128" i="5"/>
  <c r="BQ134" i="5" s="1"/>
  <c r="BP128" i="5"/>
  <c r="BM128" i="5"/>
  <c r="BM134" i="5" s="1"/>
  <c r="BL128" i="5"/>
  <c r="BL134" i="5" s="1"/>
  <c r="BH128" i="5"/>
  <c r="BH134" i="5" s="1"/>
  <c r="BG128" i="5"/>
  <c r="BG134" i="5" s="1"/>
  <c r="BF128" i="5"/>
  <c r="BF134" i="5" s="1"/>
  <c r="BC128" i="5"/>
  <c r="BC134" i="5" s="1"/>
  <c r="BB128" i="5"/>
  <c r="BB134" i="5" s="1"/>
  <c r="AX128" i="5"/>
  <c r="AX134" i="5" s="1"/>
  <c r="AW128" i="5"/>
  <c r="AW134" i="5" s="1"/>
  <c r="AV128" i="5"/>
  <c r="AU128" i="5" s="1"/>
  <c r="AS128" i="5"/>
  <c r="AS134" i="5" s="1"/>
  <c r="AR128" i="5"/>
  <c r="AR134" i="5" s="1"/>
  <c r="AJ128" i="5"/>
  <c r="AD128" i="5"/>
  <c r="AD134" i="5" s="1"/>
  <c r="AC128" i="5"/>
  <c r="AC134" i="5" s="1"/>
  <c r="AB128" i="5"/>
  <c r="AB134" i="5" s="1"/>
  <c r="Y128" i="5"/>
  <c r="Y134" i="5" s="1"/>
  <c r="X128" i="5"/>
  <c r="X134" i="5" s="1"/>
  <c r="T128" i="5"/>
  <c r="T134" i="5" s="1"/>
  <c r="S128" i="5"/>
  <c r="S134" i="5" s="1"/>
  <c r="R128" i="5"/>
  <c r="Q128" i="5" s="1"/>
  <c r="O128" i="5"/>
  <c r="O134" i="5" s="1"/>
  <c r="N128" i="5"/>
  <c r="N134" i="5" s="1"/>
  <c r="J128" i="5"/>
  <c r="AN128" i="5" s="1"/>
  <c r="AN134" i="5" s="1"/>
  <c r="I128" i="5"/>
  <c r="I134" i="5" s="1"/>
  <c r="H128" i="5"/>
  <c r="AL128" i="5" s="1"/>
  <c r="E128" i="5"/>
  <c r="E134" i="5" s="1"/>
  <c r="D128" i="5"/>
  <c r="AH128" i="5" s="1"/>
  <c r="HD127" i="5"/>
  <c r="FN126" i="5"/>
  <c r="FM126" i="5"/>
  <c r="FL126" i="5"/>
  <c r="FK126" i="5" s="1"/>
  <c r="FJ126" i="5"/>
  <c r="FI126" i="5"/>
  <c r="FH126" i="5"/>
  <c r="FD126" i="5"/>
  <c r="FC126" i="5"/>
  <c r="FB126" i="5"/>
  <c r="EZ126" i="5"/>
  <c r="EY126" i="5"/>
  <c r="EX126" i="5"/>
  <c r="EW126" i="5" s="1"/>
  <c r="ET126" i="5"/>
  <c r="FX126" i="5" s="1"/>
  <c r="ES126" i="5"/>
  <c r="FW126" i="5" s="1"/>
  <c r="ER126" i="5"/>
  <c r="FV126" i="5" s="1"/>
  <c r="EP126" i="5"/>
  <c r="FT126" i="5" s="1"/>
  <c r="EO126" i="5"/>
  <c r="FS126" i="5" s="1"/>
  <c r="EN126" i="5"/>
  <c r="FR126" i="5" s="1"/>
  <c r="DP126" i="5"/>
  <c r="DO126" i="5"/>
  <c r="DN126" i="5"/>
  <c r="DM126" i="5"/>
  <c r="DL126" i="5"/>
  <c r="DK126" i="5"/>
  <c r="DJ126" i="5"/>
  <c r="DI126" i="5" s="1"/>
  <c r="DQ126" i="5" s="1"/>
  <c r="DF126" i="5"/>
  <c r="DE126" i="5"/>
  <c r="DD126" i="5"/>
  <c r="DC126" i="5" s="1"/>
  <c r="DB126" i="5"/>
  <c r="DA126" i="5"/>
  <c r="CZ126" i="5"/>
  <c r="CV126" i="5"/>
  <c r="DZ126" i="5" s="1"/>
  <c r="GH126" i="5" s="1"/>
  <c r="CU126" i="5"/>
  <c r="DY126" i="5" s="1"/>
  <c r="CT126" i="5"/>
  <c r="DX126" i="5" s="1"/>
  <c r="CR126" i="5"/>
  <c r="DV126" i="5" s="1"/>
  <c r="GD126" i="5" s="1"/>
  <c r="CQ126" i="5"/>
  <c r="DU126" i="5" s="1"/>
  <c r="CP126" i="5"/>
  <c r="DT126" i="5" s="1"/>
  <c r="CL126" i="5"/>
  <c r="EJ126" i="5" s="1"/>
  <c r="GR126" i="5" s="1"/>
  <c r="CK126" i="5"/>
  <c r="EI126" i="5" s="1"/>
  <c r="CJ126" i="5"/>
  <c r="EH126" i="5" s="1"/>
  <c r="BR126" i="5"/>
  <c r="BQ126" i="5"/>
  <c r="BP126" i="5"/>
  <c r="BO126" i="5" s="1"/>
  <c r="BN126" i="5"/>
  <c r="BM126" i="5"/>
  <c r="BL126" i="5"/>
  <c r="BH126" i="5"/>
  <c r="BG126" i="5"/>
  <c r="BF126" i="5"/>
  <c r="BE126" i="5" s="1"/>
  <c r="BD126" i="5"/>
  <c r="BC126" i="5"/>
  <c r="BB126" i="5"/>
  <c r="BA126" i="5"/>
  <c r="BI126" i="5" s="1"/>
  <c r="AX126" i="5"/>
  <c r="CB126" i="5" s="1"/>
  <c r="AW126" i="5"/>
  <c r="CA126" i="5" s="1"/>
  <c r="AV126" i="5"/>
  <c r="BZ126" i="5" s="1"/>
  <c r="AT126" i="5"/>
  <c r="BX126" i="5" s="1"/>
  <c r="AS126" i="5"/>
  <c r="BW126" i="5" s="1"/>
  <c r="AR126" i="5"/>
  <c r="BV126" i="5" s="1"/>
  <c r="BU126" i="5" s="1"/>
  <c r="AD126" i="5"/>
  <c r="AC126" i="5"/>
  <c r="AB126" i="5"/>
  <c r="Z126" i="5"/>
  <c r="Y126" i="5"/>
  <c r="X126" i="5"/>
  <c r="W126" i="5" s="1"/>
  <c r="T126" i="5"/>
  <c r="S126" i="5"/>
  <c r="R126" i="5"/>
  <c r="Q126" i="5"/>
  <c r="P126" i="5"/>
  <c r="O126" i="5"/>
  <c r="N126" i="5"/>
  <c r="M126" i="5" s="1"/>
  <c r="U126" i="5" s="1"/>
  <c r="J126" i="5"/>
  <c r="AN126" i="5" s="1"/>
  <c r="I126" i="5"/>
  <c r="AM126" i="5" s="1"/>
  <c r="H126" i="5"/>
  <c r="AL126" i="5" s="1"/>
  <c r="G126" i="5"/>
  <c r="F126" i="5"/>
  <c r="AJ126" i="5" s="1"/>
  <c r="E126" i="5"/>
  <c r="AI126" i="5" s="1"/>
  <c r="CG126" i="5" s="1"/>
  <c r="EE126" i="5" s="1"/>
  <c r="GM126" i="5" s="1"/>
  <c r="D126" i="5"/>
  <c r="AH126" i="5" s="1"/>
  <c r="C126" i="5"/>
  <c r="K126" i="5" s="1"/>
  <c r="FT125" i="5"/>
  <c r="FN125" i="5"/>
  <c r="FM125" i="5"/>
  <c r="FL125" i="5"/>
  <c r="FK125" i="5" s="1"/>
  <c r="FI125" i="5"/>
  <c r="FH125" i="5"/>
  <c r="FG125" i="5" s="1"/>
  <c r="FO125" i="5" s="1"/>
  <c r="FD125" i="5"/>
  <c r="FC125" i="5"/>
  <c r="FB125" i="5"/>
  <c r="EY125" i="5"/>
  <c r="EX125" i="5"/>
  <c r="ET125" i="5"/>
  <c r="FX125" i="5" s="1"/>
  <c r="ES125" i="5"/>
  <c r="FW125" i="5" s="1"/>
  <c r="ER125" i="5"/>
  <c r="EQ125" i="5" s="1"/>
  <c r="EO125" i="5"/>
  <c r="FS125" i="5" s="1"/>
  <c r="EN125" i="5"/>
  <c r="FR125" i="5" s="1"/>
  <c r="FQ125" i="5" s="1"/>
  <c r="DV125" i="5"/>
  <c r="GD125" i="5" s="1"/>
  <c r="DP125" i="5"/>
  <c r="DO125" i="5"/>
  <c r="DN125" i="5"/>
  <c r="DK125" i="5"/>
  <c r="DJ125" i="5"/>
  <c r="DI125" i="5" s="1"/>
  <c r="DF125" i="5"/>
  <c r="DE125" i="5"/>
  <c r="DD125" i="5"/>
  <c r="DC125" i="5" s="1"/>
  <c r="DA125" i="5"/>
  <c r="CZ125" i="5"/>
  <c r="CY125" i="5" s="1"/>
  <c r="DG125" i="5" s="1"/>
  <c r="CV125" i="5"/>
  <c r="DZ125" i="5" s="1"/>
  <c r="CU125" i="5"/>
  <c r="DY125" i="5" s="1"/>
  <c r="GG125" i="5" s="1"/>
  <c r="CT125" i="5"/>
  <c r="DX125" i="5" s="1"/>
  <c r="CQ125" i="5"/>
  <c r="DU125" i="5" s="1"/>
  <c r="GC125" i="5" s="1"/>
  <c r="CP125" i="5"/>
  <c r="DT125" i="5" s="1"/>
  <c r="CL125" i="5"/>
  <c r="EJ125" i="5" s="1"/>
  <c r="CK125" i="5"/>
  <c r="EI125" i="5" s="1"/>
  <c r="GQ125" i="5" s="1"/>
  <c r="CJ125" i="5"/>
  <c r="BX125" i="5"/>
  <c r="BR125" i="5"/>
  <c r="BQ125" i="5"/>
  <c r="BP125" i="5"/>
  <c r="BO125" i="5" s="1"/>
  <c r="BM125" i="5"/>
  <c r="BL125" i="5"/>
  <c r="BK125" i="5" s="1"/>
  <c r="BS125" i="5" s="1"/>
  <c r="BH125" i="5"/>
  <c r="BG125" i="5"/>
  <c r="BF125" i="5"/>
  <c r="BE125" i="5" s="1"/>
  <c r="BC125" i="5"/>
  <c r="BB125" i="5"/>
  <c r="AX125" i="5"/>
  <c r="CB125" i="5" s="1"/>
  <c r="AW125" i="5"/>
  <c r="CA125" i="5" s="1"/>
  <c r="AV125" i="5"/>
  <c r="AU125" i="5" s="1"/>
  <c r="AS125" i="5"/>
  <c r="BW125" i="5" s="1"/>
  <c r="AR125" i="5"/>
  <c r="BV125" i="5" s="1"/>
  <c r="AJ125" i="5"/>
  <c r="CH125" i="5" s="1"/>
  <c r="EF125" i="5" s="1"/>
  <c r="GN125" i="5" s="1"/>
  <c r="AD125" i="5"/>
  <c r="AC125" i="5"/>
  <c r="AB125" i="5"/>
  <c r="AA125" i="5" s="1"/>
  <c r="Y125" i="5"/>
  <c r="X125" i="5"/>
  <c r="W125" i="5" s="1"/>
  <c r="AE125" i="5" s="1"/>
  <c r="T125" i="5"/>
  <c r="S125" i="5"/>
  <c r="R125" i="5"/>
  <c r="O125" i="5"/>
  <c r="N125" i="5"/>
  <c r="M125" i="5"/>
  <c r="J125" i="5"/>
  <c r="AN125" i="5" s="1"/>
  <c r="I125" i="5"/>
  <c r="AM125" i="5" s="1"/>
  <c r="H125" i="5"/>
  <c r="E125" i="5"/>
  <c r="AI125" i="5" s="1"/>
  <c r="D125" i="5"/>
  <c r="FT124" i="5"/>
  <c r="FN124" i="5"/>
  <c r="FM124" i="5"/>
  <c r="FL124" i="5"/>
  <c r="FI124" i="5"/>
  <c r="FH124" i="5"/>
  <c r="FG124" i="5" s="1"/>
  <c r="FD124" i="5"/>
  <c r="FC124" i="5"/>
  <c r="FB124" i="5"/>
  <c r="EY124" i="5"/>
  <c r="EX124" i="5"/>
  <c r="EW124" i="5" s="1"/>
  <c r="ET124" i="5"/>
  <c r="FX124" i="5" s="1"/>
  <c r="ES124" i="5"/>
  <c r="FW124" i="5" s="1"/>
  <c r="ER124" i="5"/>
  <c r="FV124" i="5" s="1"/>
  <c r="FU124" i="5" s="1"/>
  <c r="EO124" i="5"/>
  <c r="FS124" i="5" s="1"/>
  <c r="EN124" i="5"/>
  <c r="FR124" i="5" s="1"/>
  <c r="FQ124" i="5" s="1"/>
  <c r="FY124" i="5" s="1"/>
  <c r="DV124" i="5"/>
  <c r="GD124" i="5" s="1"/>
  <c r="DP124" i="5"/>
  <c r="DO124" i="5"/>
  <c r="DN124" i="5"/>
  <c r="DM124" i="5" s="1"/>
  <c r="DK124" i="5"/>
  <c r="DJ124" i="5"/>
  <c r="DI124" i="5" s="1"/>
  <c r="DQ124" i="5" s="1"/>
  <c r="DF124" i="5"/>
  <c r="DE124" i="5"/>
  <c r="DD124" i="5"/>
  <c r="DA124" i="5"/>
  <c r="CZ124" i="5"/>
  <c r="CY124" i="5" s="1"/>
  <c r="CV124" i="5"/>
  <c r="DZ124" i="5" s="1"/>
  <c r="GH124" i="5" s="1"/>
  <c r="CU124" i="5"/>
  <c r="CT124" i="5"/>
  <c r="CS124" i="5" s="1"/>
  <c r="CQ124" i="5"/>
  <c r="DU124" i="5" s="1"/>
  <c r="GC124" i="5" s="1"/>
  <c r="CP124" i="5"/>
  <c r="DT124" i="5" s="1"/>
  <c r="CL124" i="5"/>
  <c r="CK124" i="5"/>
  <c r="CJ124" i="5"/>
  <c r="BX124" i="5"/>
  <c r="BR124" i="5"/>
  <c r="BQ124" i="5"/>
  <c r="BP124" i="5"/>
  <c r="BM124" i="5"/>
  <c r="BL124" i="5"/>
  <c r="BK124" i="5" s="1"/>
  <c r="BH124" i="5"/>
  <c r="BG124" i="5"/>
  <c r="BF124" i="5"/>
  <c r="BC124" i="5"/>
  <c r="BB124" i="5"/>
  <c r="BA124" i="5" s="1"/>
  <c r="AX124" i="5"/>
  <c r="CB124" i="5" s="1"/>
  <c r="AW124" i="5"/>
  <c r="CA124" i="5" s="1"/>
  <c r="AV124" i="5"/>
  <c r="BZ124" i="5" s="1"/>
  <c r="AS124" i="5"/>
  <c r="BW124" i="5" s="1"/>
  <c r="AR124" i="5"/>
  <c r="BV124" i="5" s="1"/>
  <c r="AJ124" i="5"/>
  <c r="CH124" i="5" s="1"/>
  <c r="EF124" i="5" s="1"/>
  <c r="GN124" i="5" s="1"/>
  <c r="AD124" i="5"/>
  <c r="AC124" i="5"/>
  <c r="AB124" i="5"/>
  <c r="AA124" i="5" s="1"/>
  <c r="Y124" i="5"/>
  <c r="X124" i="5"/>
  <c r="W124" i="5" s="1"/>
  <c r="T124" i="5"/>
  <c r="S124" i="5"/>
  <c r="R124" i="5"/>
  <c r="O124" i="5"/>
  <c r="N124" i="5"/>
  <c r="M124" i="5" s="1"/>
  <c r="J124" i="5"/>
  <c r="AN124" i="5" s="1"/>
  <c r="I124" i="5"/>
  <c r="AM124" i="5" s="1"/>
  <c r="H124" i="5"/>
  <c r="AL124" i="5" s="1"/>
  <c r="AK124" i="5" s="1"/>
  <c r="E124" i="5"/>
  <c r="AI124" i="5" s="1"/>
  <c r="CG124" i="5" s="1"/>
  <c r="EE124" i="5" s="1"/>
  <c r="GM124" i="5" s="1"/>
  <c r="D124" i="5"/>
  <c r="AH124" i="5" s="1"/>
  <c r="FN123" i="5"/>
  <c r="FM123" i="5"/>
  <c r="FL123" i="5"/>
  <c r="FJ123" i="5"/>
  <c r="FI123" i="5"/>
  <c r="FH123" i="5"/>
  <c r="FG123" i="5" s="1"/>
  <c r="FD123" i="5"/>
  <c r="FC123" i="5"/>
  <c r="FB123" i="5"/>
  <c r="EZ123" i="5"/>
  <c r="EY123" i="5"/>
  <c r="EX123" i="5"/>
  <c r="EW123" i="5" s="1"/>
  <c r="ET123" i="5"/>
  <c r="FX123" i="5" s="1"/>
  <c r="ES123" i="5"/>
  <c r="FW123" i="5" s="1"/>
  <c r="ER123" i="5"/>
  <c r="FV123" i="5" s="1"/>
  <c r="EP123" i="5"/>
  <c r="FT123" i="5" s="1"/>
  <c r="EO123" i="5"/>
  <c r="FS123" i="5" s="1"/>
  <c r="EN123" i="5"/>
  <c r="FR123" i="5" s="1"/>
  <c r="FQ123" i="5" s="1"/>
  <c r="DP123" i="5"/>
  <c r="DO123" i="5"/>
  <c r="DN123" i="5"/>
  <c r="DL123" i="5"/>
  <c r="DK123" i="5"/>
  <c r="DJ123" i="5"/>
  <c r="DI123" i="5" s="1"/>
  <c r="DF123" i="5"/>
  <c r="DE123" i="5"/>
  <c r="DD123" i="5"/>
  <c r="DB123" i="5"/>
  <c r="DA123" i="5"/>
  <c r="CZ123" i="5"/>
  <c r="CY123" i="5" s="1"/>
  <c r="CV123" i="5"/>
  <c r="DZ123" i="5" s="1"/>
  <c r="GH123" i="5" s="1"/>
  <c r="CU123" i="5"/>
  <c r="DY123" i="5" s="1"/>
  <c r="GG123" i="5" s="1"/>
  <c r="CT123" i="5"/>
  <c r="CS123" i="5" s="1"/>
  <c r="CR123" i="5"/>
  <c r="DV123" i="5" s="1"/>
  <c r="CQ123" i="5"/>
  <c r="DU123" i="5" s="1"/>
  <c r="GC123" i="5" s="1"/>
  <c r="CP123" i="5"/>
  <c r="DT123" i="5" s="1"/>
  <c r="CO123" i="5"/>
  <c r="CW123" i="5" s="1"/>
  <c r="CL123" i="5"/>
  <c r="CK123" i="5"/>
  <c r="EI123" i="5" s="1"/>
  <c r="GQ123" i="5" s="1"/>
  <c r="CJ123" i="5"/>
  <c r="CI123" i="5"/>
  <c r="GX123" i="5" s="1"/>
  <c r="BR123" i="5"/>
  <c r="BQ123" i="5"/>
  <c r="BP123" i="5"/>
  <c r="BO123" i="5"/>
  <c r="BN123" i="5"/>
  <c r="BM123" i="5"/>
  <c r="BL123" i="5"/>
  <c r="BK123" i="5"/>
  <c r="BS123" i="5" s="1"/>
  <c r="BH123" i="5"/>
  <c r="BG123" i="5"/>
  <c r="BF123" i="5"/>
  <c r="BE123" i="5"/>
  <c r="BD123" i="5"/>
  <c r="BC123" i="5"/>
  <c r="BB123" i="5"/>
  <c r="AX123" i="5"/>
  <c r="CB123" i="5" s="1"/>
  <c r="AW123" i="5"/>
  <c r="AV123" i="5"/>
  <c r="BZ123" i="5" s="1"/>
  <c r="AT123" i="5"/>
  <c r="BX123" i="5" s="1"/>
  <c r="AS123" i="5"/>
  <c r="BW123" i="5" s="1"/>
  <c r="AR123" i="5"/>
  <c r="AD123" i="5"/>
  <c r="AC123" i="5"/>
  <c r="AB123" i="5"/>
  <c r="AA123" i="5" s="1"/>
  <c r="Z123" i="5"/>
  <c r="Y123" i="5"/>
  <c r="X123" i="5"/>
  <c r="T123" i="5"/>
  <c r="S123" i="5"/>
  <c r="R123" i="5"/>
  <c r="P123" i="5"/>
  <c r="O123" i="5"/>
  <c r="N123" i="5"/>
  <c r="M123" i="5" s="1"/>
  <c r="J123" i="5"/>
  <c r="AN123" i="5" s="1"/>
  <c r="I123" i="5"/>
  <c r="H123" i="5"/>
  <c r="AL123" i="5" s="1"/>
  <c r="F123" i="5"/>
  <c r="AJ123" i="5" s="1"/>
  <c r="E123" i="5"/>
  <c r="AI123" i="5" s="1"/>
  <c r="CG123" i="5" s="1"/>
  <c r="EE123" i="5" s="1"/>
  <c r="GM123" i="5" s="1"/>
  <c r="D123" i="5"/>
  <c r="AH123" i="5" s="1"/>
  <c r="FN122" i="5"/>
  <c r="FM122" i="5"/>
  <c r="FL122" i="5"/>
  <c r="FK122" i="5" s="1"/>
  <c r="FJ122" i="5"/>
  <c r="FI122" i="5"/>
  <c r="FH122" i="5"/>
  <c r="FD122" i="5"/>
  <c r="FC122" i="5"/>
  <c r="FB122" i="5"/>
  <c r="FA122" i="5" s="1"/>
  <c r="EZ122" i="5"/>
  <c r="EY122" i="5"/>
  <c r="EX122" i="5"/>
  <c r="ET122" i="5"/>
  <c r="FX122" i="5" s="1"/>
  <c r="ES122" i="5"/>
  <c r="FW122" i="5" s="1"/>
  <c r="ER122" i="5"/>
  <c r="FV122" i="5" s="1"/>
  <c r="EP122" i="5"/>
  <c r="FT122" i="5" s="1"/>
  <c r="EO122" i="5"/>
  <c r="FS122" i="5" s="1"/>
  <c r="EN122" i="5"/>
  <c r="FR122" i="5" s="1"/>
  <c r="DP122" i="5"/>
  <c r="DO122" i="5"/>
  <c r="DN122" i="5"/>
  <c r="DM122" i="5" s="1"/>
  <c r="DL122" i="5"/>
  <c r="DK122" i="5"/>
  <c r="DJ122" i="5"/>
  <c r="DF122" i="5"/>
  <c r="DE122" i="5"/>
  <c r="DD122" i="5"/>
  <c r="DB122" i="5"/>
  <c r="DA122" i="5"/>
  <c r="CZ122" i="5"/>
  <c r="CY122" i="5" s="1"/>
  <c r="CV122" i="5"/>
  <c r="DZ122" i="5" s="1"/>
  <c r="GH122" i="5" s="1"/>
  <c r="CU122" i="5"/>
  <c r="DY122" i="5" s="1"/>
  <c r="GG122" i="5" s="1"/>
  <c r="CT122" i="5"/>
  <c r="DX122" i="5" s="1"/>
  <c r="CR122" i="5"/>
  <c r="DV122" i="5" s="1"/>
  <c r="GD122" i="5" s="1"/>
  <c r="CQ122" i="5"/>
  <c r="DU122" i="5" s="1"/>
  <c r="CP122" i="5"/>
  <c r="DT122" i="5" s="1"/>
  <c r="CL122" i="5"/>
  <c r="EJ122" i="5" s="1"/>
  <c r="GR122" i="5" s="1"/>
  <c r="CK122" i="5"/>
  <c r="CJ122" i="5"/>
  <c r="EH122" i="5" s="1"/>
  <c r="BR122" i="5"/>
  <c r="BQ122" i="5"/>
  <c r="BP122" i="5"/>
  <c r="BO122" i="5" s="1"/>
  <c r="BN122" i="5"/>
  <c r="BM122" i="5"/>
  <c r="BL122" i="5"/>
  <c r="BH122" i="5"/>
  <c r="BG122" i="5"/>
  <c r="BF122" i="5"/>
  <c r="BE122" i="5" s="1"/>
  <c r="BD122" i="5"/>
  <c r="BC122" i="5"/>
  <c r="BB122" i="5"/>
  <c r="AX122" i="5"/>
  <c r="CB122" i="5" s="1"/>
  <c r="AW122" i="5"/>
  <c r="CA122" i="5" s="1"/>
  <c r="AV122" i="5"/>
  <c r="BZ122" i="5" s="1"/>
  <c r="AT122" i="5"/>
  <c r="BX122" i="5" s="1"/>
  <c r="AS122" i="5"/>
  <c r="BW122" i="5" s="1"/>
  <c r="AR122" i="5"/>
  <c r="BV122" i="5" s="1"/>
  <c r="BU122" i="5" s="1"/>
  <c r="AD122" i="5"/>
  <c r="AC122" i="5"/>
  <c r="AB122" i="5"/>
  <c r="AA122" i="5" s="1"/>
  <c r="Z122" i="5"/>
  <c r="Y122" i="5"/>
  <c r="X122" i="5"/>
  <c r="W122" i="5"/>
  <c r="T122" i="5"/>
  <c r="S122" i="5"/>
  <c r="R122" i="5"/>
  <c r="Q122" i="5"/>
  <c r="P122" i="5"/>
  <c r="O122" i="5"/>
  <c r="N122" i="5"/>
  <c r="M122" i="5" s="1"/>
  <c r="U122" i="5" s="1"/>
  <c r="J122" i="5"/>
  <c r="AN122" i="5" s="1"/>
  <c r="I122" i="5"/>
  <c r="AM122" i="5" s="1"/>
  <c r="H122" i="5"/>
  <c r="AL122" i="5" s="1"/>
  <c r="F122" i="5"/>
  <c r="AJ122" i="5" s="1"/>
  <c r="E122" i="5"/>
  <c r="AI122" i="5" s="1"/>
  <c r="CG122" i="5" s="1"/>
  <c r="EE122" i="5" s="1"/>
  <c r="GM122" i="5" s="1"/>
  <c r="D122" i="5"/>
  <c r="AH122" i="5" s="1"/>
  <c r="C122" i="5"/>
  <c r="FT121" i="5"/>
  <c r="FN121" i="5"/>
  <c r="FM121" i="5"/>
  <c r="FL121" i="5"/>
  <c r="FK121" i="5" s="1"/>
  <c r="FP121" i="5" s="1"/>
  <c r="FI121" i="5"/>
  <c r="FH121" i="5"/>
  <c r="FG121" i="5"/>
  <c r="FD121" i="5"/>
  <c r="FC121" i="5"/>
  <c r="FB121" i="5"/>
  <c r="EY121" i="5"/>
  <c r="EX121" i="5"/>
  <c r="ET121" i="5"/>
  <c r="FX121" i="5" s="1"/>
  <c r="ES121" i="5"/>
  <c r="ER121" i="5"/>
  <c r="FV121" i="5" s="1"/>
  <c r="EO121" i="5"/>
  <c r="FS121" i="5" s="1"/>
  <c r="EN121" i="5"/>
  <c r="FR121" i="5" s="1"/>
  <c r="FQ121" i="5" s="1"/>
  <c r="DV121" i="5"/>
  <c r="GD121" i="5" s="1"/>
  <c r="DP121" i="5"/>
  <c r="DO121" i="5"/>
  <c r="DN121" i="5"/>
  <c r="DK121" i="5"/>
  <c r="DJ121" i="5"/>
  <c r="DI121" i="5"/>
  <c r="DF121" i="5"/>
  <c r="DE121" i="5"/>
  <c r="DD121" i="5"/>
  <c r="DC121" i="5"/>
  <c r="DA121" i="5"/>
  <c r="CZ121" i="5"/>
  <c r="CY121" i="5" s="1"/>
  <c r="DG121" i="5" s="1"/>
  <c r="CV121" i="5"/>
  <c r="DZ121" i="5" s="1"/>
  <c r="CU121" i="5"/>
  <c r="DY121" i="5" s="1"/>
  <c r="CT121" i="5"/>
  <c r="CQ121" i="5"/>
  <c r="DU121" i="5" s="1"/>
  <c r="GC121" i="5" s="1"/>
  <c r="CP121" i="5"/>
  <c r="DT121" i="5" s="1"/>
  <c r="CO121" i="5"/>
  <c r="CL121" i="5"/>
  <c r="EJ121" i="5" s="1"/>
  <c r="CK121" i="5"/>
  <c r="EI121" i="5" s="1"/>
  <c r="CJ121" i="5"/>
  <c r="CI121" i="5"/>
  <c r="BX121" i="5"/>
  <c r="BR121" i="5"/>
  <c r="BQ121" i="5"/>
  <c r="BP121" i="5"/>
  <c r="BO121" i="5" s="1"/>
  <c r="BM121" i="5"/>
  <c r="BL121" i="5"/>
  <c r="BH121" i="5"/>
  <c r="BG121" i="5"/>
  <c r="BF121" i="5"/>
  <c r="BE121" i="5" s="1"/>
  <c r="BC121" i="5"/>
  <c r="BB121" i="5"/>
  <c r="BA121" i="5" s="1"/>
  <c r="AX121" i="5"/>
  <c r="CB121" i="5" s="1"/>
  <c r="AW121" i="5"/>
  <c r="CA121" i="5" s="1"/>
  <c r="AV121" i="5"/>
  <c r="BZ121" i="5" s="1"/>
  <c r="BY121" i="5" s="1"/>
  <c r="AS121" i="5"/>
  <c r="BW121" i="5" s="1"/>
  <c r="AR121" i="5"/>
  <c r="BV121" i="5" s="1"/>
  <c r="AJ121" i="5"/>
  <c r="CH121" i="5" s="1"/>
  <c r="EF121" i="5" s="1"/>
  <c r="GN121" i="5" s="1"/>
  <c r="AD121" i="5"/>
  <c r="AC121" i="5"/>
  <c r="AB121" i="5"/>
  <c r="Y121" i="5"/>
  <c r="X121" i="5"/>
  <c r="W121" i="5"/>
  <c r="T121" i="5"/>
  <c r="S121" i="5"/>
  <c r="R121" i="5"/>
  <c r="Q121" i="5"/>
  <c r="O121" i="5"/>
  <c r="N121" i="5"/>
  <c r="M121" i="5" s="1"/>
  <c r="U121" i="5" s="1"/>
  <c r="J121" i="5"/>
  <c r="AN121" i="5" s="1"/>
  <c r="I121" i="5"/>
  <c r="AM121" i="5" s="1"/>
  <c r="H121" i="5"/>
  <c r="E121" i="5"/>
  <c r="AI121" i="5" s="1"/>
  <c r="CG121" i="5" s="1"/>
  <c r="EE121" i="5" s="1"/>
  <c r="GM121" i="5" s="1"/>
  <c r="D121" i="5"/>
  <c r="AH121" i="5" s="1"/>
  <c r="C121" i="5"/>
  <c r="FT120" i="5"/>
  <c r="FN120" i="5"/>
  <c r="FM120" i="5"/>
  <c r="FL120" i="5"/>
  <c r="FK120" i="5" s="1"/>
  <c r="FI120" i="5"/>
  <c r="FH120" i="5"/>
  <c r="FG120" i="5" s="1"/>
  <c r="FD120" i="5"/>
  <c r="FC120" i="5"/>
  <c r="FB120" i="5"/>
  <c r="FA120" i="5" s="1"/>
  <c r="EY120" i="5"/>
  <c r="EX120" i="5"/>
  <c r="EW120" i="5" s="1"/>
  <c r="ET120" i="5"/>
  <c r="FX120" i="5" s="1"/>
  <c r="ES120" i="5"/>
  <c r="FW120" i="5" s="1"/>
  <c r="ER120" i="5"/>
  <c r="FV120" i="5" s="1"/>
  <c r="FU120" i="5" s="1"/>
  <c r="EO120" i="5"/>
  <c r="FS120" i="5" s="1"/>
  <c r="EN120" i="5"/>
  <c r="EM120" i="5"/>
  <c r="DV120" i="5"/>
  <c r="GD120" i="5" s="1"/>
  <c r="DP120" i="5"/>
  <c r="DO120" i="5"/>
  <c r="DN120" i="5"/>
  <c r="DM120" i="5" s="1"/>
  <c r="DK120" i="5"/>
  <c r="DJ120" i="5"/>
  <c r="DI120" i="5" s="1"/>
  <c r="DF120" i="5"/>
  <c r="DE120" i="5"/>
  <c r="DD120" i="5"/>
  <c r="DC120" i="5" s="1"/>
  <c r="DA120" i="5"/>
  <c r="CZ120" i="5"/>
  <c r="CV120" i="5"/>
  <c r="DZ120" i="5" s="1"/>
  <c r="GH120" i="5" s="1"/>
  <c r="CU120" i="5"/>
  <c r="DY120" i="5" s="1"/>
  <c r="GG120" i="5" s="1"/>
  <c r="CT120" i="5"/>
  <c r="CS120" i="5" s="1"/>
  <c r="CQ120" i="5"/>
  <c r="CP120" i="5"/>
  <c r="DT120" i="5" s="1"/>
  <c r="CL120" i="5"/>
  <c r="EJ120" i="5" s="1"/>
  <c r="GR120" i="5" s="1"/>
  <c r="CK120" i="5"/>
  <c r="EI120" i="5" s="1"/>
  <c r="GQ120" i="5" s="1"/>
  <c r="CJ120" i="5"/>
  <c r="CI120" i="5" s="1"/>
  <c r="BX120" i="5"/>
  <c r="BR120" i="5"/>
  <c r="BQ120" i="5"/>
  <c r="BP120" i="5"/>
  <c r="BO120" i="5"/>
  <c r="BM120" i="5"/>
  <c r="BL120" i="5"/>
  <c r="BK120" i="5" s="1"/>
  <c r="BS120" i="5" s="1"/>
  <c r="BH120" i="5"/>
  <c r="BG120" i="5"/>
  <c r="BF120" i="5"/>
  <c r="BE120" i="5" s="1"/>
  <c r="BC120" i="5"/>
  <c r="BB120" i="5"/>
  <c r="BA120" i="5" s="1"/>
  <c r="AX120" i="5"/>
  <c r="CB120" i="5" s="1"/>
  <c r="AW120" i="5"/>
  <c r="CA120" i="5" s="1"/>
  <c r="AV120" i="5"/>
  <c r="BZ120" i="5" s="1"/>
  <c r="BY120" i="5" s="1"/>
  <c r="AS120" i="5"/>
  <c r="BW120" i="5" s="1"/>
  <c r="AR120" i="5"/>
  <c r="BV120" i="5" s="1"/>
  <c r="AJ120" i="5"/>
  <c r="CH120" i="5" s="1"/>
  <c r="EF120" i="5" s="1"/>
  <c r="GN120" i="5" s="1"/>
  <c r="AD120" i="5"/>
  <c r="AC120" i="5"/>
  <c r="AB120" i="5"/>
  <c r="Y120" i="5"/>
  <c r="X120" i="5"/>
  <c r="W120" i="5"/>
  <c r="T120" i="5"/>
  <c r="S120" i="5"/>
  <c r="R120" i="5"/>
  <c r="O120" i="5"/>
  <c r="N120" i="5"/>
  <c r="M120" i="5"/>
  <c r="J120" i="5"/>
  <c r="AN120" i="5" s="1"/>
  <c r="I120" i="5"/>
  <c r="AM120" i="5" s="1"/>
  <c r="H120" i="5"/>
  <c r="AL120" i="5" s="1"/>
  <c r="G120" i="5"/>
  <c r="E120" i="5"/>
  <c r="AI120" i="5" s="1"/>
  <c r="D120" i="5"/>
  <c r="AH120" i="5" s="1"/>
  <c r="FN119" i="5"/>
  <c r="FM119" i="5"/>
  <c r="FL119" i="5"/>
  <c r="FK119" i="5" s="1"/>
  <c r="FJ119" i="5"/>
  <c r="FI119" i="5"/>
  <c r="FH119" i="5"/>
  <c r="FD119" i="5"/>
  <c r="FC119" i="5"/>
  <c r="FB119" i="5"/>
  <c r="FA119" i="5" s="1"/>
  <c r="EZ119" i="5"/>
  <c r="EY119" i="5"/>
  <c r="EX119" i="5"/>
  <c r="ET119" i="5"/>
  <c r="FX119" i="5" s="1"/>
  <c r="ES119" i="5"/>
  <c r="FW119" i="5" s="1"/>
  <c r="ER119" i="5"/>
  <c r="EQ119" i="5" s="1"/>
  <c r="EP119" i="5"/>
  <c r="FT119" i="5" s="1"/>
  <c r="EO119" i="5"/>
  <c r="FS119" i="5" s="1"/>
  <c r="EN119" i="5"/>
  <c r="DP119" i="5"/>
  <c r="DO119" i="5"/>
  <c r="DN119" i="5"/>
  <c r="DM119" i="5" s="1"/>
  <c r="DL119" i="5"/>
  <c r="DK119" i="5"/>
  <c r="DJ119" i="5"/>
  <c r="DI119" i="5" s="1"/>
  <c r="DF119" i="5"/>
  <c r="DE119" i="5"/>
  <c r="DD119" i="5"/>
  <c r="DB119" i="5"/>
  <c r="DA119" i="5"/>
  <c r="CZ119" i="5"/>
  <c r="CY119" i="5" s="1"/>
  <c r="CV119" i="5"/>
  <c r="DZ119" i="5" s="1"/>
  <c r="CU119" i="5"/>
  <c r="DY119" i="5" s="1"/>
  <c r="GG119" i="5" s="1"/>
  <c r="CT119" i="5"/>
  <c r="CR119" i="5"/>
  <c r="DV119" i="5" s="1"/>
  <c r="GD119" i="5" s="1"/>
  <c r="CQ119" i="5"/>
  <c r="DU119" i="5" s="1"/>
  <c r="CP119" i="5"/>
  <c r="CO119" i="5" s="1"/>
  <c r="CL119" i="5"/>
  <c r="EJ119" i="5" s="1"/>
  <c r="CK119" i="5"/>
  <c r="EI119" i="5" s="1"/>
  <c r="GQ119" i="5" s="1"/>
  <c r="CJ119" i="5"/>
  <c r="BR119" i="5"/>
  <c r="BQ119" i="5"/>
  <c r="BP119" i="5"/>
  <c r="BO119" i="5" s="1"/>
  <c r="BN119" i="5"/>
  <c r="BM119" i="5"/>
  <c r="BL119" i="5"/>
  <c r="BH119" i="5"/>
  <c r="BG119" i="5"/>
  <c r="BF119" i="5"/>
  <c r="BE119" i="5" s="1"/>
  <c r="BD119" i="5"/>
  <c r="BC119" i="5"/>
  <c r="BB119" i="5"/>
  <c r="AX119" i="5"/>
  <c r="CB119" i="5" s="1"/>
  <c r="AW119" i="5"/>
  <c r="CA119" i="5" s="1"/>
  <c r="AV119" i="5"/>
  <c r="BZ119" i="5" s="1"/>
  <c r="AT119" i="5"/>
  <c r="BX119" i="5" s="1"/>
  <c r="AS119" i="5"/>
  <c r="BW119" i="5" s="1"/>
  <c r="AR119" i="5"/>
  <c r="BV119" i="5" s="1"/>
  <c r="AD119" i="5"/>
  <c r="AC119" i="5"/>
  <c r="AB119" i="5"/>
  <c r="AA119" i="5" s="1"/>
  <c r="Z119" i="5"/>
  <c r="Y119" i="5"/>
  <c r="X119" i="5"/>
  <c r="W119" i="5"/>
  <c r="T119" i="5"/>
  <c r="S119" i="5"/>
  <c r="R119" i="5"/>
  <c r="Q119" i="5"/>
  <c r="P119" i="5"/>
  <c r="O119" i="5"/>
  <c r="N119" i="5"/>
  <c r="J119" i="5"/>
  <c r="AN119" i="5" s="1"/>
  <c r="I119" i="5"/>
  <c r="AM119" i="5" s="1"/>
  <c r="H119" i="5"/>
  <c r="AL119" i="5" s="1"/>
  <c r="AK119" i="5" s="1"/>
  <c r="F119" i="5"/>
  <c r="AJ119" i="5" s="1"/>
  <c r="CH119" i="5" s="1"/>
  <c r="EF119" i="5" s="1"/>
  <c r="GN119" i="5" s="1"/>
  <c r="E119" i="5"/>
  <c r="AI119" i="5" s="1"/>
  <c r="D119" i="5"/>
  <c r="C119" i="5" s="1"/>
  <c r="FN118" i="5"/>
  <c r="FM118" i="5"/>
  <c r="FL118" i="5"/>
  <c r="FK118" i="5" s="1"/>
  <c r="FJ118" i="5"/>
  <c r="FI118" i="5"/>
  <c r="FH118" i="5"/>
  <c r="FD118" i="5"/>
  <c r="FC118" i="5"/>
  <c r="FB118" i="5"/>
  <c r="FA118" i="5" s="1"/>
  <c r="EZ118" i="5"/>
  <c r="EY118" i="5"/>
  <c r="EX118" i="5"/>
  <c r="ET118" i="5"/>
  <c r="FX118" i="5" s="1"/>
  <c r="ES118" i="5"/>
  <c r="FW118" i="5" s="1"/>
  <c r="ER118" i="5"/>
  <c r="FV118" i="5" s="1"/>
  <c r="FU118" i="5" s="1"/>
  <c r="EP118" i="5"/>
  <c r="FT118" i="5" s="1"/>
  <c r="EO118" i="5"/>
  <c r="FS118" i="5" s="1"/>
  <c r="EN118" i="5"/>
  <c r="FR118" i="5" s="1"/>
  <c r="DP118" i="5"/>
  <c r="DO118" i="5"/>
  <c r="DN118" i="5"/>
  <c r="DM118" i="5" s="1"/>
  <c r="DL118" i="5"/>
  <c r="DK118" i="5"/>
  <c r="DJ118" i="5"/>
  <c r="DF118" i="5"/>
  <c r="DE118" i="5"/>
  <c r="DD118" i="5"/>
  <c r="DC118" i="5" s="1"/>
  <c r="DB118" i="5"/>
  <c r="DA118" i="5"/>
  <c r="CZ118" i="5"/>
  <c r="CV118" i="5"/>
  <c r="DZ118" i="5" s="1"/>
  <c r="GH118" i="5" s="1"/>
  <c r="CU118" i="5"/>
  <c r="DY118" i="5" s="1"/>
  <c r="GG118" i="5" s="1"/>
  <c r="CT118" i="5"/>
  <c r="DX118" i="5" s="1"/>
  <c r="CR118" i="5"/>
  <c r="DV118" i="5" s="1"/>
  <c r="CQ118" i="5"/>
  <c r="DU118" i="5" s="1"/>
  <c r="GC118" i="5" s="1"/>
  <c r="CP118" i="5"/>
  <c r="DT118" i="5" s="1"/>
  <c r="CL118" i="5"/>
  <c r="EJ118" i="5" s="1"/>
  <c r="GR118" i="5" s="1"/>
  <c r="CK118" i="5"/>
  <c r="EI118" i="5" s="1"/>
  <c r="GQ118" i="5" s="1"/>
  <c r="CJ118" i="5"/>
  <c r="EH118" i="5" s="1"/>
  <c r="BR118" i="5"/>
  <c r="BQ118" i="5"/>
  <c r="BP118" i="5"/>
  <c r="BO118" i="5" s="1"/>
  <c r="BN118" i="5"/>
  <c r="BM118" i="5"/>
  <c r="BL118" i="5"/>
  <c r="BH118" i="5"/>
  <c r="BG118" i="5"/>
  <c r="BF118" i="5"/>
  <c r="BE118" i="5" s="1"/>
  <c r="BD118" i="5"/>
  <c r="BC118" i="5"/>
  <c r="BB118" i="5"/>
  <c r="AX118" i="5"/>
  <c r="CB118" i="5" s="1"/>
  <c r="AW118" i="5"/>
  <c r="CA118" i="5" s="1"/>
  <c r="AV118" i="5"/>
  <c r="BZ118" i="5" s="1"/>
  <c r="AT118" i="5"/>
  <c r="BX118" i="5" s="1"/>
  <c r="AS118" i="5"/>
  <c r="BW118" i="5" s="1"/>
  <c r="AR118" i="5"/>
  <c r="BV118" i="5" s="1"/>
  <c r="AD118" i="5"/>
  <c r="AC118" i="5"/>
  <c r="AB118" i="5"/>
  <c r="Z118" i="5"/>
  <c r="Y118" i="5"/>
  <c r="X118" i="5"/>
  <c r="T118" i="5"/>
  <c r="S118" i="5"/>
  <c r="R118" i="5"/>
  <c r="Q118" i="5" s="1"/>
  <c r="P118" i="5"/>
  <c r="O118" i="5"/>
  <c r="N118" i="5"/>
  <c r="J118" i="5"/>
  <c r="AN118" i="5" s="1"/>
  <c r="I118" i="5"/>
  <c r="AM118" i="5" s="1"/>
  <c r="H118" i="5"/>
  <c r="AL118" i="5" s="1"/>
  <c r="AK118" i="5" s="1"/>
  <c r="F118" i="5"/>
  <c r="AJ118" i="5" s="1"/>
  <c r="CH118" i="5" s="1"/>
  <c r="EF118" i="5" s="1"/>
  <c r="GN118" i="5" s="1"/>
  <c r="E118" i="5"/>
  <c r="AI118" i="5" s="1"/>
  <c r="D118" i="5"/>
  <c r="AH118" i="5" s="1"/>
  <c r="FN117" i="5"/>
  <c r="FN127" i="5" s="1"/>
  <c r="FM117" i="5"/>
  <c r="FM127" i="5" s="1"/>
  <c r="FL117" i="5"/>
  <c r="FL127" i="5" s="1"/>
  <c r="FJ117" i="5"/>
  <c r="FJ127" i="5" s="1"/>
  <c r="FI117" i="5"/>
  <c r="FI127" i="5" s="1"/>
  <c r="FH117" i="5"/>
  <c r="FH127" i="5" s="1"/>
  <c r="FD117" i="5"/>
  <c r="FD127" i="5" s="1"/>
  <c r="FC117" i="5"/>
  <c r="FC127" i="5" s="1"/>
  <c r="FB117" i="5"/>
  <c r="FB127" i="5" s="1"/>
  <c r="EZ117" i="5"/>
  <c r="EZ127" i="5" s="1"/>
  <c r="EY117" i="5"/>
  <c r="EY127" i="5" s="1"/>
  <c r="EX117" i="5"/>
  <c r="EX127" i="5" s="1"/>
  <c r="ET117" i="5"/>
  <c r="ET127" i="5" s="1"/>
  <c r="ES117" i="5"/>
  <c r="ES127" i="5" s="1"/>
  <c r="ER117" i="5"/>
  <c r="ER127" i="5" s="1"/>
  <c r="EP117" i="5"/>
  <c r="EP127" i="5" s="1"/>
  <c r="EO117" i="5"/>
  <c r="EO127" i="5" s="1"/>
  <c r="EN117" i="5"/>
  <c r="EN127" i="5" s="1"/>
  <c r="DP117" i="5"/>
  <c r="DP127" i="5" s="1"/>
  <c r="DO117" i="5"/>
  <c r="DO127" i="5" s="1"/>
  <c r="DN117" i="5"/>
  <c r="DN127" i="5" s="1"/>
  <c r="DL117" i="5"/>
  <c r="DL127" i="5" s="1"/>
  <c r="DK117" i="5"/>
  <c r="DK127" i="5" s="1"/>
  <c r="DJ117" i="5"/>
  <c r="DJ127" i="5" s="1"/>
  <c r="DF117" i="5"/>
  <c r="DF127" i="5" s="1"/>
  <c r="DE117" i="5"/>
  <c r="DE127" i="5" s="1"/>
  <c r="DD117" i="5"/>
  <c r="DD127" i="5" s="1"/>
  <c r="DB117" i="5"/>
  <c r="DB127" i="5" s="1"/>
  <c r="DA117" i="5"/>
  <c r="DA127" i="5" s="1"/>
  <c r="CZ117" i="5"/>
  <c r="CZ127" i="5" s="1"/>
  <c r="CV117" i="5"/>
  <c r="CV127" i="5" s="1"/>
  <c r="CU117" i="5"/>
  <c r="CU127" i="5" s="1"/>
  <c r="CT117" i="5"/>
  <c r="CT127" i="5" s="1"/>
  <c r="CR117" i="5"/>
  <c r="CR127" i="5" s="1"/>
  <c r="CQ117" i="5"/>
  <c r="CQ127" i="5" s="1"/>
  <c r="CP117" i="5"/>
  <c r="CP127" i="5" s="1"/>
  <c r="CL117" i="5"/>
  <c r="CL127" i="5" s="1"/>
  <c r="CK117" i="5"/>
  <c r="CK127" i="5" s="1"/>
  <c r="CJ117" i="5"/>
  <c r="CJ127" i="5" s="1"/>
  <c r="BR117" i="5"/>
  <c r="BR127" i="5" s="1"/>
  <c r="BQ117" i="5"/>
  <c r="BQ127" i="5" s="1"/>
  <c r="BP117" i="5"/>
  <c r="BP127" i="5" s="1"/>
  <c r="BN117" i="5"/>
  <c r="BN127" i="5" s="1"/>
  <c r="BM117" i="5"/>
  <c r="BM127" i="5" s="1"/>
  <c r="BL117" i="5"/>
  <c r="BL127" i="5" s="1"/>
  <c r="BH117" i="5"/>
  <c r="BH127" i="5" s="1"/>
  <c r="BG117" i="5"/>
  <c r="BG127" i="5" s="1"/>
  <c r="BF117" i="5"/>
  <c r="BF127" i="5" s="1"/>
  <c r="BD117" i="5"/>
  <c r="BD127" i="5" s="1"/>
  <c r="BC117" i="5"/>
  <c r="BC127" i="5" s="1"/>
  <c r="BB117" i="5"/>
  <c r="BB127" i="5" s="1"/>
  <c r="AX117" i="5"/>
  <c r="AX127" i="5" s="1"/>
  <c r="AW117" i="5"/>
  <c r="AW127" i="5" s="1"/>
  <c r="AV117" i="5"/>
  <c r="AV127" i="5" s="1"/>
  <c r="AT117" i="5"/>
  <c r="AT127" i="5" s="1"/>
  <c r="AS117" i="5"/>
  <c r="AS127" i="5" s="1"/>
  <c r="AR117" i="5"/>
  <c r="AR127" i="5" s="1"/>
  <c r="AD117" i="5"/>
  <c r="AD127" i="5" s="1"/>
  <c r="AC117" i="5"/>
  <c r="AC127" i="5" s="1"/>
  <c r="AB117" i="5"/>
  <c r="AB127" i="5" s="1"/>
  <c r="Z117" i="5"/>
  <c r="Z127" i="5" s="1"/>
  <c r="Y117" i="5"/>
  <c r="Y127" i="5" s="1"/>
  <c r="X117" i="5"/>
  <c r="X127" i="5" s="1"/>
  <c r="T117" i="5"/>
  <c r="T127" i="5" s="1"/>
  <c r="S117" i="5"/>
  <c r="S127" i="5" s="1"/>
  <c r="R117" i="5"/>
  <c r="R127" i="5" s="1"/>
  <c r="P117" i="5"/>
  <c r="P127" i="5" s="1"/>
  <c r="O117" i="5"/>
  <c r="O127" i="5" s="1"/>
  <c r="N117" i="5"/>
  <c r="N127" i="5" s="1"/>
  <c r="J117" i="5"/>
  <c r="J127" i="5" s="1"/>
  <c r="I117" i="5"/>
  <c r="I127" i="5" s="1"/>
  <c r="H117" i="5"/>
  <c r="H127" i="5" s="1"/>
  <c r="F117" i="5"/>
  <c r="F127" i="5" s="1"/>
  <c r="E117" i="5"/>
  <c r="E127" i="5" s="1"/>
  <c r="D117" i="5"/>
  <c r="D127" i="5" s="1"/>
  <c r="HD116" i="5"/>
  <c r="GY116" i="5"/>
  <c r="HD115" i="5"/>
  <c r="FN115" i="5"/>
  <c r="FM115" i="5"/>
  <c r="FL115" i="5"/>
  <c r="FJ115" i="5"/>
  <c r="FI115" i="5"/>
  <c r="FH115" i="5"/>
  <c r="FG115" i="5" s="1"/>
  <c r="FD115" i="5"/>
  <c r="FC115" i="5"/>
  <c r="FB115" i="5"/>
  <c r="FA115" i="5"/>
  <c r="EZ115" i="5"/>
  <c r="EY115" i="5"/>
  <c r="EX115" i="5"/>
  <c r="EW115" i="5"/>
  <c r="FE115" i="5" s="1"/>
  <c r="ET115" i="5"/>
  <c r="FX115" i="5" s="1"/>
  <c r="ES115" i="5"/>
  <c r="FW115" i="5" s="1"/>
  <c r="ER115" i="5"/>
  <c r="EP115" i="5"/>
  <c r="FT115" i="5" s="1"/>
  <c r="EO115" i="5"/>
  <c r="FS115" i="5" s="1"/>
  <c r="EN115" i="5"/>
  <c r="EM115" i="5" s="1"/>
  <c r="DP115" i="5"/>
  <c r="DO115" i="5"/>
  <c r="DN115" i="5"/>
  <c r="DM115" i="5" s="1"/>
  <c r="DL115" i="5"/>
  <c r="DK115" i="5"/>
  <c r="DJ115" i="5"/>
  <c r="DI115" i="5"/>
  <c r="DF115" i="5"/>
  <c r="DE115" i="5"/>
  <c r="DD115" i="5"/>
  <c r="DC115" i="5"/>
  <c r="DB115" i="5"/>
  <c r="DA115" i="5"/>
  <c r="CZ115" i="5"/>
  <c r="CV115" i="5"/>
  <c r="DZ115" i="5" s="1"/>
  <c r="GH115" i="5" s="1"/>
  <c r="CU115" i="5"/>
  <c r="DY115" i="5" s="1"/>
  <c r="CT115" i="5"/>
  <c r="CS115" i="5" s="1"/>
  <c r="CR115" i="5"/>
  <c r="DV115" i="5" s="1"/>
  <c r="CQ115" i="5"/>
  <c r="DU115" i="5" s="1"/>
  <c r="GC115" i="5" s="1"/>
  <c r="CP115" i="5"/>
  <c r="CL115" i="5"/>
  <c r="EJ115" i="5" s="1"/>
  <c r="GR115" i="5" s="1"/>
  <c r="CK115" i="5"/>
  <c r="EI115" i="5" s="1"/>
  <c r="GQ115" i="5" s="1"/>
  <c r="CJ115" i="5"/>
  <c r="CI115" i="5" s="1"/>
  <c r="BR115" i="5"/>
  <c r="BQ115" i="5"/>
  <c r="BP115" i="5"/>
  <c r="BO115" i="5"/>
  <c r="BN115" i="5"/>
  <c r="BM115" i="5"/>
  <c r="BL115" i="5"/>
  <c r="BH115" i="5"/>
  <c r="BG115" i="5"/>
  <c r="BF115" i="5"/>
  <c r="BE115" i="5" s="1"/>
  <c r="BD115" i="5"/>
  <c r="BC115" i="5"/>
  <c r="BB115" i="5"/>
  <c r="AX115" i="5"/>
  <c r="CB115" i="5" s="1"/>
  <c r="AW115" i="5"/>
  <c r="CA115" i="5" s="1"/>
  <c r="AV115" i="5"/>
  <c r="AU115" i="5" s="1"/>
  <c r="AT115" i="5"/>
  <c r="BX115" i="5" s="1"/>
  <c r="AS115" i="5"/>
  <c r="BW115" i="5" s="1"/>
  <c r="AR115" i="5"/>
  <c r="AQ115" i="5" s="1"/>
  <c r="AY115" i="5" s="1"/>
  <c r="AD115" i="5"/>
  <c r="AC115" i="5"/>
  <c r="AB115" i="5"/>
  <c r="AA115" i="5" s="1"/>
  <c r="Z115" i="5"/>
  <c r="Y115" i="5"/>
  <c r="X115" i="5"/>
  <c r="W115" i="5" s="1"/>
  <c r="AE115" i="5" s="1"/>
  <c r="T115" i="5"/>
  <c r="S115" i="5"/>
  <c r="R115" i="5"/>
  <c r="Q115" i="5"/>
  <c r="P115" i="5"/>
  <c r="O115" i="5"/>
  <c r="N115" i="5"/>
  <c r="J115" i="5"/>
  <c r="AN115" i="5" s="1"/>
  <c r="I115" i="5"/>
  <c r="AM115" i="5" s="1"/>
  <c r="H115" i="5"/>
  <c r="AL115" i="5" s="1"/>
  <c r="F115" i="5"/>
  <c r="AJ115" i="5" s="1"/>
  <c r="E115" i="5"/>
  <c r="AI115" i="5" s="1"/>
  <c r="CG115" i="5" s="1"/>
  <c r="EE115" i="5" s="1"/>
  <c r="GM115" i="5" s="1"/>
  <c r="D115" i="5"/>
  <c r="C115" i="5" s="1"/>
  <c r="HD114" i="5"/>
  <c r="GY114" i="5"/>
  <c r="FN114" i="5"/>
  <c r="FM114" i="5"/>
  <c r="FL114" i="5"/>
  <c r="FK114" i="5" s="1"/>
  <c r="FJ114" i="5"/>
  <c r="FI114" i="5"/>
  <c r="FH114" i="5"/>
  <c r="FD114" i="5"/>
  <c r="FC114" i="5"/>
  <c r="FB114" i="5"/>
  <c r="FA114" i="5" s="1"/>
  <c r="EZ114" i="5"/>
  <c r="EY114" i="5"/>
  <c r="EX114" i="5"/>
  <c r="EW114" i="5"/>
  <c r="ET114" i="5"/>
  <c r="FX114" i="5" s="1"/>
  <c r="ES114" i="5"/>
  <c r="FW114" i="5" s="1"/>
  <c r="ER114" i="5"/>
  <c r="FV114" i="5" s="1"/>
  <c r="EQ114" i="5"/>
  <c r="EP114" i="5"/>
  <c r="FT114" i="5" s="1"/>
  <c r="EO114" i="5"/>
  <c r="FS114" i="5" s="1"/>
  <c r="EN114" i="5"/>
  <c r="FR114" i="5" s="1"/>
  <c r="FQ114" i="5" s="1"/>
  <c r="DP114" i="5"/>
  <c r="DO114" i="5"/>
  <c r="DN114" i="5"/>
  <c r="DL114" i="5"/>
  <c r="DK114" i="5"/>
  <c r="DJ114" i="5"/>
  <c r="DF114" i="5"/>
  <c r="DE114" i="5"/>
  <c r="DD114" i="5"/>
  <c r="DC114" i="5" s="1"/>
  <c r="DB114" i="5"/>
  <c r="DA114" i="5"/>
  <c r="CZ114" i="5"/>
  <c r="CV114" i="5"/>
  <c r="DZ114" i="5" s="1"/>
  <c r="GH114" i="5" s="1"/>
  <c r="CU114" i="5"/>
  <c r="DY114" i="5" s="1"/>
  <c r="GG114" i="5" s="1"/>
  <c r="CT114" i="5"/>
  <c r="DX114" i="5" s="1"/>
  <c r="CR114" i="5"/>
  <c r="DV114" i="5" s="1"/>
  <c r="GD114" i="5" s="1"/>
  <c r="CQ114" i="5"/>
  <c r="DU114" i="5" s="1"/>
  <c r="GC114" i="5" s="1"/>
  <c r="CP114" i="5"/>
  <c r="DT114" i="5" s="1"/>
  <c r="CL114" i="5"/>
  <c r="EJ114" i="5" s="1"/>
  <c r="GR114" i="5" s="1"/>
  <c r="CK114" i="5"/>
  <c r="EI114" i="5" s="1"/>
  <c r="GQ114" i="5" s="1"/>
  <c r="CJ114" i="5"/>
  <c r="EH114" i="5" s="1"/>
  <c r="BR114" i="5"/>
  <c r="BQ114" i="5"/>
  <c r="BP114" i="5"/>
  <c r="BO114" i="5" s="1"/>
  <c r="BN114" i="5"/>
  <c r="BM114" i="5"/>
  <c r="BL114" i="5"/>
  <c r="BK114" i="5" s="1"/>
  <c r="BH114" i="5"/>
  <c r="BG114" i="5"/>
  <c r="BF114" i="5"/>
  <c r="BD114" i="5"/>
  <c r="BC114" i="5"/>
  <c r="BB114" i="5"/>
  <c r="BA114" i="5" s="1"/>
  <c r="AX114" i="5"/>
  <c r="CB114" i="5" s="1"/>
  <c r="AW114" i="5"/>
  <c r="CA114" i="5" s="1"/>
  <c r="AV114" i="5"/>
  <c r="BZ114" i="5" s="1"/>
  <c r="AU114" i="5"/>
  <c r="AT114" i="5"/>
  <c r="BX114" i="5" s="1"/>
  <c r="AS114" i="5"/>
  <c r="BW114" i="5" s="1"/>
  <c r="AR114" i="5"/>
  <c r="BV114" i="5" s="1"/>
  <c r="BU114" i="5" s="1"/>
  <c r="AD114" i="5"/>
  <c r="AC114" i="5"/>
  <c r="AB114" i="5"/>
  <c r="Z114" i="5"/>
  <c r="Y114" i="5"/>
  <c r="X114" i="5"/>
  <c r="W114" i="5" s="1"/>
  <c r="T114" i="5"/>
  <c r="S114" i="5"/>
  <c r="R114" i="5"/>
  <c r="P114" i="5"/>
  <c r="O114" i="5"/>
  <c r="N114" i="5"/>
  <c r="M114" i="5" s="1"/>
  <c r="J114" i="5"/>
  <c r="AN114" i="5" s="1"/>
  <c r="I114" i="5"/>
  <c r="AM114" i="5" s="1"/>
  <c r="H114" i="5"/>
  <c r="AL114" i="5" s="1"/>
  <c r="F114" i="5"/>
  <c r="AJ114" i="5" s="1"/>
  <c r="CH114" i="5" s="1"/>
  <c r="EF114" i="5" s="1"/>
  <c r="GN114" i="5" s="1"/>
  <c r="E114" i="5"/>
  <c r="AI114" i="5" s="1"/>
  <c r="CG114" i="5" s="1"/>
  <c r="EE114" i="5" s="1"/>
  <c r="GM114" i="5" s="1"/>
  <c r="D114" i="5"/>
  <c r="AH114" i="5" s="1"/>
  <c r="HD113" i="5"/>
  <c r="GY113" i="5"/>
  <c r="FN113" i="5"/>
  <c r="FN116" i="5" s="1"/>
  <c r="FM113" i="5"/>
  <c r="FM116" i="5" s="1"/>
  <c r="FL113" i="5"/>
  <c r="FL116" i="5" s="1"/>
  <c r="FK116" i="5" s="1"/>
  <c r="FJ113" i="5"/>
  <c r="FJ116" i="5" s="1"/>
  <c r="FI113" i="5"/>
  <c r="FI116" i="5" s="1"/>
  <c r="FH113" i="5"/>
  <c r="FH116" i="5" s="1"/>
  <c r="FD113" i="5"/>
  <c r="FD116" i="5" s="1"/>
  <c r="FC113" i="5"/>
  <c r="FC116" i="5" s="1"/>
  <c r="FB113" i="5"/>
  <c r="FB116" i="5" s="1"/>
  <c r="FA116" i="5" s="1"/>
  <c r="EZ113" i="5"/>
  <c r="EZ116" i="5" s="1"/>
  <c r="EY113" i="5"/>
  <c r="EY116" i="5" s="1"/>
  <c r="EX113" i="5"/>
  <c r="ET113" i="5"/>
  <c r="ET116" i="5" s="1"/>
  <c r="ES113" i="5"/>
  <c r="ES116" i="5" s="1"/>
  <c r="ER113" i="5"/>
  <c r="EP113" i="5"/>
  <c r="EP116" i="5" s="1"/>
  <c r="EO113" i="5"/>
  <c r="EO116" i="5" s="1"/>
  <c r="EN113" i="5"/>
  <c r="EM113" i="5" s="1"/>
  <c r="DP113" i="5"/>
  <c r="DP116" i="5" s="1"/>
  <c r="DO113" i="5"/>
  <c r="DO116" i="5" s="1"/>
  <c r="DN113" i="5"/>
  <c r="DM113" i="5" s="1"/>
  <c r="DL113" i="5"/>
  <c r="DL116" i="5" s="1"/>
  <c r="DK113" i="5"/>
  <c r="DK116" i="5" s="1"/>
  <c r="DJ113" i="5"/>
  <c r="DI113" i="5" s="1"/>
  <c r="DQ113" i="5" s="1"/>
  <c r="DF113" i="5"/>
  <c r="DF116" i="5" s="1"/>
  <c r="DE113" i="5"/>
  <c r="DE116" i="5" s="1"/>
  <c r="DD113" i="5"/>
  <c r="DC113" i="5" s="1"/>
  <c r="DB113" i="5"/>
  <c r="DB116" i="5" s="1"/>
  <c r="DA113" i="5"/>
  <c r="DA116" i="5" s="1"/>
  <c r="CZ113" i="5"/>
  <c r="CY113" i="5" s="1"/>
  <c r="DG113" i="5" s="1"/>
  <c r="CV113" i="5"/>
  <c r="CV116" i="5" s="1"/>
  <c r="CU113" i="5"/>
  <c r="CU116" i="5" s="1"/>
  <c r="CT113" i="5"/>
  <c r="CS113" i="5" s="1"/>
  <c r="CR113" i="5"/>
  <c r="CR116" i="5" s="1"/>
  <c r="CQ113" i="5"/>
  <c r="CQ116" i="5" s="1"/>
  <c r="CP113" i="5"/>
  <c r="CO113" i="5" s="1"/>
  <c r="CW113" i="5" s="1"/>
  <c r="CL113" i="5"/>
  <c r="CL116" i="5" s="1"/>
  <c r="CK113" i="5"/>
  <c r="CK116" i="5" s="1"/>
  <c r="CJ113" i="5"/>
  <c r="BR113" i="5"/>
  <c r="BR116" i="5" s="1"/>
  <c r="BQ113" i="5"/>
  <c r="BQ116" i="5" s="1"/>
  <c r="BP113" i="5"/>
  <c r="BO113" i="5" s="1"/>
  <c r="BN113" i="5"/>
  <c r="BN116" i="5" s="1"/>
  <c r="BM113" i="5"/>
  <c r="BM116" i="5" s="1"/>
  <c r="BL113" i="5"/>
  <c r="BL116" i="5" s="1"/>
  <c r="BH113" i="5"/>
  <c r="BH116" i="5" s="1"/>
  <c r="BG113" i="5"/>
  <c r="BG116" i="5" s="1"/>
  <c r="BF113" i="5"/>
  <c r="BF116" i="5" s="1"/>
  <c r="BD113" i="5"/>
  <c r="BD116" i="5" s="1"/>
  <c r="BC113" i="5"/>
  <c r="BC116" i="5" s="1"/>
  <c r="BB113" i="5"/>
  <c r="BB116" i="5" s="1"/>
  <c r="AX113" i="5"/>
  <c r="AX116" i="5" s="1"/>
  <c r="AW113" i="5"/>
  <c r="AW116" i="5" s="1"/>
  <c r="AV113" i="5"/>
  <c r="AV116" i="5" s="1"/>
  <c r="AT113" i="5"/>
  <c r="AT116" i="5" s="1"/>
  <c r="AS113" i="5"/>
  <c r="AS116" i="5" s="1"/>
  <c r="AR113" i="5"/>
  <c r="AR116" i="5" s="1"/>
  <c r="AD113" i="5"/>
  <c r="AD116" i="5" s="1"/>
  <c r="AC113" i="5"/>
  <c r="AC116" i="5" s="1"/>
  <c r="AB113" i="5"/>
  <c r="AB116" i="5" s="1"/>
  <c r="Z113" i="5"/>
  <c r="Z116" i="5" s="1"/>
  <c r="Y113" i="5"/>
  <c r="Y116" i="5" s="1"/>
  <c r="X113" i="5"/>
  <c r="X116" i="5" s="1"/>
  <c r="T113" i="5"/>
  <c r="T116" i="5" s="1"/>
  <c r="S113" i="5"/>
  <c r="S116" i="5" s="1"/>
  <c r="R113" i="5"/>
  <c r="R116" i="5" s="1"/>
  <c r="P113" i="5"/>
  <c r="P116" i="5" s="1"/>
  <c r="O113" i="5"/>
  <c r="O116" i="5" s="1"/>
  <c r="N113" i="5"/>
  <c r="N116" i="5" s="1"/>
  <c r="J113" i="5"/>
  <c r="J116" i="5" s="1"/>
  <c r="I113" i="5"/>
  <c r="I116" i="5" s="1"/>
  <c r="H113" i="5"/>
  <c r="H116" i="5" s="1"/>
  <c r="F113" i="5"/>
  <c r="F116" i="5" s="1"/>
  <c r="E113" i="5"/>
  <c r="E116" i="5" s="1"/>
  <c r="D113" i="5"/>
  <c r="D116" i="5" s="1"/>
  <c r="HD112" i="5"/>
  <c r="GY112" i="5"/>
  <c r="GW112" i="5"/>
  <c r="GU112" i="5"/>
  <c r="GU111" i="5"/>
  <c r="FN111" i="5"/>
  <c r="FM111" i="5"/>
  <c r="FL111" i="5"/>
  <c r="FK111" i="5"/>
  <c r="FJ111" i="5"/>
  <c r="FI111" i="5"/>
  <c r="FH111" i="5"/>
  <c r="FG111" i="5" s="1"/>
  <c r="FO111" i="5" s="1"/>
  <c r="FD111" i="5"/>
  <c r="FC111" i="5"/>
  <c r="FB111" i="5"/>
  <c r="FA111" i="5"/>
  <c r="EZ111" i="5"/>
  <c r="EY111" i="5"/>
  <c r="EX111" i="5"/>
  <c r="ET111" i="5"/>
  <c r="FX111" i="5" s="1"/>
  <c r="ES111" i="5"/>
  <c r="FW111" i="5" s="1"/>
  <c r="ER111" i="5"/>
  <c r="FV111" i="5" s="1"/>
  <c r="FU111" i="5" s="1"/>
  <c r="EP111" i="5"/>
  <c r="FT111" i="5" s="1"/>
  <c r="EO111" i="5"/>
  <c r="FS111" i="5" s="1"/>
  <c r="EN111" i="5"/>
  <c r="FR111" i="5" s="1"/>
  <c r="DP111" i="5"/>
  <c r="DO111" i="5"/>
  <c r="DN111" i="5"/>
  <c r="DL111" i="5"/>
  <c r="DK111" i="5"/>
  <c r="DJ111" i="5"/>
  <c r="DI111" i="5" s="1"/>
  <c r="DF111" i="5"/>
  <c r="DE111" i="5"/>
  <c r="DD111" i="5"/>
  <c r="DB111" i="5"/>
  <c r="DA111" i="5"/>
  <c r="CZ111" i="5"/>
  <c r="CY111" i="5" s="1"/>
  <c r="CV111" i="5"/>
  <c r="DZ111" i="5" s="1"/>
  <c r="GH111" i="5" s="1"/>
  <c r="CU111" i="5"/>
  <c r="DY111" i="5" s="1"/>
  <c r="GG111" i="5" s="1"/>
  <c r="CT111" i="5"/>
  <c r="DX111" i="5" s="1"/>
  <c r="CR111" i="5"/>
  <c r="DV111" i="5" s="1"/>
  <c r="GD111" i="5" s="1"/>
  <c r="CQ111" i="5"/>
  <c r="DU111" i="5" s="1"/>
  <c r="GC111" i="5" s="1"/>
  <c r="CP111" i="5"/>
  <c r="DT111" i="5" s="1"/>
  <c r="CL111" i="5"/>
  <c r="EJ111" i="5" s="1"/>
  <c r="GR111" i="5" s="1"/>
  <c r="CK111" i="5"/>
  <c r="EI111" i="5" s="1"/>
  <c r="GQ111" i="5" s="1"/>
  <c r="CJ111" i="5"/>
  <c r="EH111" i="5" s="1"/>
  <c r="BR111" i="5"/>
  <c r="BQ111" i="5"/>
  <c r="BP111" i="5"/>
  <c r="BO111" i="5" s="1"/>
  <c r="BN111" i="5"/>
  <c r="BM111" i="5"/>
  <c r="BL111" i="5"/>
  <c r="BH111" i="5"/>
  <c r="BG111" i="5"/>
  <c r="BF111" i="5"/>
  <c r="BE111" i="5" s="1"/>
  <c r="BD111" i="5"/>
  <c r="BC111" i="5"/>
  <c r="BB111" i="5"/>
  <c r="AX111" i="5"/>
  <c r="CB111" i="5" s="1"/>
  <c r="AW111" i="5"/>
  <c r="CA111" i="5" s="1"/>
  <c r="AV111" i="5"/>
  <c r="BZ111" i="5" s="1"/>
  <c r="BY111" i="5" s="1"/>
  <c r="AT111" i="5"/>
  <c r="BX111" i="5" s="1"/>
  <c r="AS111" i="5"/>
  <c r="BW111" i="5" s="1"/>
  <c r="AR111" i="5"/>
  <c r="BV111" i="5" s="1"/>
  <c r="AQ111" i="5"/>
  <c r="AD111" i="5"/>
  <c r="AC111" i="5"/>
  <c r="AB111" i="5"/>
  <c r="Z111" i="5"/>
  <c r="Y111" i="5"/>
  <c r="X111" i="5"/>
  <c r="T111" i="5"/>
  <c r="S111" i="5"/>
  <c r="R111" i="5"/>
  <c r="P111" i="5"/>
  <c r="O111" i="5"/>
  <c r="N111" i="5"/>
  <c r="M111" i="5" s="1"/>
  <c r="J111" i="5"/>
  <c r="AN111" i="5" s="1"/>
  <c r="I111" i="5"/>
  <c r="AM111" i="5" s="1"/>
  <c r="H111" i="5"/>
  <c r="AL111" i="5" s="1"/>
  <c r="F111" i="5"/>
  <c r="AJ111" i="5" s="1"/>
  <c r="CH111" i="5" s="1"/>
  <c r="EF111" i="5" s="1"/>
  <c r="GN111" i="5" s="1"/>
  <c r="E111" i="5"/>
  <c r="AI111" i="5" s="1"/>
  <c r="D111" i="5"/>
  <c r="AH111" i="5" s="1"/>
  <c r="GU110" i="5"/>
  <c r="FN110" i="5"/>
  <c r="FM110" i="5"/>
  <c r="FL110" i="5"/>
  <c r="FK110" i="5" s="1"/>
  <c r="FJ110" i="5"/>
  <c r="FI110" i="5"/>
  <c r="FH110" i="5"/>
  <c r="FD110" i="5"/>
  <c r="FC110" i="5"/>
  <c r="FB110" i="5"/>
  <c r="FA110" i="5" s="1"/>
  <c r="EZ110" i="5"/>
  <c r="EY110" i="5"/>
  <c r="EX110" i="5"/>
  <c r="EW110" i="5"/>
  <c r="ET110" i="5"/>
  <c r="ES110" i="5"/>
  <c r="FW110" i="5" s="1"/>
  <c r="ER110" i="5"/>
  <c r="EQ110" i="5"/>
  <c r="EP110" i="5"/>
  <c r="FT110" i="5" s="1"/>
  <c r="EO110" i="5"/>
  <c r="FS110" i="5" s="1"/>
  <c r="EN110" i="5"/>
  <c r="FR110" i="5" s="1"/>
  <c r="DP110" i="5"/>
  <c r="DO110" i="5"/>
  <c r="DN110" i="5"/>
  <c r="DM110" i="5" s="1"/>
  <c r="DL110" i="5"/>
  <c r="DK110" i="5"/>
  <c r="DJ110" i="5"/>
  <c r="DF110" i="5"/>
  <c r="DE110" i="5"/>
  <c r="DD110" i="5"/>
  <c r="DC110" i="5" s="1"/>
  <c r="DB110" i="5"/>
  <c r="DA110" i="5"/>
  <c r="CZ110" i="5"/>
  <c r="CV110" i="5"/>
  <c r="DZ110" i="5" s="1"/>
  <c r="CU110" i="5"/>
  <c r="DY110" i="5" s="1"/>
  <c r="CT110" i="5"/>
  <c r="DX110" i="5" s="1"/>
  <c r="CR110" i="5"/>
  <c r="DV110" i="5" s="1"/>
  <c r="GD110" i="5" s="1"/>
  <c r="CQ110" i="5"/>
  <c r="DU110" i="5" s="1"/>
  <c r="GC110" i="5" s="1"/>
  <c r="CP110" i="5"/>
  <c r="DT110" i="5" s="1"/>
  <c r="CL110" i="5"/>
  <c r="EJ110" i="5" s="1"/>
  <c r="CK110" i="5"/>
  <c r="EI110" i="5" s="1"/>
  <c r="CJ110" i="5"/>
  <c r="EH110" i="5" s="1"/>
  <c r="BR110" i="5"/>
  <c r="BQ110" i="5"/>
  <c r="BP110" i="5"/>
  <c r="BN110" i="5"/>
  <c r="BM110" i="5"/>
  <c r="BL110" i="5"/>
  <c r="BH110" i="5"/>
  <c r="BG110" i="5"/>
  <c r="BF110" i="5"/>
  <c r="BD110" i="5"/>
  <c r="BC110" i="5"/>
  <c r="BB110" i="5"/>
  <c r="BA110" i="5" s="1"/>
  <c r="AX110" i="5"/>
  <c r="CB110" i="5" s="1"/>
  <c r="AW110" i="5"/>
  <c r="CA110" i="5" s="1"/>
  <c r="AV110" i="5"/>
  <c r="BZ110" i="5" s="1"/>
  <c r="AT110" i="5"/>
  <c r="BX110" i="5" s="1"/>
  <c r="AS110" i="5"/>
  <c r="BW110" i="5" s="1"/>
  <c r="AR110" i="5"/>
  <c r="BV110" i="5" s="1"/>
  <c r="AD110" i="5"/>
  <c r="AC110" i="5"/>
  <c r="AB110" i="5"/>
  <c r="Z110" i="5"/>
  <c r="Y110" i="5"/>
  <c r="X110" i="5"/>
  <c r="T110" i="5"/>
  <c r="S110" i="5"/>
  <c r="R110" i="5"/>
  <c r="P110" i="5"/>
  <c r="O110" i="5"/>
  <c r="N110" i="5"/>
  <c r="M110" i="5" s="1"/>
  <c r="J110" i="5"/>
  <c r="AN110" i="5" s="1"/>
  <c r="I110" i="5"/>
  <c r="H110" i="5"/>
  <c r="AL110" i="5" s="1"/>
  <c r="F110" i="5"/>
  <c r="AJ110" i="5" s="1"/>
  <c r="CH110" i="5" s="1"/>
  <c r="EF110" i="5" s="1"/>
  <c r="GN110" i="5" s="1"/>
  <c r="E110" i="5"/>
  <c r="AI110" i="5" s="1"/>
  <c r="CG110" i="5" s="1"/>
  <c r="D110" i="5"/>
  <c r="AH110" i="5" s="1"/>
  <c r="GU109" i="5"/>
  <c r="FT109" i="5"/>
  <c r="FN109" i="5"/>
  <c r="FM109" i="5"/>
  <c r="FL109" i="5"/>
  <c r="FK109" i="5" s="1"/>
  <c r="FI109" i="5"/>
  <c r="FH109" i="5"/>
  <c r="FG109" i="5" s="1"/>
  <c r="FD109" i="5"/>
  <c r="FC109" i="5"/>
  <c r="FB109" i="5"/>
  <c r="EY109" i="5"/>
  <c r="EX109" i="5"/>
  <c r="EW109" i="5" s="1"/>
  <c r="ET109" i="5"/>
  <c r="FX109" i="5" s="1"/>
  <c r="ES109" i="5"/>
  <c r="ER109" i="5"/>
  <c r="FV109" i="5" s="1"/>
  <c r="EO109" i="5"/>
  <c r="FS109" i="5" s="1"/>
  <c r="EN109" i="5"/>
  <c r="FR109" i="5" s="1"/>
  <c r="DV109" i="5"/>
  <c r="GD109" i="5" s="1"/>
  <c r="DP109" i="5"/>
  <c r="DO109" i="5"/>
  <c r="DN109" i="5"/>
  <c r="DM109" i="5" s="1"/>
  <c r="DK109" i="5"/>
  <c r="DJ109" i="5"/>
  <c r="DI109" i="5" s="1"/>
  <c r="DF109" i="5"/>
  <c r="DE109" i="5"/>
  <c r="DD109" i="5"/>
  <c r="DA109" i="5"/>
  <c r="CZ109" i="5"/>
  <c r="CY109" i="5" s="1"/>
  <c r="CV109" i="5"/>
  <c r="DZ109" i="5" s="1"/>
  <c r="GH109" i="5" s="1"/>
  <c r="CU109" i="5"/>
  <c r="CT109" i="5"/>
  <c r="CS109" i="5" s="1"/>
  <c r="CQ109" i="5"/>
  <c r="DU109" i="5" s="1"/>
  <c r="GC109" i="5" s="1"/>
  <c r="CP109" i="5"/>
  <c r="DT109" i="5" s="1"/>
  <c r="CL109" i="5"/>
  <c r="EJ109" i="5" s="1"/>
  <c r="GR109" i="5" s="1"/>
  <c r="CK109" i="5"/>
  <c r="CJ109" i="5"/>
  <c r="BX109" i="5"/>
  <c r="BR109" i="5"/>
  <c r="BQ109" i="5"/>
  <c r="BP109" i="5"/>
  <c r="BM109" i="5"/>
  <c r="BL109" i="5"/>
  <c r="BK109" i="5" s="1"/>
  <c r="BH109" i="5"/>
  <c r="BG109" i="5"/>
  <c r="BF109" i="5"/>
  <c r="BC109" i="5"/>
  <c r="BB109" i="5"/>
  <c r="BA109" i="5" s="1"/>
  <c r="AX109" i="5"/>
  <c r="CB109" i="5" s="1"/>
  <c r="AW109" i="5"/>
  <c r="AV109" i="5"/>
  <c r="AS109" i="5"/>
  <c r="BW109" i="5" s="1"/>
  <c r="AR109" i="5"/>
  <c r="AJ109" i="5"/>
  <c r="CH109" i="5" s="1"/>
  <c r="EF109" i="5" s="1"/>
  <c r="GN109" i="5" s="1"/>
  <c r="AD109" i="5"/>
  <c r="AC109" i="5"/>
  <c r="AB109" i="5"/>
  <c r="Y109" i="5"/>
  <c r="X109" i="5"/>
  <c r="W109" i="5" s="1"/>
  <c r="T109" i="5"/>
  <c r="S109" i="5"/>
  <c r="R109" i="5"/>
  <c r="O109" i="5"/>
  <c r="N109" i="5"/>
  <c r="J109" i="5"/>
  <c r="AN109" i="5" s="1"/>
  <c r="I109" i="5"/>
  <c r="H109" i="5"/>
  <c r="E109" i="5"/>
  <c r="AI109" i="5" s="1"/>
  <c r="CG109" i="5" s="1"/>
  <c r="EE109" i="5" s="1"/>
  <c r="GM109" i="5" s="1"/>
  <c r="D109" i="5"/>
  <c r="GU108" i="5"/>
  <c r="FN108" i="5"/>
  <c r="FK108" i="5" s="1"/>
  <c r="FM108" i="5"/>
  <c r="FL108" i="5"/>
  <c r="FJ108" i="5"/>
  <c r="FI108" i="5"/>
  <c r="FH108" i="5"/>
  <c r="FD108" i="5"/>
  <c r="FA108" i="5" s="1"/>
  <c r="FC108" i="5"/>
  <c r="FB108" i="5"/>
  <c r="EZ108" i="5"/>
  <c r="EY108" i="5"/>
  <c r="EX108" i="5"/>
  <c r="ET108" i="5"/>
  <c r="FX108" i="5" s="1"/>
  <c r="ES108" i="5"/>
  <c r="FW108" i="5" s="1"/>
  <c r="ER108" i="5"/>
  <c r="FV108" i="5" s="1"/>
  <c r="EP108" i="5"/>
  <c r="FT108" i="5" s="1"/>
  <c r="EO108" i="5"/>
  <c r="FS108" i="5" s="1"/>
  <c r="EN108" i="5"/>
  <c r="FR108" i="5" s="1"/>
  <c r="DP108" i="5"/>
  <c r="DM108" i="5" s="1"/>
  <c r="DO108" i="5"/>
  <c r="DN108" i="5"/>
  <c r="DL108" i="5"/>
  <c r="DK108" i="5"/>
  <c r="DJ108" i="5"/>
  <c r="DF108" i="5"/>
  <c r="DC108" i="5" s="1"/>
  <c r="DE108" i="5"/>
  <c r="DD108" i="5"/>
  <c r="DB108" i="5"/>
  <c r="DA108" i="5"/>
  <c r="CZ108" i="5"/>
  <c r="CV108" i="5"/>
  <c r="DZ108" i="5" s="1"/>
  <c r="CU108" i="5"/>
  <c r="DY108" i="5" s="1"/>
  <c r="GG108" i="5" s="1"/>
  <c r="CT108" i="5"/>
  <c r="DX108" i="5" s="1"/>
  <c r="CR108" i="5"/>
  <c r="DV108" i="5" s="1"/>
  <c r="GD108" i="5" s="1"/>
  <c r="CQ108" i="5"/>
  <c r="DU108" i="5" s="1"/>
  <c r="GC108" i="5" s="1"/>
  <c r="CP108" i="5"/>
  <c r="DT108" i="5" s="1"/>
  <c r="CL108" i="5"/>
  <c r="EJ108" i="5" s="1"/>
  <c r="CK108" i="5"/>
  <c r="EI108" i="5" s="1"/>
  <c r="GQ108" i="5" s="1"/>
  <c r="CJ108" i="5"/>
  <c r="EH108" i="5" s="1"/>
  <c r="BR108" i="5"/>
  <c r="BO108" i="5" s="1"/>
  <c r="BQ108" i="5"/>
  <c r="BP108" i="5"/>
  <c r="BN108" i="5"/>
  <c r="BK108" i="5" s="1"/>
  <c r="BS108" i="5" s="1"/>
  <c r="BM108" i="5"/>
  <c r="BL108" i="5"/>
  <c r="BH108" i="5"/>
  <c r="BE108" i="5" s="1"/>
  <c r="BG108" i="5"/>
  <c r="BF108" i="5"/>
  <c r="BD108" i="5"/>
  <c r="BA108" i="5" s="1"/>
  <c r="BI108" i="5" s="1"/>
  <c r="BC108" i="5"/>
  <c r="BB108" i="5"/>
  <c r="AX108" i="5"/>
  <c r="CB108" i="5" s="1"/>
  <c r="AW108" i="5"/>
  <c r="CA108" i="5" s="1"/>
  <c r="AV108" i="5"/>
  <c r="BZ108" i="5" s="1"/>
  <c r="AT108" i="5"/>
  <c r="BX108" i="5" s="1"/>
  <c r="AS108" i="5"/>
  <c r="BW108" i="5" s="1"/>
  <c r="AR108" i="5"/>
  <c r="BV108" i="5" s="1"/>
  <c r="AD108" i="5"/>
  <c r="AA108" i="5" s="1"/>
  <c r="AC108" i="5"/>
  <c r="AB108" i="5"/>
  <c r="Z108" i="5"/>
  <c r="Y108" i="5"/>
  <c r="X108" i="5"/>
  <c r="T108" i="5"/>
  <c r="Q108" i="5" s="1"/>
  <c r="S108" i="5"/>
  <c r="R108" i="5"/>
  <c r="P108" i="5"/>
  <c r="O108" i="5"/>
  <c r="N108" i="5"/>
  <c r="J108" i="5"/>
  <c r="AN108" i="5" s="1"/>
  <c r="I108" i="5"/>
  <c r="AM108" i="5" s="1"/>
  <c r="H108" i="5"/>
  <c r="AL108" i="5" s="1"/>
  <c r="F108" i="5"/>
  <c r="AJ108" i="5" s="1"/>
  <c r="CH108" i="5" s="1"/>
  <c r="EF108" i="5" s="1"/>
  <c r="GN108" i="5" s="1"/>
  <c r="E108" i="5"/>
  <c r="AI108" i="5" s="1"/>
  <c r="CG108" i="5" s="1"/>
  <c r="EE108" i="5" s="1"/>
  <c r="GM108" i="5" s="1"/>
  <c r="D108" i="5"/>
  <c r="AH108" i="5" s="1"/>
  <c r="GU107" i="5"/>
  <c r="FT107" i="5"/>
  <c r="FN107" i="5"/>
  <c r="FM107" i="5"/>
  <c r="FL107" i="5"/>
  <c r="FK107" i="5"/>
  <c r="FI107" i="5"/>
  <c r="FH107" i="5"/>
  <c r="FG107" i="5" s="1"/>
  <c r="FO107" i="5" s="1"/>
  <c r="FD107" i="5"/>
  <c r="FC107" i="5"/>
  <c r="FB107" i="5"/>
  <c r="EY107" i="5"/>
  <c r="EX107" i="5"/>
  <c r="EW107" i="5"/>
  <c r="ET107" i="5"/>
  <c r="FX107" i="5" s="1"/>
  <c r="ES107" i="5"/>
  <c r="FW107" i="5" s="1"/>
  <c r="ER107" i="5"/>
  <c r="FV107" i="5" s="1"/>
  <c r="EQ107" i="5"/>
  <c r="EO107" i="5"/>
  <c r="FS107" i="5" s="1"/>
  <c r="EN107" i="5"/>
  <c r="FR107" i="5" s="1"/>
  <c r="FQ107" i="5" s="1"/>
  <c r="DV107" i="5"/>
  <c r="GD107" i="5" s="1"/>
  <c r="DP107" i="5"/>
  <c r="DO107" i="5"/>
  <c r="DN107" i="5"/>
  <c r="DM107" i="5" s="1"/>
  <c r="DK107" i="5"/>
  <c r="DJ107" i="5"/>
  <c r="DI107" i="5" s="1"/>
  <c r="DF107" i="5"/>
  <c r="DE107" i="5"/>
  <c r="DD107" i="5"/>
  <c r="DC107" i="5" s="1"/>
  <c r="DA107" i="5"/>
  <c r="CZ107" i="5"/>
  <c r="CV107" i="5"/>
  <c r="DZ107" i="5" s="1"/>
  <c r="GH107" i="5" s="1"/>
  <c r="CU107" i="5"/>
  <c r="DY107" i="5" s="1"/>
  <c r="CT107" i="5"/>
  <c r="CS107" i="5" s="1"/>
  <c r="CQ107" i="5"/>
  <c r="DU107" i="5" s="1"/>
  <c r="GC107" i="5" s="1"/>
  <c r="CP107" i="5"/>
  <c r="DT107" i="5" s="1"/>
  <c r="CL107" i="5"/>
  <c r="EJ107" i="5" s="1"/>
  <c r="GR107" i="5" s="1"/>
  <c r="CK107" i="5"/>
  <c r="EI107" i="5" s="1"/>
  <c r="CJ107" i="5"/>
  <c r="CI107" i="5" s="1"/>
  <c r="GX107" i="5" s="1"/>
  <c r="BX107" i="5"/>
  <c r="BR107" i="5"/>
  <c r="BQ107" i="5"/>
  <c r="BP107" i="5"/>
  <c r="BO107" i="5"/>
  <c r="BM107" i="5"/>
  <c r="BL107" i="5"/>
  <c r="BK107" i="5" s="1"/>
  <c r="BS107" i="5" s="1"/>
  <c r="BH107" i="5"/>
  <c r="BG107" i="5"/>
  <c r="BF107" i="5"/>
  <c r="BC107" i="5"/>
  <c r="BB107" i="5"/>
  <c r="BA107" i="5"/>
  <c r="AX107" i="5"/>
  <c r="CB107" i="5" s="1"/>
  <c r="AW107" i="5"/>
  <c r="CA107" i="5" s="1"/>
  <c r="AV107" i="5"/>
  <c r="BZ107" i="5" s="1"/>
  <c r="AU107" i="5"/>
  <c r="AS107" i="5"/>
  <c r="BW107" i="5" s="1"/>
  <c r="AR107" i="5"/>
  <c r="BV107" i="5" s="1"/>
  <c r="BU107" i="5" s="1"/>
  <c r="AJ107" i="5"/>
  <c r="CH107" i="5" s="1"/>
  <c r="EF107" i="5" s="1"/>
  <c r="GN107" i="5" s="1"/>
  <c r="AD107" i="5"/>
  <c r="AC107" i="5"/>
  <c r="AB107" i="5"/>
  <c r="AA107" i="5" s="1"/>
  <c r="Y107" i="5"/>
  <c r="X107" i="5"/>
  <c r="W107" i="5" s="1"/>
  <c r="T107" i="5"/>
  <c r="S107" i="5"/>
  <c r="R107" i="5"/>
  <c r="Q107" i="5" s="1"/>
  <c r="V107" i="5" s="1"/>
  <c r="O107" i="5"/>
  <c r="N107" i="5"/>
  <c r="M107" i="5"/>
  <c r="J107" i="5"/>
  <c r="AN107" i="5" s="1"/>
  <c r="I107" i="5"/>
  <c r="AM107" i="5" s="1"/>
  <c r="H107" i="5"/>
  <c r="G107" i="5" s="1"/>
  <c r="E107" i="5"/>
  <c r="AI107" i="5" s="1"/>
  <c r="CG107" i="5" s="1"/>
  <c r="EE107" i="5" s="1"/>
  <c r="GM107" i="5" s="1"/>
  <c r="D107" i="5"/>
  <c r="AH107" i="5" s="1"/>
  <c r="C107" i="5"/>
  <c r="K107" i="5" s="1"/>
  <c r="GU106" i="5"/>
  <c r="FN106" i="5"/>
  <c r="FM106" i="5"/>
  <c r="FL106" i="5"/>
  <c r="FJ106" i="5"/>
  <c r="FI106" i="5"/>
  <c r="FH106" i="5"/>
  <c r="FD106" i="5"/>
  <c r="FC106" i="5"/>
  <c r="FB106" i="5"/>
  <c r="EZ106" i="5"/>
  <c r="EY106" i="5"/>
  <c r="EX106" i="5"/>
  <c r="ET106" i="5"/>
  <c r="FX106" i="5" s="1"/>
  <c r="ES106" i="5"/>
  <c r="FW106" i="5" s="1"/>
  <c r="ER106" i="5"/>
  <c r="FV106" i="5" s="1"/>
  <c r="EP106" i="5"/>
  <c r="FT106" i="5" s="1"/>
  <c r="EO106" i="5"/>
  <c r="FS106" i="5" s="1"/>
  <c r="EN106" i="5"/>
  <c r="FR106" i="5" s="1"/>
  <c r="DP106" i="5"/>
  <c r="DO106" i="5"/>
  <c r="DN106" i="5"/>
  <c r="DL106" i="5"/>
  <c r="DK106" i="5"/>
  <c r="DJ106" i="5"/>
  <c r="DF106" i="5"/>
  <c r="DE106" i="5"/>
  <c r="DD106" i="5"/>
  <c r="DB106" i="5"/>
  <c r="DA106" i="5"/>
  <c r="CZ106" i="5"/>
  <c r="CV106" i="5"/>
  <c r="DZ106" i="5" s="1"/>
  <c r="CU106" i="5"/>
  <c r="DY106" i="5" s="1"/>
  <c r="GG106" i="5" s="1"/>
  <c r="CT106" i="5"/>
  <c r="DX106" i="5" s="1"/>
  <c r="CR106" i="5"/>
  <c r="DV106" i="5" s="1"/>
  <c r="CQ106" i="5"/>
  <c r="DU106" i="5" s="1"/>
  <c r="GC106" i="5" s="1"/>
  <c r="CP106" i="5"/>
  <c r="DT106" i="5" s="1"/>
  <c r="CL106" i="5"/>
  <c r="EJ106" i="5" s="1"/>
  <c r="GR106" i="5" s="1"/>
  <c r="CK106" i="5"/>
  <c r="CJ106" i="5"/>
  <c r="EH106" i="5" s="1"/>
  <c r="BR106" i="5"/>
  <c r="BQ106" i="5"/>
  <c r="BP106" i="5"/>
  <c r="BN106" i="5"/>
  <c r="BM106" i="5"/>
  <c r="BL106" i="5"/>
  <c r="BH106" i="5"/>
  <c r="BG106" i="5"/>
  <c r="BF106" i="5"/>
  <c r="BD106" i="5"/>
  <c r="BC106" i="5"/>
  <c r="BB106" i="5"/>
  <c r="AX106" i="5"/>
  <c r="CB106" i="5" s="1"/>
  <c r="AW106" i="5"/>
  <c r="CA106" i="5" s="1"/>
  <c r="AV106" i="5"/>
  <c r="BZ106" i="5" s="1"/>
  <c r="AT106" i="5"/>
  <c r="BX106" i="5" s="1"/>
  <c r="AS106" i="5"/>
  <c r="BW106" i="5" s="1"/>
  <c r="AR106" i="5"/>
  <c r="BV106" i="5" s="1"/>
  <c r="AD106" i="5"/>
  <c r="AC106" i="5"/>
  <c r="AB106" i="5"/>
  <c r="Z106" i="5"/>
  <c r="Y106" i="5"/>
  <c r="X106" i="5"/>
  <c r="T106" i="5"/>
  <c r="S106" i="5"/>
  <c r="R106" i="5"/>
  <c r="P106" i="5"/>
  <c r="O106" i="5"/>
  <c r="N106" i="5"/>
  <c r="J106" i="5"/>
  <c r="AN106" i="5" s="1"/>
  <c r="I106" i="5"/>
  <c r="AM106" i="5" s="1"/>
  <c r="H106" i="5"/>
  <c r="AL106" i="5" s="1"/>
  <c r="F106" i="5"/>
  <c r="AJ106" i="5" s="1"/>
  <c r="CH106" i="5" s="1"/>
  <c r="E106" i="5"/>
  <c r="AI106" i="5" s="1"/>
  <c r="CG106" i="5" s="1"/>
  <c r="EE106" i="5" s="1"/>
  <c r="GM106" i="5" s="1"/>
  <c r="D106" i="5"/>
  <c r="AH106" i="5" s="1"/>
  <c r="GU105" i="5"/>
  <c r="FN105" i="5"/>
  <c r="FM105" i="5"/>
  <c r="FL105" i="5"/>
  <c r="FJ105" i="5"/>
  <c r="FI105" i="5"/>
  <c r="FH105" i="5"/>
  <c r="FG105" i="5" s="1"/>
  <c r="FD105" i="5"/>
  <c r="FC105" i="5"/>
  <c r="FB105" i="5"/>
  <c r="EZ105" i="5"/>
  <c r="EY105" i="5"/>
  <c r="EX105" i="5"/>
  <c r="ET105" i="5"/>
  <c r="FX105" i="5" s="1"/>
  <c r="ES105" i="5"/>
  <c r="FW105" i="5" s="1"/>
  <c r="ER105" i="5"/>
  <c r="FV105" i="5" s="1"/>
  <c r="EP105" i="5"/>
  <c r="FT105" i="5" s="1"/>
  <c r="EO105" i="5"/>
  <c r="FS105" i="5" s="1"/>
  <c r="EN105" i="5"/>
  <c r="FR105" i="5" s="1"/>
  <c r="FQ105" i="5" s="1"/>
  <c r="DP105" i="5"/>
  <c r="DO105" i="5"/>
  <c r="DN105" i="5"/>
  <c r="DM105" i="5" s="1"/>
  <c r="DL105" i="5"/>
  <c r="DK105" i="5"/>
  <c r="DJ105" i="5"/>
  <c r="DF105" i="5"/>
  <c r="DE105" i="5"/>
  <c r="DD105" i="5"/>
  <c r="DC105" i="5" s="1"/>
  <c r="DB105" i="5"/>
  <c r="DA105" i="5"/>
  <c r="CZ105" i="5"/>
  <c r="CV105" i="5"/>
  <c r="DZ105" i="5" s="1"/>
  <c r="GH105" i="5" s="1"/>
  <c r="CU105" i="5"/>
  <c r="DY105" i="5" s="1"/>
  <c r="CT105" i="5"/>
  <c r="DX105" i="5" s="1"/>
  <c r="CR105" i="5"/>
  <c r="DV105" i="5" s="1"/>
  <c r="CQ105" i="5"/>
  <c r="DU105" i="5" s="1"/>
  <c r="GC105" i="5" s="1"/>
  <c r="CP105" i="5"/>
  <c r="DT105" i="5" s="1"/>
  <c r="CL105" i="5"/>
  <c r="EJ105" i="5" s="1"/>
  <c r="GR105" i="5" s="1"/>
  <c r="CK105" i="5"/>
  <c r="EI105" i="5" s="1"/>
  <c r="CJ105" i="5"/>
  <c r="EH105" i="5" s="1"/>
  <c r="BR105" i="5"/>
  <c r="BQ105" i="5"/>
  <c r="BP105" i="5"/>
  <c r="BN105" i="5"/>
  <c r="BM105" i="5"/>
  <c r="BL105" i="5"/>
  <c r="BH105" i="5"/>
  <c r="BG105" i="5"/>
  <c r="BF105" i="5"/>
  <c r="BD105" i="5"/>
  <c r="BC105" i="5"/>
  <c r="BB105" i="5"/>
  <c r="AX105" i="5"/>
  <c r="CB105" i="5" s="1"/>
  <c r="AW105" i="5"/>
  <c r="CA105" i="5" s="1"/>
  <c r="AV105" i="5"/>
  <c r="BZ105" i="5" s="1"/>
  <c r="AT105" i="5"/>
  <c r="BX105" i="5" s="1"/>
  <c r="AS105" i="5"/>
  <c r="BW105" i="5" s="1"/>
  <c r="AR105" i="5"/>
  <c r="BV105" i="5" s="1"/>
  <c r="BU105" i="5" s="1"/>
  <c r="AD105" i="5"/>
  <c r="AC105" i="5"/>
  <c r="AB105" i="5"/>
  <c r="Z105" i="5"/>
  <c r="Y105" i="5"/>
  <c r="X105" i="5"/>
  <c r="T105" i="5"/>
  <c r="S105" i="5"/>
  <c r="R105" i="5"/>
  <c r="P105" i="5"/>
  <c r="O105" i="5"/>
  <c r="N105" i="5"/>
  <c r="J105" i="5"/>
  <c r="AN105" i="5" s="1"/>
  <c r="I105" i="5"/>
  <c r="AM105" i="5" s="1"/>
  <c r="H105" i="5"/>
  <c r="AL105" i="5" s="1"/>
  <c r="F105" i="5"/>
  <c r="AJ105" i="5" s="1"/>
  <c r="CH105" i="5" s="1"/>
  <c r="EF105" i="5" s="1"/>
  <c r="GN105" i="5" s="1"/>
  <c r="E105" i="5"/>
  <c r="AI105" i="5" s="1"/>
  <c r="CG105" i="5" s="1"/>
  <c r="D105" i="5"/>
  <c r="AH105" i="5" s="1"/>
  <c r="GU104" i="5"/>
  <c r="FN104" i="5"/>
  <c r="FN112" i="5" s="1"/>
  <c r="FM104" i="5"/>
  <c r="FL104" i="5"/>
  <c r="FL112" i="5" s="1"/>
  <c r="FJ104" i="5"/>
  <c r="FI104" i="5"/>
  <c r="FI112" i="5" s="1"/>
  <c r="FH104" i="5"/>
  <c r="FD104" i="5"/>
  <c r="FD112" i="5" s="1"/>
  <c r="FC104" i="5"/>
  <c r="FB104" i="5"/>
  <c r="FB112" i="5" s="1"/>
  <c r="EZ104" i="5"/>
  <c r="EY104" i="5"/>
  <c r="EY112" i="5" s="1"/>
  <c r="EX104" i="5"/>
  <c r="ET104" i="5"/>
  <c r="ET112" i="5" s="1"/>
  <c r="ES104" i="5"/>
  <c r="ES112" i="5" s="1"/>
  <c r="ER104" i="5"/>
  <c r="ER112" i="5" s="1"/>
  <c r="EQ112" i="5" s="1"/>
  <c r="EP104" i="5"/>
  <c r="EP112" i="5" s="1"/>
  <c r="EO104" i="5"/>
  <c r="EO112" i="5" s="1"/>
  <c r="EN104" i="5"/>
  <c r="EN112" i="5" s="1"/>
  <c r="DP104" i="5"/>
  <c r="DP112" i="5" s="1"/>
  <c r="DO104" i="5"/>
  <c r="DO112" i="5" s="1"/>
  <c r="DN104" i="5"/>
  <c r="DN112" i="5" s="1"/>
  <c r="DM112" i="5" s="1"/>
  <c r="DL104" i="5"/>
  <c r="DL112" i="5" s="1"/>
  <c r="DK104" i="5"/>
  <c r="DK112" i="5" s="1"/>
  <c r="DJ104" i="5"/>
  <c r="DJ112" i="5" s="1"/>
  <c r="DF104" i="5"/>
  <c r="DF112" i="5" s="1"/>
  <c r="DE104" i="5"/>
  <c r="DE112" i="5" s="1"/>
  <c r="DD104" i="5"/>
  <c r="DD112" i="5" s="1"/>
  <c r="DC112" i="5" s="1"/>
  <c r="DB104" i="5"/>
  <c r="DB112" i="5" s="1"/>
  <c r="DA104" i="5"/>
  <c r="DA112" i="5" s="1"/>
  <c r="CZ104" i="5"/>
  <c r="CZ112" i="5" s="1"/>
  <c r="CV104" i="5"/>
  <c r="CV112" i="5" s="1"/>
  <c r="CU104" i="5"/>
  <c r="CU112" i="5" s="1"/>
  <c r="CT104" i="5"/>
  <c r="CT112" i="5" s="1"/>
  <c r="CS112" i="5" s="1"/>
  <c r="CR104" i="5"/>
  <c r="CR112" i="5" s="1"/>
  <c r="CQ104" i="5"/>
  <c r="CQ112" i="5" s="1"/>
  <c r="CP104" i="5"/>
  <c r="CP112" i="5" s="1"/>
  <c r="CL104" i="5"/>
  <c r="CL112" i="5" s="1"/>
  <c r="CK104" i="5"/>
  <c r="CK112" i="5" s="1"/>
  <c r="CJ104" i="5"/>
  <c r="CJ112" i="5" s="1"/>
  <c r="CI112" i="5" s="1"/>
  <c r="BR104" i="5"/>
  <c r="BR112" i="5" s="1"/>
  <c r="BQ104" i="5"/>
  <c r="BQ112" i="5" s="1"/>
  <c r="BP104" i="5"/>
  <c r="BP112" i="5" s="1"/>
  <c r="BN104" i="5"/>
  <c r="BN112" i="5" s="1"/>
  <c r="BM104" i="5"/>
  <c r="BM112" i="5" s="1"/>
  <c r="BL104" i="5"/>
  <c r="BL112" i="5" s="1"/>
  <c r="BK112" i="5" s="1"/>
  <c r="BH104" i="5"/>
  <c r="BH112" i="5" s="1"/>
  <c r="BG104" i="5"/>
  <c r="BG112" i="5" s="1"/>
  <c r="BF104" i="5"/>
  <c r="BF112" i="5" s="1"/>
  <c r="BD104" i="5"/>
  <c r="BD112" i="5" s="1"/>
  <c r="BC104" i="5"/>
  <c r="BC112" i="5" s="1"/>
  <c r="BB104" i="5"/>
  <c r="BB112" i="5" s="1"/>
  <c r="BA112" i="5" s="1"/>
  <c r="AX104" i="5"/>
  <c r="AX112" i="5" s="1"/>
  <c r="AW104" i="5"/>
  <c r="AW112" i="5" s="1"/>
  <c r="AV104" i="5"/>
  <c r="AV112" i="5" s="1"/>
  <c r="AT104" i="5"/>
  <c r="AT112" i="5" s="1"/>
  <c r="AS104" i="5"/>
  <c r="AS112" i="5" s="1"/>
  <c r="AR104" i="5"/>
  <c r="AR112" i="5" s="1"/>
  <c r="AQ112" i="5" s="1"/>
  <c r="AD104" i="5"/>
  <c r="AD112" i="5" s="1"/>
  <c r="AC104" i="5"/>
  <c r="AC112" i="5" s="1"/>
  <c r="AB104" i="5"/>
  <c r="AB112" i="5" s="1"/>
  <c r="Z104" i="5"/>
  <c r="Z112" i="5" s="1"/>
  <c r="Y104" i="5"/>
  <c r="Y112" i="5" s="1"/>
  <c r="X104" i="5"/>
  <c r="X112" i="5" s="1"/>
  <c r="W112" i="5" s="1"/>
  <c r="T104" i="5"/>
  <c r="T112" i="5" s="1"/>
  <c r="S104" i="5"/>
  <c r="S112" i="5" s="1"/>
  <c r="R104" i="5"/>
  <c r="R112" i="5" s="1"/>
  <c r="P104" i="5"/>
  <c r="P112" i="5" s="1"/>
  <c r="O104" i="5"/>
  <c r="O112" i="5" s="1"/>
  <c r="N104" i="5"/>
  <c r="N112" i="5" s="1"/>
  <c r="M112" i="5" s="1"/>
  <c r="J104" i="5"/>
  <c r="J112" i="5" s="1"/>
  <c r="I104" i="5"/>
  <c r="I112" i="5" s="1"/>
  <c r="H104" i="5"/>
  <c r="H112" i="5" s="1"/>
  <c r="F104" i="5"/>
  <c r="F112" i="5" s="1"/>
  <c r="E104" i="5"/>
  <c r="E112" i="5" s="1"/>
  <c r="D104" i="5"/>
  <c r="D112" i="5" s="1"/>
  <c r="HD103" i="5"/>
  <c r="FN102" i="5"/>
  <c r="FM102" i="5"/>
  <c r="FL102" i="5"/>
  <c r="FK102" i="5" s="1"/>
  <c r="FJ102" i="5"/>
  <c r="FI102" i="5"/>
  <c r="FH102" i="5"/>
  <c r="FD102" i="5"/>
  <c r="FC102" i="5"/>
  <c r="FB102" i="5"/>
  <c r="FA102" i="5" s="1"/>
  <c r="EZ102" i="5"/>
  <c r="EY102" i="5"/>
  <c r="EX102" i="5"/>
  <c r="EW102" i="5" s="1"/>
  <c r="ET102" i="5"/>
  <c r="ES102" i="5"/>
  <c r="FW102" i="5" s="1"/>
  <c r="ER102" i="5"/>
  <c r="EP102" i="5"/>
  <c r="FT102" i="5" s="1"/>
  <c r="EO102" i="5"/>
  <c r="EN102" i="5"/>
  <c r="FR102" i="5" s="1"/>
  <c r="DP102" i="5"/>
  <c r="DO102" i="5"/>
  <c r="DN102" i="5"/>
  <c r="DL102" i="5"/>
  <c r="DK102" i="5"/>
  <c r="DJ102" i="5"/>
  <c r="DI102" i="5" s="1"/>
  <c r="DF102" i="5"/>
  <c r="DE102" i="5"/>
  <c r="DD102" i="5"/>
  <c r="DB102" i="5"/>
  <c r="DA102" i="5"/>
  <c r="CZ102" i="5"/>
  <c r="CY102" i="5" s="1"/>
  <c r="CV102" i="5"/>
  <c r="DZ102" i="5" s="1"/>
  <c r="CU102" i="5"/>
  <c r="DY102" i="5" s="1"/>
  <c r="GG102" i="5" s="1"/>
  <c r="CT102" i="5"/>
  <c r="DX102" i="5" s="1"/>
  <c r="CR102" i="5"/>
  <c r="DV102" i="5" s="1"/>
  <c r="GD102" i="5" s="1"/>
  <c r="CQ102" i="5"/>
  <c r="DU102" i="5" s="1"/>
  <c r="CP102" i="5"/>
  <c r="DT102" i="5" s="1"/>
  <c r="CL102" i="5"/>
  <c r="EJ102" i="5" s="1"/>
  <c r="CK102" i="5"/>
  <c r="CJ102" i="5"/>
  <c r="EH102" i="5" s="1"/>
  <c r="BR102" i="5"/>
  <c r="BQ102" i="5"/>
  <c r="BP102" i="5"/>
  <c r="BO102" i="5" s="1"/>
  <c r="BN102" i="5"/>
  <c r="BM102" i="5"/>
  <c r="BL102" i="5"/>
  <c r="BH102" i="5"/>
  <c r="BG102" i="5"/>
  <c r="BF102" i="5"/>
  <c r="BE102" i="5" s="1"/>
  <c r="BD102" i="5"/>
  <c r="BC102" i="5"/>
  <c r="BB102" i="5"/>
  <c r="AX102" i="5"/>
  <c r="CB102" i="5" s="1"/>
  <c r="AW102" i="5"/>
  <c r="CA102" i="5" s="1"/>
  <c r="AV102" i="5"/>
  <c r="BZ102" i="5" s="1"/>
  <c r="BY102" i="5" s="1"/>
  <c r="AT102" i="5"/>
  <c r="BX102" i="5" s="1"/>
  <c r="AS102" i="5"/>
  <c r="BW102" i="5" s="1"/>
  <c r="AR102" i="5"/>
  <c r="BV102" i="5" s="1"/>
  <c r="AD102" i="5"/>
  <c r="AC102" i="5"/>
  <c r="AB102" i="5"/>
  <c r="AA102" i="5" s="1"/>
  <c r="Z102" i="5"/>
  <c r="Y102" i="5"/>
  <c r="X102" i="5"/>
  <c r="W102" i="5"/>
  <c r="AE102" i="5" s="1"/>
  <c r="T102" i="5"/>
  <c r="S102" i="5"/>
  <c r="R102" i="5"/>
  <c r="Q102" i="5"/>
  <c r="P102" i="5"/>
  <c r="O102" i="5"/>
  <c r="N102" i="5"/>
  <c r="J102" i="5"/>
  <c r="AN102" i="5" s="1"/>
  <c r="I102" i="5"/>
  <c r="AM102" i="5" s="1"/>
  <c r="H102" i="5"/>
  <c r="AL102" i="5" s="1"/>
  <c r="F102" i="5"/>
  <c r="AJ102" i="5" s="1"/>
  <c r="CH102" i="5" s="1"/>
  <c r="EF102" i="5" s="1"/>
  <c r="GN102" i="5" s="1"/>
  <c r="E102" i="5"/>
  <c r="AI102" i="5" s="1"/>
  <c r="CG102" i="5" s="1"/>
  <c r="EE102" i="5" s="1"/>
  <c r="D102" i="5"/>
  <c r="AH102" i="5" s="1"/>
  <c r="FT101" i="5"/>
  <c r="FN101" i="5"/>
  <c r="FM101" i="5"/>
  <c r="FL101" i="5"/>
  <c r="FK101" i="5" s="1"/>
  <c r="FI101" i="5"/>
  <c r="FH101" i="5"/>
  <c r="FG101" i="5" s="1"/>
  <c r="FD101" i="5"/>
  <c r="FC101" i="5"/>
  <c r="FB101" i="5"/>
  <c r="FA101" i="5" s="1"/>
  <c r="EY101" i="5"/>
  <c r="EX101" i="5"/>
  <c r="ET101" i="5"/>
  <c r="FX101" i="5" s="1"/>
  <c r="ES101" i="5"/>
  <c r="FW101" i="5" s="1"/>
  <c r="ER101" i="5"/>
  <c r="EQ101" i="5" s="1"/>
  <c r="EO101" i="5"/>
  <c r="FS101" i="5" s="1"/>
  <c r="EN101" i="5"/>
  <c r="FR101" i="5" s="1"/>
  <c r="FQ101" i="5" s="1"/>
  <c r="DV101" i="5"/>
  <c r="GD101" i="5" s="1"/>
  <c r="DP101" i="5"/>
  <c r="DO101" i="5"/>
  <c r="DN101" i="5"/>
  <c r="DM101" i="5"/>
  <c r="DK101" i="5"/>
  <c r="DJ101" i="5"/>
  <c r="DI101" i="5" s="1"/>
  <c r="DQ101" i="5" s="1"/>
  <c r="DF101" i="5"/>
  <c r="DE101" i="5"/>
  <c r="DD101" i="5"/>
  <c r="DA101" i="5"/>
  <c r="CZ101" i="5"/>
  <c r="CY101" i="5"/>
  <c r="CV101" i="5"/>
  <c r="DZ101" i="5" s="1"/>
  <c r="CU101" i="5"/>
  <c r="DY101" i="5" s="1"/>
  <c r="GG101" i="5" s="1"/>
  <c r="CT101" i="5"/>
  <c r="DX101" i="5" s="1"/>
  <c r="CS101" i="5"/>
  <c r="CQ101" i="5"/>
  <c r="DU101" i="5" s="1"/>
  <c r="GC101" i="5" s="1"/>
  <c r="CP101" i="5"/>
  <c r="DT101" i="5" s="1"/>
  <c r="CL101" i="5"/>
  <c r="EJ101" i="5" s="1"/>
  <c r="CK101" i="5"/>
  <c r="EI101" i="5" s="1"/>
  <c r="GQ101" i="5" s="1"/>
  <c r="CJ101" i="5"/>
  <c r="EH101" i="5" s="1"/>
  <c r="BX101" i="5"/>
  <c r="BR101" i="5"/>
  <c r="BQ101" i="5"/>
  <c r="BP101" i="5"/>
  <c r="BO101" i="5" s="1"/>
  <c r="BM101" i="5"/>
  <c r="BL101" i="5"/>
  <c r="BK101" i="5" s="1"/>
  <c r="BS101" i="5" s="1"/>
  <c r="BH101" i="5"/>
  <c r="BG101" i="5"/>
  <c r="BF101" i="5"/>
  <c r="BE101" i="5" s="1"/>
  <c r="BC101" i="5"/>
  <c r="BB101" i="5"/>
  <c r="AX101" i="5"/>
  <c r="CB101" i="5" s="1"/>
  <c r="AW101" i="5"/>
  <c r="CA101" i="5" s="1"/>
  <c r="AV101" i="5"/>
  <c r="AU101" i="5" s="1"/>
  <c r="AS101" i="5"/>
  <c r="BW101" i="5" s="1"/>
  <c r="AR101" i="5"/>
  <c r="BV101" i="5" s="1"/>
  <c r="AJ101" i="5"/>
  <c r="CH101" i="5" s="1"/>
  <c r="EF101" i="5" s="1"/>
  <c r="GN101" i="5" s="1"/>
  <c r="AD101" i="5"/>
  <c r="AC101" i="5"/>
  <c r="AB101" i="5"/>
  <c r="AA101" i="5"/>
  <c r="Y101" i="5"/>
  <c r="X101" i="5"/>
  <c r="W101" i="5" s="1"/>
  <c r="AE101" i="5" s="1"/>
  <c r="T101" i="5"/>
  <c r="S101" i="5"/>
  <c r="R101" i="5"/>
  <c r="Q101" i="5" s="1"/>
  <c r="O101" i="5"/>
  <c r="N101" i="5"/>
  <c r="M101" i="5" s="1"/>
  <c r="J101" i="5"/>
  <c r="AN101" i="5" s="1"/>
  <c r="I101" i="5"/>
  <c r="AM101" i="5" s="1"/>
  <c r="H101" i="5"/>
  <c r="AL101" i="5" s="1"/>
  <c r="AK101" i="5" s="1"/>
  <c r="G101" i="5"/>
  <c r="E101" i="5"/>
  <c r="AI101" i="5" s="1"/>
  <c r="CG101" i="5" s="1"/>
  <c r="EE101" i="5" s="1"/>
  <c r="GM101" i="5" s="1"/>
  <c r="D101" i="5"/>
  <c r="AH101" i="5" s="1"/>
  <c r="FN100" i="5"/>
  <c r="FM100" i="5"/>
  <c r="FL100" i="5"/>
  <c r="FK100" i="5" s="1"/>
  <c r="FJ100" i="5"/>
  <c r="FI100" i="5"/>
  <c r="FH100" i="5"/>
  <c r="FD100" i="5"/>
  <c r="FC100" i="5"/>
  <c r="FB100" i="5"/>
  <c r="FA100" i="5" s="1"/>
  <c r="EZ100" i="5"/>
  <c r="EY100" i="5"/>
  <c r="EX100" i="5"/>
  <c r="ET100" i="5"/>
  <c r="FX100" i="5" s="1"/>
  <c r="ES100" i="5"/>
  <c r="FW100" i="5" s="1"/>
  <c r="ER100" i="5"/>
  <c r="FV100" i="5" s="1"/>
  <c r="FU100" i="5" s="1"/>
  <c r="EP100" i="5"/>
  <c r="FT100" i="5" s="1"/>
  <c r="EO100" i="5"/>
  <c r="FS100" i="5" s="1"/>
  <c r="EN100" i="5"/>
  <c r="FR100" i="5" s="1"/>
  <c r="DP100" i="5"/>
  <c r="DO100" i="5"/>
  <c r="DN100" i="5"/>
  <c r="DM100" i="5" s="1"/>
  <c r="DL100" i="5"/>
  <c r="DK100" i="5"/>
  <c r="DJ100" i="5"/>
  <c r="DF100" i="5"/>
  <c r="DE100" i="5"/>
  <c r="DD100" i="5"/>
  <c r="DC100" i="5" s="1"/>
  <c r="DB100" i="5"/>
  <c r="DA100" i="5"/>
  <c r="CZ100" i="5"/>
  <c r="CY100" i="5" s="1"/>
  <c r="DG100" i="5" s="1"/>
  <c r="CV100" i="5"/>
  <c r="DZ100" i="5" s="1"/>
  <c r="CU100" i="5"/>
  <c r="DY100" i="5" s="1"/>
  <c r="GG100" i="5" s="1"/>
  <c r="CT100" i="5"/>
  <c r="DX100" i="5" s="1"/>
  <c r="CR100" i="5"/>
  <c r="DV100" i="5" s="1"/>
  <c r="CQ100" i="5"/>
  <c r="CP100" i="5"/>
  <c r="DT100" i="5" s="1"/>
  <c r="CL100" i="5"/>
  <c r="CK100" i="5"/>
  <c r="CJ100" i="5"/>
  <c r="BR100" i="5"/>
  <c r="BQ100" i="5"/>
  <c r="BP100" i="5"/>
  <c r="BN100" i="5"/>
  <c r="BM100" i="5"/>
  <c r="BL100" i="5"/>
  <c r="BH100" i="5"/>
  <c r="BG100" i="5"/>
  <c r="BF100" i="5"/>
  <c r="BE100" i="5" s="1"/>
  <c r="BD100" i="5"/>
  <c r="BC100" i="5"/>
  <c r="BB100" i="5"/>
  <c r="AX100" i="5"/>
  <c r="CB100" i="5" s="1"/>
  <c r="AW100" i="5"/>
  <c r="CA100" i="5" s="1"/>
  <c r="AV100" i="5"/>
  <c r="BZ100" i="5" s="1"/>
  <c r="BY100" i="5" s="1"/>
  <c r="AT100" i="5"/>
  <c r="BX100" i="5" s="1"/>
  <c r="AS100" i="5"/>
  <c r="BW100" i="5" s="1"/>
  <c r="AR100" i="5"/>
  <c r="BV100" i="5" s="1"/>
  <c r="AD100" i="5"/>
  <c r="AC100" i="5"/>
  <c r="AB100" i="5"/>
  <c r="AA100" i="5" s="1"/>
  <c r="Z100" i="5"/>
  <c r="Y100" i="5"/>
  <c r="X100" i="5"/>
  <c r="T100" i="5"/>
  <c r="S100" i="5"/>
  <c r="R100" i="5"/>
  <c r="Q100" i="5" s="1"/>
  <c r="P100" i="5"/>
  <c r="O100" i="5"/>
  <c r="N100" i="5"/>
  <c r="J100" i="5"/>
  <c r="AN100" i="5" s="1"/>
  <c r="I100" i="5"/>
  <c r="AM100" i="5" s="1"/>
  <c r="H100" i="5"/>
  <c r="AL100" i="5" s="1"/>
  <c r="AK100" i="5" s="1"/>
  <c r="F100" i="5"/>
  <c r="AJ100" i="5" s="1"/>
  <c r="CH100" i="5" s="1"/>
  <c r="EF100" i="5" s="1"/>
  <c r="GN100" i="5" s="1"/>
  <c r="E100" i="5"/>
  <c r="AI100" i="5" s="1"/>
  <c r="CG100" i="5" s="1"/>
  <c r="D100" i="5"/>
  <c r="AH100" i="5" s="1"/>
  <c r="FN99" i="5"/>
  <c r="FM99" i="5"/>
  <c r="FL99" i="5"/>
  <c r="FK99" i="5" s="1"/>
  <c r="FJ99" i="5"/>
  <c r="FI99" i="5"/>
  <c r="FH99" i="5"/>
  <c r="FD99" i="5"/>
  <c r="FC99" i="5"/>
  <c r="FB99" i="5"/>
  <c r="FA99" i="5" s="1"/>
  <c r="EZ99" i="5"/>
  <c r="EY99" i="5"/>
  <c r="EX99" i="5"/>
  <c r="ET99" i="5"/>
  <c r="FX99" i="5" s="1"/>
  <c r="ES99" i="5"/>
  <c r="FW99" i="5" s="1"/>
  <c r="ER99" i="5"/>
  <c r="FV99" i="5" s="1"/>
  <c r="FU99" i="5" s="1"/>
  <c r="EP99" i="5"/>
  <c r="EO99" i="5"/>
  <c r="FS99" i="5" s="1"/>
  <c r="EN99" i="5"/>
  <c r="FR99" i="5" s="1"/>
  <c r="DP99" i="5"/>
  <c r="DO99" i="5"/>
  <c r="DN99" i="5"/>
  <c r="DM99" i="5" s="1"/>
  <c r="DL99" i="5"/>
  <c r="DK99" i="5"/>
  <c r="DJ99" i="5"/>
  <c r="DF99" i="5"/>
  <c r="DE99" i="5"/>
  <c r="DD99" i="5"/>
  <c r="DC99" i="5" s="1"/>
  <c r="DB99" i="5"/>
  <c r="DA99" i="5"/>
  <c r="CZ99" i="5"/>
  <c r="CV99" i="5"/>
  <c r="DZ99" i="5" s="1"/>
  <c r="GH99" i="5" s="1"/>
  <c r="CU99" i="5"/>
  <c r="DY99" i="5" s="1"/>
  <c r="GG99" i="5" s="1"/>
  <c r="CT99" i="5"/>
  <c r="DX99" i="5" s="1"/>
  <c r="CR99" i="5"/>
  <c r="DV99" i="5" s="1"/>
  <c r="GD99" i="5" s="1"/>
  <c r="CQ99" i="5"/>
  <c r="DU99" i="5" s="1"/>
  <c r="GC99" i="5" s="1"/>
  <c r="CP99" i="5"/>
  <c r="DT99" i="5" s="1"/>
  <c r="CL99" i="5"/>
  <c r="EJ99" i="5" s="1"/>
  <c r="GR99" i="5" s="1"/>
  <c r="CK99" i="5"/>
  <c r="EI99" i="5" s="1"/>
  <c r="GQ99" i="5" s="1"/>
  <c r="CJ99" i="5"/>
  <c r="EH99" i="5" s="1"/>
  <c r="BR99" i="5"/>
  <c r="BQ99" i="5"/>
  <c r="BP99" i="5"/>
  <c r="BN99" i="5"/>
  <c r="BM99" i="5"/>
  <c r="BL99" i="5"/>
  <c r="BH99" i="5"/>
  <c r="BG99" i="5"/>
  <c r="BF99" i="5"/>
  <c r="BD99" i="5"/>
  <c r="BC99" i="5"/>
  <c r="BB99" i="5"/>
  <c r="BA99" i="5" s="1"/>
  <c r="AX99" i="5"/>
  <c r="CB99" i="5" s="1"/>
  <c r="AW99" i="5"/>
  <c r="CA99" i="5" s="1"/>
  <c r="AV99" i="5"/>
  <c r="BZ99" i="5" s="1"/>
  <c r="AT99" i="5"/>
  <c r="AS99" i="5"/>
  <c r="BW99" i="5" s="1"/>
  <c r="AR99" i="5"/>
  <c r="AQ99" i="5" s="1"/>
  <c r="AD99" i="5"/>
  <c r="AC99" i="5"/>
  <c r="AB99" i="5"/>
  <c r="AA99" i="5" s="1"/>
  <c r="Z99" i="5"/>
  <c r="Y99" i="5"/>
  <c r="X99" i="5"/>
  <c r="T99" i="5"/>
  <c r="S99" i="5"/>
  <c r="R99" i="5"/>
  <c r="Q99" i="5" s="1"/>
  <c r="P99" i="5"/>
  <c r="O99" i="5"/>
  <c r="N99" i="5"/>
  <c r="J99" i="5"/>
  <c r="AN99" i="5" s="1"/>
  <c r="I99" i="5"/>
  <c r="AM99" i="5" s="1"/>
  <c r="H99" i="5"/>
  <c r="G99" i="5" s="1"/>
  <c r="F99" i="5"/>
  <c r="AJ99" i="5" s="1"/>
  <c r="CH99" i="5" s="1"/>
  <c r="EF99" i="5" s="1"/>
  <c r="GN99" i="5" s="1"/>
  <c r="E99" i="5"/>
  <c r="AI99" i="5" s="1"/>
  <c r="CG99" i="5" s="1"/>
  <c r="D99" i="5"/>
  <c r="C99" i="5" s="1"/>
  <c r="K99" i="5" s="1"/>
  <c r="FT98" i="5"/>
  <c r="FN98" i="5"/>
  <c r="FM98" i="5"/>
  <c r="FL98" i="5"/>
  <c r="FK98" i="5" s="1"/>
  <c r="FI98" i="5"/>
  <c r="FH98" i="5"/>
  <c r="FG98" i="5" s="1"/>
  <c r="FD98" i="5"/>
  <c r="FC98" i="5"/>
  <c r="FB98" i="5"/>
  <c r="EY98" i="5"/>
  <c r="EX98" i="5"/>
  <c r="EW98" i="5"/>
  <c r="ET98" i="5"/>
  <c r="FX98" i="5" s="1"/>
  <c r="ES98" i="5"/>
  <c r="FW98" i="5" s="1"/>
  <c r="ER98" i="5"/>
  <c r="FV98" i="5" s="1"/>
  <c r="FU98" i="5" s="1"/>
  <c r="EQ98" i="5"/>
  <c r="EO98" i="5"/>
  <c r="FS98" i="5" s="1"/>
  <c r="EN98" i="5"/>
  <c r="FR98" i="5" s="1"/>
  <c r="DV98" i="5"/>
  <c r="GD98" i="5" s="1"/>
  <c r="DP98" i="5"/>
  <c r="DO98" i="5"/>
  <c r="DN98" i="5"/>
  <c r="DM98" i="5" s="1"/>
  <c r="DK98" i="5"/>
  <c r="DJ98" i="5"/>
  <c r="DI98" i="5" s="1"/>
  <c r="DQ98" i="5" s="1"/>
  <c r="DF98" i="5"/>
  <c r="DE98" i="5"/>
  <c r="DD98" i="5"/>
  <c r="DC98" i="5" s="1"/>
  <c r="DA98" i="5"/>
  <c r="CZ98" i="5"/>
  <c r="CY98" i="5" s="1"/>
  <c r="CV98" i="5"/>
  <c r="DZ98" i="5" s="1"/>
  <c r="CU98" i="5"/>
  <c r="DY98" i="5" s="1"/>
  <c r="GG98" i="5" s="1"/>
  <c r="CT98" i="5"/>
  <c r="CS98" i="5" s="1"/>
  <c r="CQ98" i="5"/>
  <c r="DU98" i="5" s="1"/>
  <c r="GC98" i="5" s="1"/>
  <c r="CP98" i="5"/>
  <c r="DT98" i="5" s="1"/>
  <c r="CO98" i="5"/>
  <c r="CW98" i="5" s="1"/>
  <c r="CL98" i="5"/>
  <c r="EJ98" i="5" s="1"/>
  <c r="CK98" i="5"/>
  <c r="EI98" i="5" s="1"/>
  <c r="GQ98" i="5" s="1"/>
  <c r="CJ98" i="5"/>
  <c r="CI98" i="5"/>
  <c r="GX98" i="5" s="1"/>
  <c r="BX98" i="5"/>
  <c r="BR98" i="5"/>
  <c r="BQ98" i="5"/>
  <c r="BP98" i="5"/>
  <c r="BO98" i="5" s="1"/>
  <c r="BM98" i="5"/>
  <c r="BL98" i="5"/>
  <c r="BH98" i="5"/>
  <c r="BG98" i="5"/>
  <c r="BF98" i="5"/>
  <c r="BE98" i="5" s="1"/>
  <c r="BC98" i="5"/>
  <c r="BB98" i="5"/>
  <c r="BA98" i="5" s="1"/>
  <c r="AX98" i="5"/>
  <c r="CB98" i="5" s="1"/>
  <c r="AW98" i="5"/>
  <c r="CA98" i="5" s="1"/>
  <c r="AV98" i="5"/>
  <c r="BZ98" i="5" s="1"/>
  <c r="BY98" i="5" s="1"/>
  <c r="AS98" i="5"/>
  <c r="BW98" i="5" s="1"/>
  <c r="AR98" i="5"/>
  <c r="BV98" i="5" s="1"/>
  <c r="AJ98" i="5"/>
  <c r="CH98" i="5" s="1"/>
  <c r="EF98" i="5" s="1"/>
  <c r="GN98" i="5" s="1"/>
  <c r="AD98" i="5"/>
  <c r="AC98" i="5"/>
  <c r="AB98" i="5"/>
  <c r="Y98" i="5"/>
  <c r="X98" i="5"/>
  <c r="W98" i="5"/>
  <c r="T98" i="5"/>
  <c r="S98" i="5"/>
  <c r="R98" i="5"/>
  <c r="Q98" i="5"/>
  <c r="O98" i="5"/>
  <c r="N98" i="5"/>
  <c r="M98" i="5" s="1"/>
  <c r="U98" i="5" s="1"/>
  <c r="J98" i="5"/>
  <c r="AN98" i="5" s="1"/>
  <c r="I98" i="5"/>
  <c r="AM98" i="5" s="1"/>
  <c r="H98" i="5"/>
  <c r="G98" i="5" s="1"/>
  <c r="E98" i="5"/>
  <c r="AI98" i="5" s="1"/>
  <c r="D98" i="5"/>
  <c r="AH98" i="5" s="1"/>
  <c r="FT97" i="5"/>
  <c r="FN97" i="5"/>
  <c r="FM97" i="5"/>
  <c r="FL97" i="5"/>
  <c r="FK97" i="5" s="1"/>
  <c r="FI97" i="5"/>
  <c r="FH97" i="5"/>
  <c r="FG97" i="5" s="1"/>
  <c r="FO97" i="5" s="1"/>
  <c r="FD97" i="5"/>
  <c r="FC97" i="5"/>
  <c r="FB97" i="5"/>
  <c r="FA97" i="5" s="1"/>
  <c r="EY97" i="5"/>
  <c r="EX97" i="5"/>
  <c r="EW97" i="5" s="1"/>
  <c r="ET97" i="5"/>
  <c r="FX97" i="5" s="1"/>
  <c r="ES97" i="5"/>
  <c r="FW97" i="5" s="1"/>
  <c r="ER97" i="5"/>
  <c r="EQ97" i="5" s="1"/>
  <c r="EO97" i="5"/>
  <c r="FS97" i="5" s="1"/>
  <c r="EN97" i="5"/>
  <c r="FR97" i="5" s="1"/>
  <c r="EM97" i="5"/>
  <c r="EU97" i="5" s="1"/>
  <c r="DV97" i="5"/>
  <c r="GD97" i="5" s="1"/>
  <c r="DP97" i="5"/>
  <c r="DO97" i="5"/>
  <c r="DN97" i="5"/>
  <c r="DM97" i="5" s="1"/>
  <c r="DK97" i="5"/>
  <c r="DJ97" i="5"/>
  <c r="DI97" i="5" s="1"/>
  <c r="DQ97" i="5" s="1"/>
  <c r="DF97" i="5"/>
  <c r="DE97" i="5"/>
  <c r="DD97" i="5"/>
  <c r="DA97" i="5"/>
  <c r="CZ97" i="5"/>
  <c r="CY97" i="5"/>
  <c r="CV97" i="5"/>
  <c r="DZ97" i="5" s="1"/>
  <c r="GH97" i="5" s="1"/>
  <c r="CU97" i="5"/>
  <c r="DY97" i="5" s="1"/>
  <c r="GG97" i="5" s="1"/>
  <c r="CT97" i="5"/>
  <c r="DX97" i="5" s="1"/>
  <c r="CS97" i="5"/>
  <c r="CQ97" i="5"/>
  <c r="DU97" i="5" s="1"/>
  <c r="CP97" i="5"/>
  <c r="DT97" i="5" s="1"/>
  <c r="CL97" i="5"/>
  <c r="EJ97" i="5" s="1"/>
  <c r="GR97" i="5" s="1"/>
  <c r="CK97" i="5"/>
  <c r="EI97" i="5" s="1"/>
  <c r="GQ97" i="5" s="1"/>
  <c r="CJ97" i="5"/>
  <c r="EH97" i="5" s="1"/>
  <c r="BX97" i="5"/>
  <c r="BR97" i="5"/>
  <c r="BQ97" i="5"/>
  <c r="BP97" i="5"/>
  <c r="BO97" i="5" s="1"/>
  <c r="BM97" i="5"/>
  <c r="BL97" i="5"/>
  <c r="BK97" i="5" s="1"/>
  <c r="BS97" i="5" s="1"/>
  <c r="BH97" i="5"/>
  <c r="BG97" i="5"/>
  <c r="BF97" i="5"/>
  <c r="BE97" i="5" s="1"/>
  <c r="BJ97" i="5" s="1"/>
  <c r="BC97" i="5"/>
  <c r="BB97" i="5"/>
  <c r="BA97" i="5"/>
  <c r="AX97" i="5"/>
  <c r="CB97" i="5" s="1"/>
  <c r="AW97" i="5"/>
  <c r="CA97" i="5" s="1"/>
  <c r="AV97" i="5"/>
  <c r="BZ97" i="5" s="1"/>
  <c r="BY97" i="5" s="1"/>
  <c r="AU97" i="5"/>
  <c r="AS97" i="5"/>
  <c r="BW97" i="5" s="1"/>
  <c r="AR97" i="5"/>
  <c r="BV97" i="5" s="1"/>
  <c r="AQ97" i="5"/>
  <c r="AY97" i="5" s="1"/>
  <c r="AJ97" i="5"/>
  <c r="CH97" i="5" s="1"/>
  <c r="EF97" i="5" s="1"/>
  <c r="GN97" i="5" s="1"/>
  <c r="AD97" i="5"/>
  <c r="AC97" i="5"/>
  <c r="AB97" i="5"/>
  <c r="AA97" i="5"/>
  <c r="Y97" i="5"/>
  <c r="X97" i="5"/>
  <c r="W97" i="5" s="1"/>
  <c r="AE97" i="5" s="1"/>
  <c r="T97" i="5"/>
  <c r="S97" i="5"/>
  <c r="R97" i="5"/>
  <c r="O97" i="5"/>
  <c r="N97" i="5"/>
  <c r="M97" i="5"/>
  <c r="J97" i="5"/>
  <c r="AN97" i="5" s="1"/>
  <c r="I97" i="5"/>
  <c r="AM97" i="5" s="1"/>
  <c r="H97" i="5"/>
  <c r="AL97" i="5" s="1"/>
  <c r="AK97" i="5" s="1"/>
  <c r="G97" i="5"/>
  <c r="E97" i="5"/>
  <c r="AI97" i="5" s="1"/>
  <c r="CG97" i="5" s="1"/>
  <c r="EE97" i="5" s="1"/>
  <c r="GM97" i="5" s="1"/>
  <c r="D97" i="5"/>
  <c r="AH97" i="5" s="1"/>
  <c r="FT96" i="5"/>
  <c r="FN96" i="5"/>
  <c r="FM96" i="5"/>
  <c r="FL96" i="5"/>
  <c r="FK96" i="5"/>
  <c r="FI96" i="5"/>
  <c r="FH96" i="5"/>
  <c r="FG96" i="5" s="1"/>
  <c r="FO96" i="5" s="1"/>
  <c r="FD96" i="5"/>
  <c r="FC96" i="5"/>
  <c r="FB96" i="5"/>
  <c r="FA96" i="5" s="1"/>
  <c r="EY96" i="5"/>
  <c r="EX96" i="5"/>
  <c r="EW96" i="5" s="1"/>
  <c r="ET96" i="5"/>
  <c r="FX96" i="5" s="1"/>
  <c r="ES96" i="5"/>
  <c r="FW96" i="5" s="1"/>
  <c r="ER96" i="5"/>
  <c r="FV96" i="5" s="1"/>
  <c r="FU96" i="5" s="1"/>
  <c r="EO96" i="5"/>
  <c r="FS96" i="5" s="1"/>
  <c r="EN96" i="5"/>
  <c r="FR96" i="5" s="1"/>
  <c r="DV96" i="5"/>
  <c r="GD96" i="5" s="1"/>
  <c r="DP96" i="5"/>
  <c r="DO96" i="5"/>
  <c r="DN96" i="5"/>
  <c r="DM96" i="5" s="1"/>
  <c r="DK96" i="5"/>
  <c r="DJ96" i="5"/>
  <c r="DI96" i="5" s="1"/>
  <c r="DQ96" i="5" s="1"/>
  <c r="DF96" i="5"/>
  <c r="DE96" i="5"/>
  <c r="DD96" i="5"/>
  <c r="DC96" i="5" s="1"/>
  <c r="DA96" i="5"/>
  <c r="CZ96" i="5"/>
  <c r="CV96" i="5"/>
  <c r="DZ96" i="5" s="1"/>
  <c r="CU96" i="5"/>
  <c r="DY96" i="5" s="1"/>
  <c r="GG96" i="5" s="1"/>
  <c r="CT96" i="5"/>
  <c r="DX96" i="5" s="1"/>
  <c r="CQ96" i="5"/>
  <c r="DU96" i="5" s="1"/>
  <c r="CP96" i="5"/>
  <c r="DT96" i="5" s="1"/>
  <c r="CO96" i="5"/>
  <c r="CL96" i="5"/>
  <c r="EJ96" i="5" s="1"/>
  <c r="GR96" i="5" s="1"/>
  <c r="CK96" i="5"/>
  <c r="CJ96" i="5"/>
  <c r="EH96" i="5" s="1"/>
  <c r="CI96" i="5"/>
  <c r="GX96" i="5" s="1"/>
  <c r="BX96" i="5"/>
  <c r="BR96" i="5"/>
  <c r="BQ96" i="5"/>
  <c r="BP96" i="5"/>
  <c r="BO96" i="5"/>
  <c r="BM96" i="5"/>
  <c r="BL96" i="5"/>
  <c r="BK96" i="5" s="1"/>
  <c r="BS96" i="5" s="1"/>
  <c r="BH96" i="5"/>
  <c r="BG96" i="5"/>
  <c r="BF96" i="5"/>
  <c r="BE96" i="5"/>
  <c r="BC96" i="5"/>
  <c r="BB96" i="5"/>
  <c r="BA96" i="5" s="1"/>
  <c r="BI96" i="5" s="1"/>
  <c r="AX96" i="5"/>
  <c r="CB96" i="5" s="1"/>
  <c r="AW96" i="5"/>
  <c r="CA96" i="5" s="1"/>
  <c r="AV96" i="5"/>
  <c r="BZ96" i="5" s="1"/>
  <c r="BY96" i="5" s="1"/>
  <c r="AS96" i="5"/>
  <c r="BW96" i="5" s="1"/>
  <c r="AR96" i="5"/>
  <c r="BV96" i="5" s="1"/>
  <c r="AQ96" i="5"/>
  <c r="AJ96" i="5"/>
  <c r="CH96" i="5" s="1"/>
  <c r="EF96" i="5" s="1"/>
  <c r="GN96" i="5" s="1"/>
  <c r="AD96" i="5"/>
  <c r="AC96" i="5"/>
  <c r="AB96" i="5"/>
  <c r="AA96" i="5" s="1"/>
  <c r="Y96" i="5"/>
  <c r="X96" i="5"/>
  <c r="W96" i="5" s="1"/>
  <c r="T96" i="5"/>
  <c r="S96" i="5"/>
  <c r="R96" i="5"/>
  <c r="Q96" i="5" s="1"/>
  <c r="O96" i="5"/>
  <c r="N96" i="5"/>
  <c r="J96" i="5"/>
  <c r="AN96" i="5" s="1"/>
  <c r="I96" i="5"/>
  <c r="AM96" i="5" s="1"/>
  <c r="H96" i="5"/>
  <c r="G96" i="5" s="1"/>
  <c r="E96" i="5"/>
  <c r="AI96" i="5" s="1"/>
  <c r="D96" i="5"/>
  <c r="AH96" i="5" s="1"/>
  <c r="FN95" i="5"/>
  <c r="FM95" i="5"/>
  <c r="FL95" i="5"/>
  <c r="FK95" i="5" s="1"/>
  <c r="FJ95" i="5"/>
  <c r="FI95" i="5"/>
  <c r="FH95" i="5"/>
  <c r="FD95" i="5"/>
  <c r="FC95" i="5"/>
  <c r="FB95" i="5"/>
  <c r="FA95" i="5" s="1"/>
  <c r="EZ95" i="5"/>
  <c r="EY95" i="5"/>
  <c r="EX95" i="5"/>
  <c r="ET95" i="5"/>
  <c r="FX95" i="5" s="1"/>
  <c r="ES95" i="5"/>
  <c r="FW95" i="5" s="1"/>
  <c r="ER95" i="5"/>
  <c r="EQ95" i="5" s="1"/>
  <c r="EP95" i="5"/>
  <c r="FT95" i="5" s="1"/>
  <c r="EO95" i="5"/>
  <c r="FS95" i="5" s="1"/>
  <c r="EN95" i="5"/>
  <c r="DP95" i="5"/>
  <c r="DO95" i="5"/>
  <c r="DN95" i="5"/>
  <c r="DM95" i="5" s="1"/>
  <c r="DL95" i="5"/>
  <c r="DK95" i="5"/>
  <c r="DJ95" i="5"/>
  <c r="DF95" i="5"/>
  <c r="DE95" i="5"/>
  <c r="DD95" i="5"/>
  <c r="DC95" i="5" s="1"/>
  <c r="DB95" i="5"/>
  <c r="DA95" i="5"/>
  <c r="CZ95" i="5"/>
  <c r="CV95" i="5"/>
  <c r="DZ95" i="5" s="1"/>
  <c r="GH95" i="5" s="1"/>
  <c r="CU95" i="5"/>
  <c r="DY95" i="5" s="1"/>
  <c r="GG95" i="5" s="1"/>
  <c r="CT95" i="5"/>
  <c r="CS95" i="5" s="1"/>
  <c r="CR95" i="5"/>
  <c r="DV95" i="5" s="1"/>
  <c r="GD95" i="5" s="1"/>
  <c r="CQ95" i="5"/>
  <c r="DU95" i="5" s="1"/>
  <c r="GC95" i="5" s="1"/>
  <c r="CP95" i="5"/>
  <c r="CO95" i="5" s="1"/>
  <c r="CL95" i="5"/>
  <c r="EJ95" i="5" s="1"/>
  <c r="GR95" i="5" s="1"/>
  <c r="CK95" i="5"/>
  <c r="EI95" i="5" s="1"/>
  <c r="GQ95" i="5" s="1"/>
  <c r="CJ95" i="5"/>
  <c r="CI95" i="5" s="1"/>
  <c r="BR95" i="5"/>
  <c r="BQ95" i="5"/>
  <c r="BP95" i="5"/>
  <c r="BO95" i="5" s="1"/>
  <c r="BN95" i="5"/>
  <c r="BM95" i="5"/>
  <c r="BL95" i="5"/>
  <c r="BH95" i="5"/>
  <c r="BG95" i="5"/>
  <c r="BF95" i="5"/>
  <c r="BD95" i="5"/>
  <c r="BC95" i="5"/>
  <c r="BB95" i="5"/>
  <c r="BA95" i="5" s="1"/>
  <c r="AX95" i="5"/>
  <c r="CB95" i="5" s="1"/>
  <c r="AW95" i="5"/>
  <c r="CA95" i="5" s="1"/>
  <c r="AV95" i="5"/>
  <c r="AU95" i="5" s="1"/>
  <c r="AT95" i="5"/>
  <c r="BX95" i="5" s="1"/>
  <c r="AS95" i="5"/>
  <c r="BW95" i="5" s="1"/>
  <c r="AR95" i="5"/>
  <c r="AQ95" i="5" s="1"/>
  <c r="AY95" i="5" s="1"/>
  <c r="AD95" i="5"/>
  <c r="AC95" i="5"/>
  <c r="AB95" i="5"/>
  <c r="Z95" i="5"/>
  <c r="Y95" i="5"/>
  <c r="X95" i="5"/>
  <c r="T95" i="5"/>
  <c r="S95" i="5"/>
  <c r="R95" i="5"/>
  <c r="P95" i="5"/>
  <c r="O95" i="5"/>
  <c r="N95" i="5"/>
  <c r="M95" i="5" s="1"/>
  <c r="J95" i="5"/>
  <c r="AN95" i="5" s="1"/>
  <c r="I95" i="5"/>
  <c r="AM95" i="5" s="1"/>
  <c r="H95" i="5"/>
  <c r="G95" i="5" s="1"/>
  <c r="F95" i="5"/>
  <c r="AJ95" i="5" s="1"/>
  <c r="CH95" i="5" s="1"/>
  <c r="EF95" i="5" s="1"/>
  <c r="GN95" i="5" s="1"/>
  <c r="E95" i="5"/>
  <c r="AI95" i="5" s="1"/>
  <c r="CG95" i="5" s="1"/>
  <c r="D95" i="5"/>
  <c r="C95" i="5" s="1"/>
  <c r="K95" i="5" s="1"/>
  <c r="FT94" i="5"/>
  <c r="FN94" i="5"/>
  <c r="FM94" i="5"/>
  <c r="FL94" i="5"/>
  <c r="FK94" i="5" s="1"/>
  <c r="FI94" i="5"/>
  <c r="FH94" i="5"/>
  <c r="FG94" i="5" s="1"/>
  <c r="FD94" i="5"/>
  <c r="FC94" i="5"/>
  <c r="FB94" i="5"/>
  <c r="FA94" i="5" s="1"/>
  <c r="FF94" i="5" s="1"/>
  <c r="EY94" i="5"/>
  <c r="EX94" i="5"/>
  <c r="EW94" i="5"/>
  <c r="ET94" i="5"/>
  <c r="FX94" i="5" s="1"/>
  <c r="ES94" i="5"/>
  <c r="FW94" i="5" s="1"/>
  <c r="ER94" i="5"/>
  <c r="FV94" i="5" s="1"/>
  <c r="EQ94" i="5"/>
  <c r="EO94" i="5"/>
  <c r="FS94" i="5" s="1"/>
  <c r="EN94" i="5"/>
  <c r="FR94" i="5" s="1"/>
  <c r="FQ94" i="5" s="1"/>
  <c r="EM94" i="5"/>
  <c r="EU94" i="5" s="1"/>
  <c r="DV94" i="5"/>
  <c r="GD94" i="5" s="1"/>
  <c r="DP94" i="5"/>
  <c r="DO94" i="5"/>
  <c r="DN94" i="5"/>
  <c r="DM94" i="5" s="1"/>
  <c r="DK94" i="5"/>
  <c r="DJ94" i="5"/>
  <c r="DI94" i="5" s="1"/>
  <c r="DQ94" i="5" s="1"/>
  <c r="DF94" i="5"/>
  <c r="DE94" i="5"/>
  <c r="DD94" i="5"/>
  <c r="DC94" i="5"/>
  <c r="DA94" i="5"/>
  <c r="CZ94" i="5"/>
  <c r="CY94" i="5" s="1"/>
  <c r="DG94" i="5" s="1"/>
  <c r="CV94" i="5"/>
  <c r="DZ94" i="5" s="1"/>
  <c r="GH94" i="5" s="1"/>
  <c r="CU94" i="5"/>
  <c r="DY94" i="5" s="1"/>
  <c r="GG94" i="5" s="1"/>
  <c r="CT94" i="5"/>
  <c r="DX94" i="5" s="1"/>
  <c r="CQ94" i="5"/>
  <c r="DU94" i="5" s="1"/>
  <c r="GC94" i="5" s="1"/>
  <c r="CP94" i="5"/>
  <c r="DT94" i="5" s="1"/>
  <c r="CO94" i="5"/>
  <c r="CL94" i="5"/>
  <c r="EJ94" i="5" s="1"/>
  <c r="GR94" i="5" s="1"/>
  <c r="CK94" i="5"/>
  <c r="CJ94" i="5"/>
  <c r="EH94" i="5" s="1"/>
  <c r="CI94" i="5"/>
  <c r="GX94" i="5" s="1"/>
  <c r="BX94" i="5"/>
  <c r="BR94" i="5"/>
  <c r="BQ94" i="5"/>
  <c r="BP94" i="5"/>
  <c r="BO94" i="5" s="1"/>
  <c r="BM94" i="5"/>
  <c r="BL94" i="5"/>
  <c r="BK94" i="5" s="1"/>
  <c r="BS94" i="5" s="1"/>
  <c r="BH94" i="5"/>
  <c r="BG94" i="5"/>
  <c r="BF94" i="5"/>
  <c r="BE94" i="5" s="1"/>
  <c r="BC94" i="5"/>
  <c r="BB94" i="5"/>
  <c r="AX94" i="5"/>
  <c r="CB94" i="5" s="1"/>
  <c r="AW94" i="5"/>
  <c r="CA94" i="5" s="1"/>
  <c r="AV94" i="5"/>
  <c r="AU94" i="5" s="1"/>
  <c r="AS94" i="5"/>
  <c r="BW94" i="5" s="1"/>
  <c r="AR94" i="5"/>
  <c r="BV94" i="5" s="1"/>
  <c r="AJ94" i="5"/>
  <c r="CH94" i="5" s="1"/>
  <c r="EF94" i="5" s="1"/>
  <c r="GN94" i="5" s="1"/>
  <c r="AD94" i="5"/>
  <c r="AC94" i="5"/>
  <c r="AB94" i="5"/>
  <c r="Y94" i="5"/>
  <c r="X94" i="5"/>
  <c r="W94" i="5"/>
  <c r="T94" i="5"/>
  <c r="S94" i="5"/>
  <c r="R94" i="5"/>
  <c r="Q94" i="5"/>
  <c r="O94" i="5"/>
  <c r="N94" i="5"/>
  <c r="M94" i="5" s="1"/>
  <c r="U94" i="5" s="1"/>
  <c r="J94" i="5"/>
  <c r="AN94" i="5" s="1"/>
  <c r="I94" i="5"/>
  <c r="AM94" i="5" s="1"/>
  <c r="H94" i="5"/>
  <c r="AL94" i="5" s="1"/>
  <c r="E94" i="5"/>
  <c r="AI94" i="5" s="1"/>
  <c r="D94" i="5"/>
  <c r="AH94" i="5" s="1"/>
  <c r="FN93" i="5"/>
  <c r="FN103" i="5" s="1"/>
  <c r="FM93" i="5"/>
  <c r="FM103" i="5" s="1"/>
  <c r="FL93" i="5"/>
  <c r="FL103" i="5" s="1"/>
  <c r="FJ93" i="5"/>
  <c r="FJ103" i="5" s="1"/>
  <c r="FI93" i="5"/>
  <c r="FI103" i="5" s="1"/>
  <c r="FH93" i="5"/>
  <c r="FH103" i="5" s="1"/>
  <c r="FD93" i="5"/>
  <c r="FD103" i="5" s="1"/>
  <c r="FC93" i="5"/>
  <c r="FC103" i="5" s="1"/>
  <c r="FB93" i="5"/>
  <c r="FB103" i="5" s="1"/>
  <c r="EZ93" i="5"/>
  <c r="EZ103" i="5" s="1"/>
  <c r="EY93" i="5"/>
  <c r="EY103" i="5" s="1"/>
  <c r="EX93" i="5"/>
  <c r="EX103" i="5" s="1"/>
  <c r="ET93" i="5"/>
  <c r="FX93" i="5" s="1"/>
  <c r="ES93" i="5"/>
  <c r="ES103" i="5" s="1"/>
  <c r="ER93" i="5"/>
  <c r="FV93" i="5" s="1"/>
  <c r="EP93" i="5"/>
  <c r="FT93" i="5" s="1"/>
  <c r="FT103" i="5" s="1"/>
  <c r="EO93" i="5"/>
  <c r="EO103" i="5" s="1"/>
  <c r="EN93" i="5"/>
  <c r="FR93" i="5" s="1"/>
  <c r="DP93" i="5"/>
  <c r="DP103" i="5" s="1"/>
  <c r="DO93" i="5"/>
  <c r="DO103" i="5" s="1"/>
  <c r="DN93" i="5"/>
  <c r="DN103" i="5" s="1"/>
  <c r="DL93" i="5"/>
  <c r="DL103" i="5" s="1"/>
  <c r="DK93" i="5"/>
  <c r="DK103" i="5" s="1"/>
  <c r="DJ93" i="5"/>
  <c r="DJ103" i="5" s="1"/>
  <c r="DF93" i="5"/>
  <c r="DF103" i="5" s="1"/>
  <c r="DE93" i="5"/>
  <c r="DE103" i="5" s="1"/>
  <c r="DD93" i="5"/>
  <c r="DD103" i="5" s="1"/>
  <c r="DB93" i="5"/>
  <c r="DB103" i="5" s="1"/>
  <c r="DA93" i="5"/>
  <c r="DA103" i="5" s="1"/>
  <c r="CZ93" i="5"/>
  <c r="CZ103" i="5" s="1"/>
  <c r="CV93" i="5"/>
  <c r="DZ93" i="5" s="1"/>
  <c r="CU93" i="5"/>
  <c r="CU103" i="5" s="1"/>
  <c r="CT93" i="5"/>
  <c r="DX93" i="5" s="1"/>
  <c r="CR93" i="5"/>
  <c r="DV93" i="5" s="1"/>
  <c r="CQ93" i="5"/>
  <c r="CQ103" i="5" s="1"/>
  <c r="CP93" i="5"/>
  <c r="DT93" i="5" s="1"/>
  <c r="CL93" i="5"/>
  <c r="EJ93" i="5" s="1"/>
  <c r="CK93" i="5"/>
  <c r="CK103" i="5" s="1"/>
  <c r="CJ93" i="5"/>
  <c r="EH93" i="5" s="1"/>
  <c r="BR93" i="5"/>
  <c r="BR103" i="5" s="1"/>
  <c r="BQ93" i="5"/>
  <c r="BQ103" i="5" s="1"/>
  <c r="BP93" i="5"/>
  <c r="BP103" i="5" s="1"/>
  <c r="BN93" i="5"/>
  <c r="BN103" i="5" s="1"/>
  <c r="BM93" i="5"/>
  <c r="BM103" i="5" s="1"/>
  <c r="BL93" i="5"/>
  <c r="BL103" i="5" s="1"/>
  <c r="BH93" i="5"/>
  <c r="BH103" i="5" s="1"/>
  <c r="BG93" i="5"/>
  <c r="BG103" i="5" s="1"/>
  <c r="BF93" i="5"/>
  <c r="BF103" i="5" s="1"/>
  <c r="BD93" i="5"/>
  <c r="BD103" i="5" s="1"/>
  <c r="BC93" i="5"/>
  <c r="BC103" i="5" s="1"/>
  <c r="BB93" i="5"/>
  <c r="BB103" i="5" s="1"/>
  <c r="AX93" i="5"/>
  <c r="CB93" i="5" s="1"/>
  <c r="CB103" i="5" s="1"/>
  <c r="AW93" i="5"/>
  <c r="AW103" i="5" s="1"/>
  <c r="AV93" i="5"/>
  <c r="BZ93" i="5" s="1"/>
  <c r="AT93" i="5"/>
  <c r="BX93" i="5" s="1"/>
  <c r="BX103" i="5" s="1"/>
  <c r="AS93" i="5"/>
  <c r="AS103" i="5" s="1"/>
  <c r="AR93" i="5"/>
  <c r="BV93" i="5" s="1"/>
  <c r="AD93" i="5"/>
  <c r="AD103" i="5" s="1"/>
  <c r="AC93" i="5"/>
  <c r="AC103" i="5" s="1"/>
  <c r="AB93" i="5"/>
  <c r="AB103" i="5" s="1"/>
  <c r="Z93" i="5"/>
  <c r="Z103" i="5" s="1"/>
  <c r="Y93" i="5"/>
  <c r="Y103" i="5" s="1"/>
  <c r="X93" i="5"/>
  <c r="X103" i="5" s="1"/>
  <c r="T93" i="5"/>
  <c r="T103" i="5" s="1"/>
  <c r="S93" i="5"/>
  <c r="S103" i="5" s="1"/>
  <c r="R93" i="5"/>
  <c r="R103" i="5" s="1"/>
  <c r="P93" i="5"/>
  <c r="P103" i="5" s="1"/>
  <c r="O93" i="5"/>
  <c r="O103" i="5" s="1"/>
  <c r="N93" i="5"/>
  <c r="N103" i="5" s="1"/>
  <c r="J93" i="5"/>
  <c r="AN93" i="5" s="1"/>
  <c r="AN103" i="5" s="1"/>
  <c r="I93" i="5"/>
  <c r="I103" i="5" s="1"/>
  <c r="H93" i="5"/>
  <c r="AL93" i="5" s="1"/>
  <c r="F93" i="5"/>
  <c r="AJ93" i="5" s="1"/>
  <c r="E93" i="5"/>
  <c r="E103" i="5" s="1"/>
  <c r="D93" i="5"/>
  <c r="AH93" i="5" s="1"/>
  <c r="HD92" i="5"/>
  <c r="GY92" i="5"/>
  <c r="GU92" i="5"/>
  <c r="FN91" i="5"/>
  <c r="FM91" i="5"/>
  <c r="FL91" i="5"/>
  <c r="FK91" i="5" s="1"/>
  <c r="FJ91" i="5"/>
  <c r="FI91" i="5"/>
  <c r="FH91" i="5"/>
  <c r="FD91" i="5"/>
  <c r="FC91" i="5"/>
  <c r="FB91" i="5"/>
  <c r="FA91" i="5" s="1"/>
  <c r="EZ91" i="5"/>
  <c r="EY91" i="5"/>
  <c r="EX91" i="5"/>
  <c r="ET91" i="5"/>
  <c r="FX91" i="5" s="1"/>
  <c r="ES91" i="5"/>
  <c r="FW91" i="5" s="1"/>
  <c r="ER91" i="5"/>
  <c r="EQ91" i="5" s="1"/>
  <c r="EP91" i="5"/>
  <c r="FT91" i="5" s="1"/>
  <c r="EO91" i="5"/>
  <c r="FS91" i="5" s="1"/>
  <c r="EN91" i="5"/>
  <c r="EM91" i="5" s="1"/>
  <c r="EU91" i="5" s="1"/>
  <c r="DP91" i="5"/>
  <c r="DO91" i="5"/>
  <c r="DN91" i="5"/>
  <c r="DM91" i="5" s="1"/>
  <c r="DL91" i="5"/>
  <c r="DK91" i="5"/>
  <c r="DJ91" i="5"/>
  <c r="DI91" i="5" s="1"/>
  <c r="DQ91" i="5" s="1"/>
  <c r="DF91" i="5"/>
  <c r="DE91" i="5"/>
  <c r="DD91" i="5"/>
  <c r="DB91" i="5"/>
  <c r="DA91" i="5"/>
  <c r="CZ91" i="5"/>
  <c r="CY91" i="5" s="1"/>
  <c r="CV91" i="5"/>
  <c r="DZ91" i="5" s="1"/>
  <c r="GH91" i="5" s="1"/>
  <c r="CU91" i="5"/>
  <c r="DY91" i="5" s="1"/>
  <c r="GG91" i="5" s="1"/>
  <c r="CT91" i="5"/>
  <c r="CS91" i="5" s="1"/>
  <c r="CR91" i="5"/>
  <c r="DV91" i="5" s="1"/>
  <c r="GD91" i="5" s="1"/>
  <c r="CQ91" i="5"/>
  <c r="DU91" i="5" s="1"/>
  <c r="GC91" i="5" s="1"/>
  <c r="CP91" i="5"/>
  <c r="CO91" i="5" s="1"/>
  <c r="CW91" i="5" s="1"/>
  <c r="CL91" i="5"/>
  <c r="EJ91" i="5" s="1"/>
  <c r="GR91" i="5" s="1"/>
  <c r="CK91" i="5"/>
  <c r="EI91" i="5" s="1"/>
  <c r="GQ91" i="5" s="1"/>
  <c r="CJ91" i="5"/>
  <c r="CI91" i="5" s="1"/>
  <c r="BR91" i="5"/>
  <c r="BQ91" i="5"/>
  <c r="BP91" i="5"/>
  <c r="BN91" i="5"/>
  <c r="BM91" i="5"/>
  <c r="BL91" i="5"/>
  <c r="BK91" i="5" s="1"/>
  <c r="BH91" i="5"/>
  <c r="BG91" i="5"/>
  <c r="BF91" i="5"/>
  <c r="BE91" i="5" s="1"/>
  <c r="BD91" i="5"/>
  <c r="BC91" i="5"/>
  <c r="BB91" i="5"/>
  <c r="AX91" i="5"/>
  <c r="AW91" i="5"/>
  <c r="CA91" i="5" s="1"/>
  <c r="AV91" i="5"/>
  <c r="AT91" i="5"/>
  <c r="BX91" i="5" s="1"/>
  <c r="AS91" i="5"/>
  <c r="BW91" i="5" s="1"/>
  <c r="AR91" i="5"/>
  <c r="AQ91" i="5" s="1"/>
  <c r="AD91" i="5"/>
  <c r="AC91" i="5"/>
  <c r="AB91" i="5"/>
  <c r="Z91" i="5"/>
  <c r="Y91" i="5"/>
  <c r="X91" i="5"/>
  <c r="T91" i="5"/>
  <c r="S91" i="5"/>
  <c r="R91" i="5"/>
  <c r="P91" i="5"/>
  <c r="O91" i="5"/>
  <c r="N91" i="5"/>
  <c r="M91" i="5" s="1"/>
  <c r="J91" i="5"/>
  <c r="AN91" i="5" s="1"/>
  <c r="I91" i="5"/>
  <c r="AM91" i="5" s="1"/>
  <c r="H91" i="5"/>
  <c r="AL91" i="5" s="1"/>
  <c r="F91" i="5"/>
  <c r="AJ91" i="5" s="1"/>
  <c r="CH91" i="5" s="1"/>
  <c r="E91" i="5"/>
  <c r="AI91" i="5" s="1"/>
  <c r="CG91" i="5" s="1"/>
  <c r="EE91" i="5" s="1"/>
  <c r="GM91" i="5" s="1"/>
  <c r="D91" i="5"/>
  <c r="C91" i="5" s="1"/>
  <c r="FX90" i="5"/>
  <c r="FT90" i="5"/>
  <c r="FM90" i="5"/>
  <c r="FL90" i="5"/>
  <c r="FK90" i="5"/>
  <c r="FI90" i="5"/>
  <c r="FH90" i="5"/>
  <c r="FG90" i="5" s="1"/>
  <c r="FO90" i="5" s="1"/>
  <c r="FC90" i="5"/>
  <c r="FB90" i="5"/>
  <c r="FA90" i="5" s="1"/>
  <c r="EY90" i="5"/>
  <c r="EX90" i="5"/>
  <c r="EW90" i="5" s="1"/>
  <c r="ES90" i="5"/>
  <c r="FW90" i="5" s="1"/>
  <c r="ER90" i="5"/>
  <c r="FV90" i="5" s="1"/>
  <c r="EO90" i="5"/>
  <c r="FS90" i="5" s="1"/>
  <c r="EN90" i="5"/>
  <c r="FR90" i="5" s="1"/>
  <c r="EM90" i="5"/>
  <c r="DZ90" i="5"/>
  <c r="GH90" i="5" s="1"/>
  <c r="DV90" i="5"/>
  <c r="GD90" i="5" s="1"/>
  <c r="DO90" i="5"/>
  <c r="DN90" i="5"/>
  <c r="DM90" i="5" s="1"/>
  <c r="DK90" i="5"/>
  <c r="DJ90" i="5"/>
  <c r="DI90" i="5" s="1"/>
  <c r="DQ90" i="5" s="1"/>
  <c r="DE90" i="5"/>
  <c r="DD90" i="5"/>
  <c r="DA90" i="5"/>
  <c r="CZ90" i="5"/>
  <c r="CY90" i="5"/>
  <c r="CU90" i="5"/>
  <c r="DY90" i="5" s="1"/>
  <c r="GG90" i="5" s="1"/>
  <c r="CT90" i="5"/>
  <c r="DX90" i="5" s="1"/>
  <c r="CQ90" i="5"/>
  <c r="DU90" i="5" s="1"/>
  <c r="GC90" i="5" s="1"/>
  <c r="CP90" i="5"/>
  <c r="DT90" i="5" s="1"/>
  <c r="CO90" i="5"/>
  <c r="CK90" i="5"/>
  <c r="CJ90" i="5"/>
  <c r="EH90" i="5" s="1"/>
  <c r="CB90" i="5"/>
  <c r="BX90" i="5"/>
  <c r="BQ90" i="5"/>
  <c r="BP90" i="5"/>
  <c r="BO90" i="5" s="1"/>
  <c r="BM90" i="5"/>
  <c r="BL90" i="5"/>
  <c r="BK90" i="5" s="1"/>
  <c r="BG90" i="5"/>
  <c r="BF90" i="5"/>
  <c r="BE90" i="5" s="1"/>
  <c r="BC90" i="5"/>
  <c r="BB90" i="5"/>
  <c r="AW90" i="5"/>
  <c r="CA90" i="5" s="1"/>
  <c r="AV90" i="5"/>
  <c r="BZ90" i="5" s="1"/>
  <c r="BY90" i="5" s="1"/>
  <c r="AU90" i="5"/>
  <c r="AS90" i="5"/>
  <c r="BW90" i="5" s="1"/>
  <c r="AR90" i="5"/>
  <c r="AQ90" i="5" s="1"/>
  <c r="AY90" i="5" s="1"/>
  <c r="AN90" i="5"/>
  <c r="AJ90" i="5"/>
  <c r="CH90" i="5" s="1"/>
  <c r="EF90" i="5" s="1"/>
  <c r="GN90" i="5" s="1"/>
  <c r="AC90" i="5"/>
  <c r="AB90" i="5"/>
  <c r="AA90" i="5"/>
  <c r="Y90" i="5"/>
  <c r="X90" i="5"/>
  <c r="W90" i="5" s="1"/>
  <c r="AE90" i="5" s="1"/>
  <c r="S90" i="5"/>
  <c r="R90" i="5"/>
  <c r="Q90" i="5" s="1"/>
  <c r="O90" i="5"/>
  <c r="N90" i="5"/>
  <c r="M90" i="5" s="1"/>
  <c r="I90" i="5"/>
  <c r="AM90" i="5" s="1"/>
  <c r="H90" i="5"/>
  <c r="AL90" i="5" s="1"/>
  <c r="G90" i="5"/>
  <c r="E90" i="5"/>
  <c r="AI90" i="5" s="1"/>
  <c r="D90" i="5"/>
  <c r="C90" i="5" s="1"/>
  <c r="K90" i="5" s="1"/>
  <c r="FN89" i="5"/>
  <c r="FM89" i="5"/>
  <c r="FL89" i="5"/>
  <c r="FJ89" i="5"/>
  <c r="FI89" i="5"/>
  <c r="FH89" i="5"/>
  <c r="FG89" i="5" s="1"/>
  <c r="FD89" i="5"/>
  <c r="FC89" i="5"/>
  <c r="FB89" i="5"/>
  <c r="FA89" i="5" s="1"/>
  <c r="EZ89" i="5"/>
  <c r="EY89" i="5"/>
  <c r="EX89" i="5"/>
  <c r="EW89" i="5" s="1"/>
  <c r="ET89" i="5"/>
  <c r="FX89" i="5" s="1"/>
  <c r="ES89" i="5"/>
  <c r="ER89" i="5"/>
  <c r="FV89" i="5" s="1"/>
  <c r="EP89" i="5"/>
  <c r="FT89" i="5" s="1"/>
  <c r="EO89" i="5"/>
  <c r="FS89" i="5" s="1"/>
  <c r="EN89" i="5"/>
  <c r="FR89" i="5" s="1"/>
  <c r="DP89" i="5"/>
  <c r="DO89" i="5"/>
  <c r="DN89" i="5"/>
  <c r="DL89" i="5"/>
  <c r="DK89" i="5"/>
  <c r="DJ89" i="5"/>
  <c r="DI89" i="5" s="1"/>
  <c r="DF89" i="5"/>
  <c r="DE89" i="5"/>
  <c r="DD89" i="5"/>
  <c r="DC89" i="5"/>
  <c r="DB89" i="5"/>
  <c r="DA89" i="5"/>
  <c r="CZ89" i="5"/>
  <c r="CV89" i="5"/>
  <c r="DZ89" i="5" s="1"/>
  <c r="GH89" i="5" s="1"/>
  <c r="CU89" i="5"/>
  <c r="CT89" i="5"/>
  <c r="DX89" i="5" s="1"/>
  <c r="CR89" i="5"/>
  <c r="DV89" i="5" s="1"/>
  <c r="CQ89" i="5"/>
  <c r="DU89" i="5" s="1"/>
  <c r="GC89" i="5" s="1"/>
  <c r="CP89" i="5"/>
  <c r="DT89" i="5" s="1"/>
  <c r="CL89" i="5"/>
  <c r="EJ89" i="5" s="1"/>
  <c r="GR89" i="5" s="1"/>
  <c r="CK89" i="5"/>
  <c r="CJ89" i="5"/>
  <c r="EH89" i="5" s="1"/>
  <c r="BR89" i="5"/>
  <c r="BQ89" i="5"/>
  <c r="BP89" i="5"/>
  <c r="BN89" i="5"/>
  <c r="BM89" i="5"/>
  <c r="BL89" i="5"/>
  <c r="BH89" i="5"/>
  <c r="BG89" i="5"/>
  <c r="BF89" i="5"/>
  <c r="BE89" i="5" s="1"/>
  <c r="BD89" i="5"/>
  <c r="BC89" i="5"/>
  <c r="BB89" i="5"/>
  <c r="AX89" i="5"/>
  <c r="CB89" i="5" s="1"/>
  <c r="AW89" i="5"/>
  <c r="CA89" i="5" s="1"/>
  <c r="AV89" i="5"/>
  <c r="BZ89" i="5" s="1"/>
  <c r="BY89" i="5" s="1"/>
  <c r="AT89" i="5"/>
  <c r="BX89" i="5" s="1"/>
  <c r="AS89" i="5"/>
  <c r="BW89" i="5" s="1"/>
  <c r="AR89" i="5"/>
  <c r="BV89" i="5" s="1"/>
  <c r="AD89" i="5"/>
  <c r="AC89" i="5"/>
  <c r="AB89" i="5"/>
  <c r="Z89" i="5"/>
  <c r="Y89" i="5"/>
  <c r="X89" i="5"/>
  <c r="W89" i="5" s="1"/>
  <c r="T89" i="5"/>
  <c r="S89" i="5"/>
  <c r="R89" i="5"/>
  <c r="P89" i="5"/>
  <c r="O89" i="5"/>
  <c r="N89" i="5"/>
  <c r="M89" i="5" s="1"/>
  <c r="J89" i="5"/>
  <c r="AN89" i="5" s="1"/>
  <c r="I89" i="5"/>
  <c r="AM89" i="5" s="1"/>
  <c r="H89" i="5"/>
  <c r="AL89" i="5" s="1"/>
  <c r="AK89" i="5" s="1"/>
  <c r="F89" i="5"/>
  <c r="AJ89" i="5" s="1"/>
  <c r="CH89" i="5" s="1"/>
  <c r="EF89" i="5" s="1"/>
  <c r="GN89" i="5" s="1"/>
  <c r="E89" i="5"/>
  <c r="AI89" i="5" s="1"/>
  <c r="CG89" i="5" s="1"/>
  <c r="D89" i="5"/>
  <c r="AH89" i="5" s="1"/>
  <c r="FN88" i="5"/>
  <c r="FM88" i="5"/>
  <c r="FL88" i="5"/>
  <c r="FK88" i="5" s="1"/>
  <c r="FJ88" i="5"/>
  <c r="FI88" i="5"/>
  <c r="FH88" i="5"/>
  <c r="FD88" i="5"/>
  <c r="FC88" i="5"/>
  <c r="FB88" i="5"/>
  <c r="FA88" i="5" s="1"/>
  <c r="EZ88" i="5"/>
  <c r="EY88" i="5"/>
  <c r="EX88" i="5"/>
  <c r="ET88" i="5"/>
  <c r="FX88" i="5" s="1"/>
  <c r="ES88" i="5"/>
  <c r="FW88" i="5" s="1"/>
  <c r="ER88" i="5"/>
  <c r="EQ88" i="5" s="1"/>
  <c r="EP88" i="5"/>
  <c r="FT88" i="5" s="1"/>
  <c r="EO88" i="5"/>
  <c r="FS88" i="5" s="1"/>
  <c r="EN88" i="5"/>
  <c r="FR88" i="5" s="1"/>
  <c r="DP88" i="5"/>
  <c r="DO88" i="5"/>
  <c r="DN88" i="5"/>
  <c r="DL88" i="5"/>
  <c r="DK88" i="5"/>
  <c r="DJ88" i="5"/>
  <c r="DI88" i="5" s="1"/>
  <c r="DF88" i="5"/>
  <c r="DE88" i="5"/>
  <c r="DD88" i="5"/>
  <c r="DB88" i="5"/>
  <c r="DA88" i="5"/>
  <c r="CZ88" i="5"/>
  <c r="CY88" i="5" s="1"/>
  <c r="CV88" i="5"/>
  <c r="DZ88" i="5" s="1"/>
  <c r="GH88" i="5" s="1"/>
  <c r="CU88" i="5"/>
  <c r="DY88" i="5" s="1"/>
  <c r="GG88" i="5" s="1"/>
  <c r="CT88" i="5"/>
  <c r="CS88" i="5" s="1"/>
  <c r="CR88" i="5"/>
  <c r="DV88" i="5" s="1"/>
  <c r="GD88" i="5" s="1"/>
  <c r="CQ88" i="5"/>
  <c r="DU88" i="5" s="1"/>
  <c r="GC88" i="5" s="1"/>
  <c r="CP88" i="5"/>
  <c r="CO88" i="5" s="1"/>
  <c r="CL88" i="5"/>
  <c r="EJ88" i="5" s="1"/>
  <c r="GR88" i="5" s="1"/>
  <c r="CK88" i="5"/>
  <c r="EI88" i="5" s="1"/>
  <c r="GQ88" i="5" s="1"/>
  <c r="CJ88" i="5"/>
  <c r="BR88" i="5"/>
  <c r="BQ88" i="5"/>
  <c r="BP88" i="5"/>
  <c r="BO88" i="5" s="1"/>
  <c r="BN88" i="5"/>
  <c r="BM88" i="5"/>
  <c r="BL88" i="5"/>
  <c r="BH88" i="5"/>
  <c r="BG88" i="5"/>
  <c r="BF88" i="5"/>
  <c r="BE88" i="5" s="1"/>
  <c r="BD88" i="5"/>
  <c r="BC88" i="5"/>
  <c r="BB88" i="5"/>
  <c r="AX88" i="5"/>
  <c r="CB88" i="5" s="1"/>
  <c r="AW88" i="5"/>
  <c r="CA88" i="5" s="1"/>
  <c r="AV88" i="5"/>
  <c r="BZ88" i="5" s="1"/>
  <c r="AT88" i="5"/>
  <c r="BX88" i="5" s="1"/>
  <c r="AS88" i="5"/>
  <c r="BW88" i="5" s="1"/>
  <c r="AR88" i="5"/>
  <c r="AQ88" i="5" s="1"/>
  <c r="AD88" i="5"/>
  <c r="AC88" i="5"/>
  <c r="AB88" i="5"/>
  <c r="AA88" i="5" s="1"/>
  <c r="Z88" i="5"/>
  <c r="Y88" i="5"/>
  <c r="X88" i="5"/>
  <c r="T88" i="5"/>
  <c r="S88" i="5"/>
  <c r="R88" i="5"/>
  <c r="Q88" i="5" s="1"/>
  <c r="P88" i="5"/>
  <c r="O88" i="5"/>
  <c r="N88" i="5"/>
  <c r="J88" i="5"/>
  <c r="AN88" i="5" s="1"/>
  <c r="I88" i="5"/>
  <c r="AM88" i="5" s="1"/>
  <c r="H88" i="5"/>
  <c r="AL88" i="5" s="1"/>
  <c r="AK88" i="5" s="1"/>
  <c r="F88" i="5"/>
  <c r="AJ88" i="5" s="1"/>
  <c r="CH88" i="5" s="1"/>
  <c r="EF88" i="5" s="1"/>
  <c r="GN88" i="5" s="1"/>
  <c r="E88" i="5"/>
  <c r="AI88" i="5" s="1"/>
  <c r="D88" i="5"/>
  <c r="AH88" i="5" s="1"/>
  <c r="FN87" i="5"/>
  <c r="FM87" i="5"/>
  <c r="FL87" i="5"/>
  <c r="FJ87" i="5"/>
  <c r="FI87" i="5"/>
  <c r="FH87" i="5"/>
  <c r="FG87" i="5" s="1"/>
  <c r="FD87" i="5"/>
  <c r="FC87" i="5"/>
  <c r="FB87" i="5"/>
  <c r="EZ87" i="5"/>
  <c r="EY87" i="5"/>
  <c r="EX87" i="5"/>
  <c r="EW87" i="5" s="1"/>
  <c r="ET87" i="5"/>
  <c r="FX87" i="5" s="1"/>
  <c r="ES87" i="5"/>
  <c r="FW87" i="5" s="1"/>
  <c r="ER87" i="5"/>
  <c r="FV87" i="5" s="1"/>
  <c r="FU87" i="5" s="1"/>
  <c r="EP87" i="5"/>
  <c r="FT87" i="5" s="1"/>
  <c r="EO87" i="5"/>
  <c r="FS87" i="5" s="1"/>
  <c r="EN87" i="5"/>
  <c r="FR87" i="5" s="1"/>
  <c r="FQ87" i="5" s="1"/>
  <c r="FY87" i="5" s="1"/>
  <c r="DP87" i="5"/>
  <c r="DO87" i="5"/>
  <c r="DN87" i="5"/>
  <c r="DM87" i="5" s="1"/>
  <c r="DL87" i="5"/>
  <c r="DK87" i="5"/>
  <c r="DJ87" i="5"/>
  <c r="DF87" i="5"/>
  <c r="DE87" i="5"/>
  <c r="DD87" i="5"/>
  <c r="DC87" i="5" s="1"/>
  <c r="DB87" i="5"/>
  <c r="DA87" i="5"/>
  <c r="CZ87" i="5"/>
  <c r="CV87" i="5"/>
  <c r="DZ87" i="5" s="1"/>
  <c r="GH87" i="5" s="1"/>
  <c r="CU87" i="5"/>
  <c r="DY87" i="5" s="1"/>
  <c r="GG87" i="5" s="1"/>
  <c r="CT87" i="5"/>
  <c r="DX87" i="5" s="1"/>
  <c r="CR87" i="5"/>
  <c r="DV87" i="5" s="1"/>
  <c r="CQ87" i="5"/>
  <c r="DU87" i="5" s="1"/>
  <c r="GC87" i="5" s="1"/>
  <c r="CP87" i="5"/>
  <c r="DT87" i="5" s="1"/>
  <c r="CO87" i="5"/>
  <c r="CL87" i="5"/>
  <c r="CK87" i="5"/>
  <c r="EI87" i="5" s="1"/>
  <c r="GQ87" i="5" s="1"/>
  <c r="CJ87" i="5"/>
  <c r="CI87" i="5"/>
  <c r="GX87" i="5" s="1"/>
  <c r="BR87" i="5"/>
  <c r="BQ87" i="5"/>
  <c r="BP87" i="5"/>
  <c r="BO87" i="5"/>
  <c r="BN87" i="5"/>
  <c r="BM87" i="5"/>
  <c r="BL87" i="5"/>
  <c r="BK87" i="5"/>
  <c r="BS87" i="5" s="1"/>
  <c r="BH87" i="5"/>
  <c r="BG87" i="5"/>
  <c r="BF87" i="5"/>
  <c r="BE87" i="5"/>
  <c r="BD87" i="5"/>
  <c r="BC87" i="5"/>
  <c r="BB87" i="5"/>
  <c r="BA87" i="5"/>
  <c r="BI87" i="5" s="1"/>
  <c r="AX87" i="5"/>
  <c r="CB87" i="5" s="1"/>
  <c r="AW87" i="5"/>
  <c r="CA87" i="5" s="1"/>
  <c r="AV87" i="5"/>
  <c r="BZ87" i="5" s="1"/>
  <c r="AT87" i="5"/>
  <c r="BX87" i="5" s="1"/>
  <c r="AS87" i="5"/>
  <c r="AR87" i="5"/>
  <c r="BV87" i="5" s="1"/>
  <c r="AD87" i="5"/>
  <c r="AC87" i="5"/>
  <c r="AB87" i="5"/>
  <c r="AA87" i="5"/>
  <c r="Z87" i="5"/>
  <c r="Y87" i="5"/>
  <c r="X87" i="5"/>
  <c r="W87" i="5"/>
  <c r="AE87" i="5" s="1"/>
  <c r="T87" i="5"/>
  <c r="S87" i="5"/>
  <c r="R87" i="5"/>
  <c r="Q87" i="5"/>
  <c r="P87" i="5"/>
  <c r="O87" i="5"/>
  <c r="N87" i="5"/>
  <c r="M87" i="5"/>
  <c r="U87" i="5" s="1"/>
  <c r="J87" i="5"/>
  <c r="AN87" i="5" s="1"/>
  <c r="I87" i="5"/>
  <c r="AM87" i="5" s="1"/>
  <c r="H87" i="5"/>
  <c r="AL87" i="5" s="1"/>
  <c r="F87" i="5"/>
  <c r="AJ87" i="5" s="1"/>
  <c r="E87" i="5"/>
  <c r="AI87" i="5" s="1"/>
  <c r="D87" i="5"/>
  <c r="AH87" i="5" s="1"/>
  <c r="FN86" i="5"/>
  <c r="FM86" i="5"/>
  <c r="FL86" i="5"/>
  <c r="FK86" i="5"/>
  <c r="FJ86" i="5"/>
  <c r="FI86" i="5"/>
  <c r="FH86" i="5"/>
  <c r="FG86" i="5" s="1"/>
  <c r="FO86" i="5" s="1"/>
  <c r="FD86" i="5"/>
  <c r="FC86" i="5"/>
  <c r="FB86" i="5"/>
  <c r="EZ86" i="5"/>
  <c r="EY86" i="5"/>
  <c r="EX86" i="5"/>
  <c r="EW86" i="5" s="1"/>
  <c r="ET86" i="5"/>
  <c r="FX86" i="5" s="1"/>
  <c r="ES86" i="5"/>
  <c r="FW86" i="5" s="1"/>
  <c r="ER86" i="5"/>
  <c r="FV86" i="5" s="1"/>
  <c r="EQ86" i="5"/>
  <c r="EP86" i="5"/>
  <c r="EO86" i="5"/>
  <c r="FS86" i="5" s="1"/>
  <c r="EN86" i="5"/>
  <c r="DP86" i="5"/>
  <c r="DO86" i="5"/>
  <c r="DN86" i="5"/>
  <c r="DL86" i="5"/>
  <c r="DK86" i="5"/>
  <c r="DJ86" i="5"/>
  <c r="DF86" i="5"/>
  <c r="DE86" i="5"/>
  <c r="DD86" i="5"/>
  <c r="DB86" i="5"/>
  <c r="DA86" i="5"/>
  <c r="CZ86" i="5"/>
  <c r="CV86" i="5"/>
  <c r="DZ86" i="5" s="1"/>
  <c r="GH86" i="5" s="1"/>
  <c r="CU86" i="5"/>
  <c r="DY86" i="5" s="1"/>
  <c r="GG86" i="5" s="1"/>
  <c r="CT86" i="5"/>
  <c r="CR86" i="5"/>
  <c r="DV86" i="5" s="1"/>
  <c r="CQ86" i="5"/>
  <c r="DU86" i="5" s="1"/>
  <c r="CP86" i="5"/>
  <c r="CO86" i="5" s="1"/>
  <c r="CL86" i="5"/>
  <c r="EJ86" i="5" s="1"/>
  <c r="GR86" i="5" s="1"/>
  <c r="CK86" i="5"/>
  <c r="EI86" i="5" s="1"/>
  <c r="GQ86" i="5" s="1"/>
  <c r="CJ86" i="5"/>
  <c r="BR86" i="5"/>
  <c r="BQ86" i="5"/>
  <c r="BP86" i="5"/>
  <c r="BO86" i="5" s="1"/>
  <c r="BN86" i="5"/>
  <c r="BM86" i="5"/>
  <c r="BL86" i="5"/>
  <c r="BH86" i="5"/>
  <c r="BG86" i="5"/>
  <c r="BF86" i="5"/>
  <c r="BE86" i="5" s="1"/>
  <c r="BD86" i="5"/>
  <c r="BC86" i="5"/>
  <c r="BB86" i="5"/>
  <c r="AX86" i="5"/>
  <c r="CB86" i="5" s="1"/>
  <c r="AW86" i="5"/>
  <c r="CA86" i="5" s="1"/>
  <c r="AV86" i="5"/>
  <c r="AU86" i="5" s="1"/>
  <c r="AT86" i="5"/>
  <c r="BX86" i="5" s="1"/>
  <c r="AS86" i="5"/>
  <c r="BW86" i="5" s="1"/>
  <c r="AR86" i="5"/>
  <c r="AD86" i="5"/>
  <c r="AC86" i="5"/>
  <c r="AB86" i="5"/>
  <c r="AA86" i="5" s="1"/>
  <c r="Z86" i="5"/>
  <c r="Y86" i="5"/>
  <c r="X86" i="5"/>
  <c r="T86" i="5"/>
  <c r="S86" i="5"/>
  <c r="R86" i="5"/>
  <c r="Q86" i="5" s="1"/>
  <c r="P86" i="5"/>
  <c r="O86" i="5"/>
  <c r="N86" i="5"/>
  <c r="J86" i="5"/>
  <c r="AN86" i="5" s="1"/>
  <c r="I86" i="5"/>
  <c r="AM86" i="5" s="1"/>
  <c r="H86" i="5"/>
  <c r="AL86" i="5" s="1"/>
  <c r="AK86" i="5" s="1"/>
  <c r="F86" i="5"/>
  <c r="AJ86" i="5" s="1"/>
  <c r="CH86" i="5" s="1"/>
  <c r="EF86" i="5" s="1"/>
  <c r="E86" i="5"/>
  <c r="AI86" i="5" s="1"/>
  <c r="D86" i="5"/>
  <c r="AH86" i="5" s="1"/>
  <c r="FN85" i="5"/>
  <c r="FM85" i="5"/>
  <c r="FL85" i="5"/>
  <c r="FJ85" i="5"/>
  <c r="FJ92" i="5" s="1"/>
  <c r="FI85" i="5"/>
  <c r="FH85" i="5"/>
  <c r="FG85" i="5" s="1"/>
  <c r="FD85" i="5"/>
  <c r="FC85" i="5"/>
  <c r="FB85" i="5"/>
  <c r="EZ85" i="5"/>
  <c r="EZ92" i="5" s="1"/>
  <c r="EY85" i="5"/>
  <c r="EX85" i="5"/>
  <c r="EW85" i="5" s="1"/>
  <c r="ET85" i="5"/>
  <c r="FX85" i="5" s="1"/>
  <c r="ES85" i="5"/>
  <c r="FW85" i="5" s="1"/>
  <c r="ER85" i="5"/>
  <c r="FV85" i="5" s="1"/>
  <c r="EP85" i="5"/>
  <c r="EP92" i="5" s="1"/>
  <c r="EO85" i="5"/>
  <c r="FS85" i="5" s="1"/>
  <c r="EN85" i="5"/>
  <c r="FR85" i="5" s="1"/>
  <c r="DP85" i="5"/>
  <c r="DO85" i="5"/>
  <c r="DN85" i="5"/>
  <c r="DL85" i="5"/>
  <c r="DL92" i="5" s="1"/>
  <c r="DK85" i="5"/>
  <c r="DJ85" i="5"/>
  <c r="DI85" i="5" s="1"/>
  <c r="DF85" i="5"/>
  <c r="DE85" i="5"/>
  <c r="DD85" i="5"/>
  <c r="DB85" i="5"/>
  <c r="DB92" i="5" s="1"/>
  <c r="DA85" i="5"/>
  <c r="CZ85" i="5"/>
  <c r="CY85" i="5" s="1"/>
  <c r="CV85" i="5"/>
  <c r="DZ85" i="5" s="1"/>
  <c r="GH85" i="5" s="1"/>
  <c r="CU85" i="5"/>
  <c r="DY85" i="5" s="1"/>
  <c r="GG85" i="5" s="1"/>
  <c r="CT85" i="5"/>
  <c r="DX85" i="5" s="1"/>
  <c r="CR85" i="5"/>
  <c r="CR92" i="5" s="1"/>
  <c r="CQ85" i="5"/>
  <c r="DU85" i="5" s="1"/>
  <c r="GC85" i="5" s="1"/>
  <c r="CP85" i="5"/>
  <c r="DT85" i="5" s="1"/>
  <c r="CL85" i="5"/>
  <c r="EJ85" i="5" s="1"/>
  <c r="GR85" i="5" s="1"/>
  <c r="CK85" i="5"/>
  <c r="EI85" i="5" s="1"/>
  <c r="GQ85" i="5" s="1"/>
  <c r="CJ85" i="5"/>
  <c r="EH85" i="5" s="1"/>
  <c r="BR85" i="5"/>
  <c r="BQ85" i="5"/>
  <c r="BP85" i="5"/>
  <c r="BO85" i="5" s="1"/>
  <c r="BN85" i="5"/>
  <c r="BN92" i="5" s="1"/>
  <c r="BM85" i="5"/>
  <c r="BL85" i="5"/>
  <c r="BH85" i="5"/>
  <c r="BG85" i="5"/>
  <c r="BF85" i="5"/>
  <c r="BE85" i="5" s="1"/>
  <c r="BD85" i="5"/>
  <c r="BD92" i="5" s="1"/>
  <c r="BC85" i="5"/>
  <c r="BB85" i="5"/>
  <c r="BA85" i="5" s="1"/>
  <c r="AX85" i="5"/>
  <c r="CB85" i="5" s="1"/>
  <c r="AW85" i="5"/>
  <c r="CA85" i="5" s="1"/>
  <c r="AV85" i="5"/>
  <c r="BZ85" i="5" s="1"/>
  <c r="AT85" i="5"/>
  <c r="AT92" i="5" s="1"/>
  <c r="AS85" i="5"/>
  <c r="BW85" i="5" s="1"/>
  <c r="AR85" i="5"/>
  <c r="BV85" i="5" s="1"/>
  <c r="AD85" i="5"/>
  <c r="AC85" i="5"/>
  <c r="AB85" i="5"/>
  <c r="Z85" i="5"/>
  <c r="Z92" i="5" s="1"/>
  <c r="Y85" i="5"/>
  <c r="X85" i="5"/>
  <c r="W85" i="5" s="1"/>
  <c r="T85" i="5"/>
  <c r="S85" i="5"/>
  <c r="R85" i="5"/>
  <c r="P85" i="5"/>
  <c r="P92" i="5" s="1"/>
  <c r="O85" i="5"/>
  <c r="N85" i="5"/>
  <c r="M85" i="5" s="1"/>
  <c r="J85" i="5"/>
  <c r="AN85" i="5" s="1"/>
  <c r="I85" i="5"/>
  <c r="AM85" i="5" s="1"/>
  <c r="H85" i="5"/>
  <c r="AL85" i="5" s="1"/>
  <c r="F85" i="5"/>
  <c r="F92" i="5" s="1"/>
  <c r="E85" i="5"/>
  <c r="AI85" i="5" s="1"/>
  <c r="CG85" i="5" s="1"/>
  <c r="EE85" i="5" s="1"/>
  <c r="GM85" i="5" s="1"/>
  <c r="D85" i="5"/>
  <c r="AH85" i="5" s="1"/>
  <c r="FT84" i="5"/>
  <c r="FN84" i="5"/>
  <c r="FM84" i="5"/>
  <c r="FL84" i="5"/>
  <c r="FK84" i="5"/>
  <c r="FI84" i="5"/>
  <c r="FH84" i="5"/>
  <c r="FG84" i="5" s="1"/>
  <c r="FO84" i="5" s="1"/>
  <c r="FD84" i="5"/>
  <c r="FC84" i="5"/>
  <c r="FB84" i="5"/>
  <c r="FA84" i="5" s="1"/>
  <c r="FF84" i="5" s="1"/>
  <c r="EY84" i="5"/>
  <c r="EX84" i="5"/>
  <c r="EW84" i="5"/>
  <c r="ET84" i="5"/>
  <c r="FX84" i="5" s="1"/>
  <c r="ES84" i="5"/>
  <c r="FW84" i="5" s="1"/>
  <c r="ER84" i="5"/>
  <c r="FV84" i="5" s="1"/>
  <c r="EQ84" i="5"/>
  <c r="EO84" i="5"/>
  <c r="FS84" i="5" s="1"/>
  <c r="EN84" i="5"/>
  <c r="FR84" i="5" s="1"/>
  <c r="DV84" i="5"/>
  <c r="GD84" i="5" s="1"/>
  <c r="DP84" i="5"/>
  <c r="DO84" i="5"/>
  <c r="DN84" i="5"/>
  <c r="DM84" i="5" s="1"/>
  <c r="DK84" i="5"/>
  <c r="DJ84" i="5"/>
  <c r="DI84" i="5" s="1"/>
  <c r="DF84" i="5"/>
  <c r="DE84" i="5"/>
  <c r="DD84" i="5"/>
  <c r="DC84" i="5" s="1"/>
  <c r="DA84" i="5"/>
  <c r="CZ84" i="5"/>
  <c r="CV84" i="5"/>
  <c r="DZ84" i="5" s="1"/>
  <c r="GH84" i="5" s="1"/>
  <c r="CU84" i="5"/>
  <c r="DY84" i="5" s="1"/>
  <c r="CT84" i="5"/>
  <c r="CQ84" i="5"/>
  <c r="DU84" i="5" s="1"/>
  <c r="GC84" i="5" s="1"/>
  <c r="CP84" i="5"/>
  <c r="DT84" i="5" s="1"/>
  <c r="CO84" i="5"/>
  <c r="CL84" i="5"/>
  <c r="EJ84" i="5" s="1"/>
  <c r="GR84" i="5" s="1"/>
  <c r="CK84" i="5"/>
  <c r="EI84" i="5" s="1"/>
  <c r="CJ84" i="5"/>
  <c r="CI84" i="5"/>
  <c r="BX84" i="5"/>
  <c r="BR84" i="5"/>
  <c r="BQ84" i="5"/>
  <c r="BP84" i="5"/>
  <c r="BO84" i="5" s="1"/>
  <c r="BM84" i="5"/>
  <c r="BL84" i="5"/>
  <c r="BH84" i="5"/>
  <c r="BG84" i="5"/>
  <c r="BF84" i="5"/>
  <c r="BE84" i="5" s="1"/>
  <c r="BC84" i="5"/>
  <c r="BB84" i="5"/>
  <c r="BA84" i="5" s="1"/>
  <c r="BI84" i="5" s="1"/>
  <c r="AX84" i="5"/>
  <c r="CB84" i="5" s="1"/>
  <c r="AW84" i="5"/>
  <c r="CA84" i="5" s="1"/>
  <c r="AV84" i="5"/>
  <c r="BZ84" i="5" s="1"/>
  <c r="AS84" i="5"/>
  <c r="BW84" i="5" s="1"/>
  <c r="AR84" i="5"/>
  <c r="AJ84" i="5"/>
  <c r="CH84" i="5" s="1"/>
  <c r="EF84" i="5" s="1"/>
  <c r="GN84" i="5" s="1"/>
  <c r="AD84" i="5"/>
  <c r="AC84" i="5"/>
  <c r="AB84" i="5"/>
  <c r="Y84" i="5"/>
  <c r="X84" i="5"/>
  <c r="W84" i="5"/>
  <c r="T84" i="5"/>
  <c r="S84" i="5"/>
  <c r="R84" i="5"/>
  <c r="Q84" i="5"/>
  <c r="O84" i="5"/>
  <c r="N84" i="5"/>
  <c r="M84" i="5" s="1"/>
  <c r="U84" i="5" s="1"/>
  <c r="J84" i="5"/>
  <c r="AN84" i="5" s="1"/>
  <c r="I84" i="5"/>
  <c r="H84" i="5"/>
  <c r="G84" i="5" s="1"/>
  <c r="E84" i="5"/>
  <c r="D84" i="5"/>
  <c r="AH84" i="5" s="1"/>
  <c r="FT83" i="5"/>
  <c r="FN83" i="5"/>
  <c r="FN92" i="5" s="1"/>
  <c r="FM83" i="5"/>
  <c r="FM92" i="5" s="1"/>
  <c r="FL83" i="5"/>
  <c r="FL92" i="5" s="1"/>
  <c r="FK83" i="5"/>
  <c r="FI83" i="5"/>
  <c r="FI92" i="5" s="1"/>
  <c r="FH83" i="5"/>
  <c r="FH92" i="5" s="1"/>
  <c r="FD83" i="5"/>
  <c r="FD92" i="5" s="1"/>
  <c r="FC83" i="5"/>
  <c r="FC92" i="5" s="1"/>
  <c r="FB83" i="5"/>
  <c r="FB92" i="5" s="1"/>
  <c r="EY83" i="5"/>
  <c r="EY92" i="5" s="1"/>
  <c r="EX83" i="5"/>
  <c r="EX92" i="5" s="1"/>
  <c r="EW83" i="5"/>
  <c r="ET83" i="5"/>
  <c r="ET92" i="5" s="1"/>
  <c r="ES83" i="5"/>
  <c r="ES92" i="5" s="1"/>
  <c r="ER83" i="5"/>
  <c r="ER92" i="5" s="1"/>
  <c r="EQ83" i="5"/>
  <c r="EO83" i="5"/>
  <c r="EO92" i="5" s="1"/>
  <c r="EN83" i="5"/>
  <c r="EN92" i="5" s="1"/>
  <c r="DV83" i="5"/>
  <c r="DP83" i="5"/>
  <c r="DP92" i="5" s="1"/>
  <c r="DO83" i="5"/>
  <c r="DO92" i="5" s="1"/>
  <c r="DN83" i="5"/>
  <c r="DN92" i="5" s="1"/>
  <c r="DK83" i="5"/>
  <c r="DK92" i="5" s="1"/>
  <c r="DJ83" i="5"/>
  <c r="DJ92" i="5" s="1"/>
  <c r="DF83" i="5"/>
  <c r="DF92" i="5" s="1"/>
  <c r="DE83" i="5"/>
  <c r="DE92" i="5" s="1"/>
  <c r="DD83" i="5"/>
  <c r="DD92" i="5" s="1"/>
  <c r="DA83" i="5"/>
  <c r="DA92" i="5" s="1"/>
  <c r="CZ83" i="5"/>
  <c r="CZ92" i="5" s="1"/>
  <c r="CV83" i="5"/>
  <c r="CV92" i="5" s="1"/>
  <c r="CU83" i="5"/>
  <c r="DY83" i="5" s="1"/>
  <c r="CT83" i="5"/>
  <c r="CT92" i="5" s="1"/>
  <c r="CQ83" i="5"/>
  <c r="CP83" i="5"/>
  <c r="CP92" i="5" s="1"/>
  <c r="CL83" i="5"/>
  <c r="CL92" i="5" s="1"/>
  <c r="CK83" i="5"/>
  <c r="EI83" i="5" s="1"/>
  <c r="CJ83" i="5"/>
  <c r="CJ92" i="5" s="1"/>
  <c r="BX83" i="5"/>
  <c r="BR83" i="5"/>
  <c r="BR92" i="5" s="1"/>
  <c r="BQ83" i="5"/>
  <c r="BQ92" i="5" s="1"/>
  <c r="BP83" i="5"/>
  <c r="BP92" i="5" s="1"/>
  <c r="BO83" i="5"/>
  <c r="BM83" i="5"/>
  <c r="BM92" i="5" s="1"/>
  <c r="BL83" i="5"/>
  <c r="BL92" i="5" s="1"/>
  <c r="BH83" i="5"/>
  <c r="BH92" i="5" s="1"/>
  <c r="BG83" i="5"/>
  <c r="BG92" i="5" s="1"/>
  <c r="BF83" i="5"/>
  <c r="BF92" i="5" s="1"/>
  <c r="BC83" i="5"/>
  <c r="BC92" i="5" s="1"/>
  <c r="BB83" i="5"/>
  <c r="BB92" i="5" s="1"/>
  <c r="BA92" i="5" s="1"/>
  <c r="BA83" i="5"/>
  <c r="AX83" i="5"/>
  <c r="AX92" i="5" s="1"/>
  <c r="AW83" i="5"/>
  <c r="AW92" i="5" s="1"/>
  <c r="AV83" i="5"/>
  <c r="AV92" i="5" s="1"/>
  <c r="AU92" i="5" s="1"/>
  <c r="AS83" i="5"/>
  <c r="AS92" i="5" s="1"/>
  <c r="AR83" i="5"/>
  <c r="AR92" i="5" s="1"/>
  <c r="AJ83" i="5"/>
  <c r="AD83" i="5"/>
  <c r="AD92" i="5" s="1"/>
  <c r="AC83" i="5"/>
  <c r="AC92" i="5" s="1"/>
  <c r="AB83" i="5"/>
  <c r="AB92" i="5" s="1"/>
  <c r="Y83" i="5"/>
  <c r="Y92" i="5" s="1"/>
  <c r="X83" i="5"/>
  <c r="X92" i="5" s="1"/>
  <c r="W83" i="5"/>
  <c r="T83" i="5"/>
  <c r="T92" i="5" s="1"/>
  <c r="S83" i="5"/>
  <c r="S92" i="5" s="1"/>
  <c r="R83" i="5"/>
  <c r="R92" i="5" s="1"/>
  <c r="O83" i="5"/>
  <c r="O92" i="5" s="1"/>
  <c r="N83" i="5"/>
  <c r="N92" i="5" s="1"/>
  <c r="M92" i="5" s="1"/>
  <c r="J83" i="5"/>
  <c r="J92" i="5" s="1"/>
  <c r="I83" i="5"/>
  <c r="AM83" i="5" s="1"/>
  <c r="H83" i="5"/>
  <c r="H92" i="5" s="1"/>
  <c r="E83" i="5"/>
  <c r="AI83" i="5" s="1"/>
  <c r="D83" i="5"/>
  <c r="D92" i="5" s="1"/>
  <c r="C83" i="5"/>
  <c r="HD82" i="5"/>
  <c r="GY82" i="5"/>
  <c r="FN82" i="5"/>
  <c r="FJ82" i="5"/>
  <c r="FD82" i="5"/>
  <c r="EZ82" i="5"/>
  <c r="ET82" i="5"/>
  <c r="EP82" i="5"/>
  <c r="DP82" i="5"/>
  <c r="DL82" i="5"/>
  <c r="DF82" i="5"/>
  <c r="DB82" i="5"/>
  <c r="CV82" i="5"/>
  <c r="CR82" i="5"/>
  <c r="CL82" i="5"/>
  <c r="BR82" i="5"/>
  <c r="BN82" i="5"/>
  <c r="BH82" i="5"/>
  <c r="AX82" i="5"/>
  <c r="AT82" i="5"/>
  <c r="AD82" i="5"/>
  <c r="Z82" i="5"/>
  <c r="T82" i="5"/>
  <c r="P82" i="5"/>
  <c r="J82" i="5"/>
  <c r="F82" i="5"/>
  <c r="GW81" i="5"/>
  <c r="FX81" i="5"/>
  <c r="FX82" i="5" s="1"/>
  <c r="FT81" i="5"/>
  <c r="FT82" i="5" s="1"/>
  <c r="FM81" i="5"/>
  <c r="FM82" i="5" s="1"/>
  <c r="FL81" i="5"/>
  <c r="FL82" i="5" s="1"/>
  <c r="FI81" i="5"/>
  <c r="FI82" i="5" s="1"/>
  <c r="FH81" i="5"/>
  <c r="FH82" i="5" s="1"/>
  <c r="FG81" i="5"/>
  <c r="FG82" i="5" s="1"/>
  <c r="FC81" i="5"/>
  <c r="FC82" i="5" s="1"/>
  <c r="FB81" i="5"/>
  <c r="FB82" i="5" s="1"/>
  <c r="EY81" i="5"/>
  <c r="EY82" i="5" s="1"/>
  <c r="EX81" i="5"/>
  <c r="EX82" i="5" s="1"/>
  <c r="ES81" i="5"/>
  <c r="ES82" i="5" s="1"/>
  <c r="ER81" i="5"/>
  <c r="ER82" i="5" s="1"/>
  <c r="EO81" i="5"/>
  <c r="EO82" i="5" s="1"/>
  <c r="EN81" i="5"/>
  <c r="EN82" i="5" s="1"/>
  <c r="EM81" i="5"/>
  <c r="EM82" i="5" s="1"/>
  <c r="DZ81" i="5"/>
  <c r="DZ82" i="5" s="1"/>
  <c r="DV81" i="5"/>
  <c r="DV82" i="5" s="1"/>
  <c r="DO81" i="5"/>
  <c r="DO82" i="5" s="1"/>
  <c r="DN81" i="5"/>
  <c r="DN82" i="5" s="1"/>
  <c r="DK81" i="5"/>
  <c r="DK82" i="5" s="1"/>
  <c r="DJ81" i="5"/>
  <c r="DJ82" i="5" s="1"/>
  <c r="DI81" i="5"/>
  <c r="DI82" i="5" s="1"/>
  <c r="DE81" i="5"/>
  <c r="DE82" i="5" s="1"/>
  <c r="DD81" i="5"/>
  <c r="DD82" i="5" s="1"/>
  <c r="DA81" i="5"/>
  <c r="DA82" i="5" s="1"/>
  <c r="CZ81" i="5"/>
  <c r="CZ82" i="5" s="1"/>
  <c r="CY81" i="5"/>
  <c r="CY82" i="5" s="1"/>
  <c r="CU81" i="5"/>
  <c r="CU82" i="5" s="1"/>
  <c r="CT81" i="5"/>
  <c r="CT82" i="5" s="1"/>
  <c r="CQ81" i="5"/>
  <c r="CQ82" i="5" s="1"/>
  <c r="CP81" i="5"/>
  <c r="CP82" i="5" s="1"/>
  <c r="CO82" i="5" s="1"/>
  <c r="CK81" i="5"/>
  <c r="CK82" i="5" s="1"/>
  <c r="CJ81" i="5"/>
  <c r="CJ82" i="5" s="1"/>
  <c r="CB81" i="5"/>
  <c r="CB82" i="5" s="1"/>
  <c r="BQ81" i="5"/>
  <c r="BQ82" i="5" s="1"/>
  <c r="BP81" i="5"/>
  <c r="BP82" i="5" s="1"/>
  <c r="BO82" i="5" s="1"/>
  <c r="BM81" i="5"/>
  <c r="BM82" i="5" s="1"/>
  <c r="BL81" i="5"/>
  <c r="BL82" i="5" s="1"/>
  <c r="BG81" i="5"/>
  <c r="BG82" i="5" s="1"/>
  <c r="BF81" i="5"/>
  <c r="BF82" i="5" s="1"/>
  <c r="BD81" i="5"/>
  <c r="BD82" i="5" s="1"/>
  <c r="BC81" i="5"/>
  <c r="BC82" i="5" s="1"/>
  <c r="BB81" i="5"/>
  <c r="BB82" i="5" s="1"/>
  <c r="AW81" i="5"/>
  <c r="CA81" i="5" s="1"/>
  <c r="CA82" i="5" s="1"/>
  <c r="AV81" i="5"/>
  <c r="AV82" i="5" s="1"/>
  <c r="AS81" i="5"/>
  <c r="BW81" i="5" s="1"/>
  <c r="BW82" i="5" s="1"/>
  <c r="AR81" i="5"/>
  <c r="AR82" i="5" s="1"/>
  <c r="AQ81" i="5"/>
  <c r="AN81" i="5"/>
  <c r="AN82" i="5" s="1"/>
  <c r="AJ81" i="5"/>
  <c r="AJ82" i="5" s="1"/>
  <c r="AC81" i="5"/>
  <c r="AC82" i="5" s="1"/>
  <c r="AB81" i="5"/>
  <c r="AB82" i="5" s="1"/>
  <c r="Y81" i="5"/>
  <c r="Y82" i="5" s="1"/>
  <c r="X81" i="5"/>
  <c r="X82" i="5" s="1"/>
  <c r="S81" i="5"/>
  <c r="S82" i="5" s="1"/>
  <c r="R81" i="5"/>
  <c r="R82" i="5" s="1"/>
  <c r="Q82" i="5" s="1"/>
  <c r="O81" i="5"/>
  <c r="O82" i="5" s="1"/>
  <c r="N81" i="5"/>
  <c r="N82" i="5" s="1"/>
  <c r="M82" i="5" s="1"/>
  <c r="U82" i="5" s="1"/>
  <c r="M81" i="5"/>
  <c r="I81" i="5"/>
  <c r="I82" i="5" s="1"/>
  <c r="H81" i="5"/>
  <c r="H82" i="5" s="1"/>
  <c r="E81" i="5"/>
  <c r="E82" i="5" s="1"/>
  <c r="D81" i="5"/>
  <c r="D82" i="5" s="1"/>
  <c r="C81" i="5"/>
  <c r="HD80" i="5"/>
  <c r="GY80" i="5"/>
  <c r="GU80" i="5"/>
  <c r="FN79" i="5"/>
  <c r="FM79" i="5"/>
  <c r="FL79" i="5"/>
  <c r="FK79" i="5" s="1"/>
  <c r="FJ79" i="5"/>
  <c r="FI79" i="5"/>
  <c r="FH79" i="5"/>
  <c r="FD79" i="5"/>
  <c r="FC79" i="5"/>
  <c r="FB79" i="5"/>
  <c r="FA79" i="5" s="1"/>
  <c r="EZ79" i="5"/>
  <c r="EY79" i="5"/>
  <c r="EX79" i="5"/>
  <c r="ET79" i="5"/>
  <c r="FX79" i="5" s="1"/>
  <c r="ES79" i="5"/>
  <c r="FW79" i="5" s="1"/>
  <c r="ER79" i="5"/>
  <c r="EQ79" i="5" s="1"/>
  <c r="EP79" i="5"/>
  <c r="FT79" i="5" s="1"/>
  <c r="EO79" i="5"/>
  <c r="FS79" i="5" s="1"/>
  <c r="EN79" i="5"/>
  <c r="DP79" i="5"/>
  <c r="DO79" i="5"/>
  <c r="DN79" i="5"/>
  <c r="DM79" i="5" s="1"/>
  <c r="DL79" i="5"/>
  <c r="DK79" i="5"/>
  <c r="DJ79" i="5"/>
  <c r="DF79" i="5"/>
  <c r="DE79" i="5"/>
  <c r="DD79" i="5"/>
  <c r="DB79" i="5"/>
  <c r="DA79" i="5"/>
  <c r="CZ79" i="5"/>
  <c r="CY79" i="5" s="1"/>
  <c r="CV79" i="5"/>
  <c r="DZ79" i="5" s="1"/>
  <c r="CU79" i="5"/>
  <c r="DY79" i="5" s="1"/>
  <c r="GG79" i="5" s="1"/>
  <c r="CT79" i="5"/>
  <c r="CS79" i="5" s="1"/>
  <c r="CR79" i="5"/>
  <c r="DV79" i="5" s="1"/>
  <c r="GD79" i="5" s="1"/>
  <c r="CQ79" i="5"/>
  <c r="DU79" i="5" s="1"/>
  <c r="CP79" i="5"/>
  <c r="CO79" i="5" s="1"/>
  <c r="CW79" i="5" s="1"/>
  <c r="CL79" i="5"/>
  <c r="EJ79" i="5" s="1"/>
  <c r="CK79" i="5"/>
  <c r="EI79" i="5" s="1"/>
  <c r="GQ79" i="5" s="1"/>
  <c r="CJ79" i="5"/>
  <c r="CI79" i="5"/>
  <c r="GX79" i="5" s="1"/>
  <c r="BR79" i="5"/>
  <c r="BQ79" i="5"/>
  <c r="BP79" i="5"/>
  <c r="BO79" i="5"/>
  <c r="BN79" i="5"/>
  <c r="BM79" i="5"/>
  <c r="BL79" i="5"/>
  <c r="BH79" i="5"/>
  <c r="BG79" i="5"/>
  <c r="BF79" i="5"/>
  <c r="BE79" i="5" s="1"/>
  <c r="BD79" i="5"/>
  <c r="BC79" i="5"/>
  <c r="BB79" i="5"/>
  <c r="AX79" i="5"/>
  <c r="CB79" i="5" s="1"/>
  <c r="AW79" i="5"/>
  <c r="CA79" i="5" s="1"/>
  <c r="AV79" i="5"/>
  <c r="AU79" i="5" s="1"/>
  <c r="AT79" i="5"/>
  <c r="BX79" i="5" s="1"/>
  <c r="AS79" i="5"/>
  <c r="BW79" i="5" s="1"/>
  <c r="AR79" i="5"/>
  <c r="AD79" i="5"/>
  <c r="AC79" i="5"/>
  <c r="AB79" i="5"/>
  <c r="AA79" i="5" s="1"/>
  <c r="Z79" i="5"/>
  <c r="Y79" i="5"/>
  <c r="X79" i="5"/>
  <c r="T79" i="5"/>
  <c r="S79" i="5"/>
  <c r="R79" i="5"/>
  <c r="Q79" i="5" s="1"/>
  <c r="P79" i="5"/>
  <c r="O79" i="5"/>
  <c r="N79" i="5"/>
  <c r="J79" i="5"/>
  <c r="AN79" i="5" s="1"/>
  <c r="I79" i="5"/>
  <c r="AM79" i="5" s="1"/>
  <c r="H79" i="5"/>
  <c r="G79" i="5" s="1"/>
  <c r="F79" i="5"/>
  <c r="AJ79" i="5" s="1"/>
  <c r="CH79" i="5" s="1"/>
  <c r="E79" i="5"/>
  <c r="AI79" i="5" s="1"/>
  <c r="CG79" i="5" s="1"/>
  <c r="EE79" i="5" s="1"/>
  <c r="GM79" i="5" s="1"/>
  <c r="D79" i="5"/>
  <c r="AH79" i="5" s="1"/>
  <c r="C79" i="5"/>
  <c r="K79" i="5" s="1"/>
  <c r="FN78" i="5"/>
  <c r="FM78" i="5"/>
  <c r="FL78" i="5"/>
  <c r="FK78" i="5"/>
  <c r="FJ78" i="5"/>
  <c r="FI78" i="5"/>
  <c r="FH78" i="5"/>
  <c r="FD78" i="5"/>
  <c r="FC78" i="5"/>
  <c r="FB78" i="5"/>
  <c r="FA78" i="5"/>
  <c r="EZ78" i="5"/>
  <c r="EY78" i="5"/>
  <c r="EX78" i="5"/>
  <c r="EW78" i="5"/>
  <c r="FE78" i="5" s="1"/>
  <c r="ET78" i="5"/>
  <c r="FX78" i="5" s="1"/>
  <c r="ES78" i="5"/>
  <c r="FW78" i="5" s="1"/>
  <c r="ER78" i="5"/>
  <c r="FV78" i="5" s="1"/>
  <c r="EP78" i="5"/>
  <c r="FT78" i="5" s="1"/>
  <c r="EO78" i="5"/>
  <c r="FS78" i="5" s="1"/>
  <c r="EN78" i="5"/>
  <c r="FR78" i="5" s="1"/>
  <c r="DP78" i="5"/>
  <c r="DO78" i="5"/>
  <c r="DN78" i="5"/>
  <c r="DM78" i="5" s="1"/>
  <c r="DL78" i="5"/>
  <c r="DK78" i="5"/>
  <c r="DJ78" i="5"/>
  <c r="DF78" i="5"/>
  <c r="DE78" i="5"/>
  <c r="DD78" i="5"/>
  <c r="DC78" i="5" s="1"/>
  <c r="DB78" i="5"/>
  <c r="DA78" i="5"/>
  <c r="CZ78" i="5"/>
  <c r="CV78" i="5"/>
  <c r="CU78" i="5"/>
  <c r="DY78" i="5" s="1"/>
  <c r="CT78" i="5"/>
  <c r="CR78" i="5"/>
  <c r="DV78" i="5" s="1"/>
  <c r="GD78" i="5" s="1"/>
  <c r="CQ78" i="5"/>
  <c r="CP78" i="5"/>
  <c r="DT78" i="5" s="1"/>
  <c r="CL78" i="5"/>
  <c r="CK78" i="5"/>
  <c r="EI78" i="5" s="1"/>
  <c r="CJ78" i="5"/>
  <c r="BR78" i="5"/>
  <c r="BQ78" i="5"/>
  <c r="BP78" i="5"/>
  <c r="BO78" i="5" s="1"/>
  <c r="BN78" i="5"/>
  <c r="BM78" i="5"/>
  <c r="BL78" i="5"/>
  <c r="BH78" i="5"/>
  <c r="BG78" i="5"/>
  <c r="BF78" i="5"/>
  <c r="BD78" i="5"/>
  <c r="BC78" i="5"/>
  <c r="BB78" i="5"/>
  <c r="BA78" i="5" s="1"/>
  <c r="AX78" i="5"/>
  <c r="CB78" i="5" s="1"/>
  <c r="AW78" i="5"/>
  <c r="CA78" i="5" s="1"/>
  <c r="AV78" i="5"/>
  <c r="BZ78" i="5" s="1"/>
  <c r="AT78" i="5"/>
  <c r="BX78" i="5" s="1"/>
  <c r="AS78" i="5"/>
  <c r="BW78" i="5" s="1"/>
  <c r="AR78" i="5"/>
  <c r="BV78" i="5" s="1"/>
  <c r="AD78" i="5"/>
  <c r="AC78" i="5"/>
  <c r="AB78" i="5"/>
  <c r="AA78" i="5"/>
  <c r="Z78" i="5"/>
  <c r="Y78" i="5"/>
  <c r="X78" i="5"/>
  <c r="T78" i="5"/>
  <c r="S78" i="5"/>
  <c r="R78" i="5"/>
  <c r="Q78" i="5" s="1"/>
  <c r="P78" i="5"/>
  <c r="O78" i="5"/>
  <c r="N78" i="5"/>
  <c r="J78" i="5"/>
  <c r="AN78" i="5" s="1"/>
  <c r="I78" i="5"/>
  <c r="AM78" i="5" s="1"/>
  <c r="H78" i="5"/>
  <c r="AL78" i="5" s="1"/>
  <c r="F78" i="5"/>
  <c r="AJ78" i="5" s="1"/>
  <c r="CH78" i="5" s="1"/>
  <c r="E78" i="5"/>
  <c r="AI78" i="5" s="1"/>
  <c r="CG78" i="5" s="1"/>
  <c r="D78" i="5"/>
  <c r="AH78" i="5" s="1"/>
  <c r="C78" i="5"/>
  <c r="FN77" i="5"/>
  <c r="FM77" i="5"/>
  <c r="FL77" i="5"/>
  <c r="FK77" i="5" s="1"/>
  <c r="FJ77" i="5"/>
  <c r="FI77" i="5"/>
  <c r="FH77" i="5"/>
  <c r="FG77" i="5" s="1"/>
  <c r="FO77" i="5" s="1"/>
  <c r="FD77" i="5"/>
  <c r="FC77" i="5"/>
  <c r="FB77" i="5"/>
  <c r="FA77" i="5"/>
  <c r="EZ77" i="5"/>
  <c r="EY77" i="5"/>
  <c r="EX77" i="5"/>
  <c r="ET77" i="5"/>
  <c r="FX77" i="5" s="1"/>
  <c r="ES77" i="5"/>
  <c r="FW77" i="5" s="1"/>
  <c r="ER77" i="5"/>
  <c r="FV77" i="5" s="1"/>
  <c r="EP77" i="5"/>
  <c r="EO77" i="5"/>
  <c r="FS77" i="5" s="1"/>
  <c r="EN77" i="5"/>
  <c r="DP77" i="5"/>
  <c r="DO77" i="5"/>
  <c r="DN77" i="5"/>
  <c r="DL77" i="5"/>
  <c r="DK77" i="5"/>
  <c r="DJ77" i="5"/>
  <c r="DF77" i="5"/>
  <c r="DE77" i="5"/>
  <c r="DD77" i="5"/>
  <c r="DB77" i="5"/>
  <c r="DA77" i="5"/>
  <c r="CZ77" i="5"/>
  <c r="CV77" i="5"/>
  <c r="DZ77" i="5" s="1"/>
  <c r="GH77" i="5" s="1"/>
  <c r="CU77" i="5"/>
  <c r="DY77" i="5" s="1"/>
  <c r="GG77" i="5" s="1"/>
  <c r="CT77" i="5"/>
  <c r="DX77" i="5" s="1"/>
  <c r="CR77" i="5"/>
  <c r="DV77" i="5" s="1"/>
  <c r="CQ77" i="5"/>
  <c r="DU77" i="5" s="1"/>
  <c r="GC77" i="5" s="1"/>
  <c r="CP77" i="5"/>
  <c r="DT77" i="5" s="1"/>
  <c r="CL77" i="5"/>
  <c r="EJ77" i="5" s="1"/>
  <c r="GR77" i="5" s="1"/>
  <c r="CK77" i="5"/>
  <c r="EI77" i="5" s="1"/>
  <c r="GQ77" i="5" s="1"/>
  <c r="CJ77" i="5"/>
  <c r="EH77" i="5" s="1"/>
  <c r="BR77" i="5"/>
  <c r="BQ77" i="5"/>
  <c r="BP77" i="5"/>
  <c r="BN77" i="5"/>
  <c r="BM77" i="5"/>
  <c r="BL77" i="5"/>
  <c r="BH77" i="5"/>
  <c r="BG77" i="5"/>
  <c r="BF77" i="5"/>
  <c r="BD77" i="5"/>
  <c r="BC77" i="5"/>
  <c r="BB77" i="5"/>
  <c r="AX77" i="5"/>
  <c r="CB77" i="5" s="1"/>
  <c r="AW77" i="5"/>
  <c r="CA77" i="5" s="1"/>
  <c r="AV77" i="5"/>
  <c r="BZ77" i="5" s="1"/>
  <c r="AT77" i="5"/>
  <c r="BX77" i="5" s="1"/>
  <c r="AS77" i="5"/>
  <c r="BW77" i="5" s="1"/>
  <c r="AR77" i="5"/>
  <c r="BV77" i="5" s="1"/>
  <c r="AD77" i="5"/>
  <c r="AC77" i="5"/>
  <c r="AB77" i="5"/>
  <c r="Z77" i="5"/>
  <c r="Y77" i="5"/>
  <c r="X77" i="5"/>
  <c r="W77" i="5" s="1"/>
  <c r="T77" i="5"/>
  <c r="S77" i="5"/>
  <c r="R77" i="5"/>
  <c r="P77" i="5"/>
  <c r="O77" i="5"/>
  <c r="N77" i="5"/>
  <c r="M77" i="5" s="1"/>
  <c r="J77" i="5"/>
  <c r="AN77" i="5" s="1"/>
  <c r="I77" i="5"/>
  <c r="AM77" i="5" s="1"/>
  <c r="H77" i="5"/>
  <c r="AL77" i="5" s="1"/>
  <c r="F77" i="5"/>
  <c r="AJ77" i="5" s="1"/>
  <c r="CH77" i="5" s="1"/>
  <c r="EF77" i="5" s="1"/>
  <c r="E77" i="5"/>
  <c r="AI77" i="5" s="1"/>
  <c r="CG77" i="5" s="1"/>
  <c r="D77" i="5"/>
  <c r="AH77" i="5" s="1"/>
  <c r="FN76" i="5"/>
  <c r="FM76" i="5"/>
  <c r="FL76" i="5"/>
  <c r="FJ76" i="5"/>
  <c r="FI76" i="5"/>
  <c r="FH76" i="5"/>
  <c r="FD76" i="5"/>
  <c r="FC76" i="5"/>
  <c r="FB76" i="5"/>
  <c r="EZ76" i="5"/>
  <c r="EY76" i="5"/>
  <c r="EX76" i="5"/>
  <c r="EW76" i="5" s="1"/>
  <c r="ET76" i="5"/>
  <c r="FX76" i="5" s="1"/>
  <c r="ES76" i="5"/>
  <c r="FW76" i="5" s="1"/>
  <c r="ER76" i="5"/>
  <c r="EP76" i="5"/>
  <c r="FT76" i="5" s="1"/>
  <c r="EO76" i="5"/>
  <c r="FS76" i="5" s="1"/>
  <c r="EN76" i="5"/>
  <c r="EM76" i="5" s="1"/>
  <c r="DP76" i="5"/>
  <c r="DO76" i="5"/>
  <c r="DN76" i="5"/>
  <c r="DL76" i="5"/>
  <c r="DK76" i="5"/>
  <c r="DJ76" i="5"/>
  <c r="DI76" i="5" s="1"/>
  <c r="DF76" i="5"/>
  <c r="DE76" i="5"/>
  <c r="DD76" i="5"/>
  <c r="DB76" i="5"/>
  <c r="DA76" i="5"/>
  <c r="CZ76" i="5"/>
  <c r="CY76" i="5" s="1"/>
  <c r="CV76" i="5"/>
  <c r="DZ76" i="5" s="1"/>
  <c r="GH76" i="5" s="1"/>
  <c r="CU76" i="5"/>
  <c r="DY76" i="5" s="1"/>
  <c r="GG76" i="5" s="1"/>
  <c r="CT76" i="5"/>
  <c r="CR76" i="5"/>
  <c r="DV76" i="5" s="1"/>
  <c r="GD76" i="5" s="1"/>
  <c r="CQ76" i="5"/>
  <c r="DU76" i="5" s="1"/>
  <c r="GC76" i="5" s="1"/>
  <c r="CP76" i="5"/>
  <c r="CO76" i="5" s="1"/>
  <c r="CL76" i="5"/>
  <c r="EJ76" i="5" s="1"/>
  <c r="GR76" i="5" s="1"/>
  <c r="CK76" i="5"/>
  <c r="EI76" i="5" s="1"/>
  <c r="GQ76" i="5" s="1"/>
  <c r="CJ76" i="5"/>
  <c r="BR76" i="5"/>
  <c r="BQ76" i="5"/>
  <c r="BP76" i="5"/>
  <c r="BO76" i="5" s="1"/>
  <c r="BN76" i="5"/>
  <c r="BM76" i="5"/>
  <c r="BL76" i="5"/>
  <c r="BH76" i="5"/>
  <c r="BG76" i="5"/>
  <c r="BF76" i="5"/>
  <c r="BE76" i="5" s="1"/>
  <c r="BD76" i="5"/>
  <c r="BC76" i="5"/>
  <c r="BB76" i="5"/>
  <c r="AX76" i="5"/>
  <c r="CB76" i="5" s="1"/>
  <c r="AW76" i="5"/>
  <c r="CA76" i="5" s="1"/>
  <c r="AV76" i="5"/>
  <c r="AU76" i="5" s="1"/>
  <c r="AT76" i="5"/>
  <c r="BX76" i="5" s="1"/>
  <c r="AS76" i="5"/>
  <c r="BW76" i="5" s="1"/>
  <c r="AR76" i="5"/>
  <c r="AD76" i="5"/>
  <c r="AC76" i="5"/>
  <c r="AB76" i="5"/>
  <c r="AA76" i="5" s="1"/>
  <c r="Z76" i="5"/>
  <c r="Y76" i="5"/>
  <c r="X76" i="5"/>
  <c r="T76" i="5"/>
  <c r="S76" i="5"/>
  <c r="R76" i="5"/>
  <c r="Q76" i="5" s="1"/>
  <c r="P76" i="5"/>
  <c r="O76" i="5"/>
  <c r="N76" i="5"/>
  <c r="J76" i="5"/>
  <c r="AN76" i="5" s="1"/>
  <c r="I76" i="5"/>
  <c r="AM76" i="5" s="1"/>
  <c r="H76" i="5"/>
  <c r="G76" i="5" s="1"/>
  <c r="F76" i="5"/>
  <c r="AJ76" i="5" s="1"/>
  <c r="CH76" i="5" s="1"/>
  <c r="E76" i="5"/>
  <c r="AI76" i="5" s="1"/>
  <c r="CG76" i="5" s="1"/>
  <c r="EE76" i="5" s="1"/>
  <c r="GM76" i="5" s="1"/>
  <c r="D76" i="5"/>
  <c r="FN75" i="5"/>
  <c r="FM75" i="5"/>
  <c r="FL75" i="5"/>
  <c r="FK75" i="5" s="1"/>
  <c r="FJ75" i="5"/>
  <c r="FI75" i="5"/>
  <c r="FH75" i="5"/>
  <c r="FD75" i="5"/>
  <c r="FC75" i="5"/>
  <c r="FB75" i="5"/>
  <c r="FA75" i="5" s="1"/>
  <c r="EZ75" i="5"/>
  <c r="EY75" i="5"/>
  <c r="EX75" i="5"/>
  <c r="ET75" i="5"/>
  <c r="FX75" i="5" s="1"/>
  <c r="ES75" i="5"/>
  <c r="FW75" i="5" s="1"/>
  <c r="ER75" i="5"/>
  <c r="FV75" i="5" s="1"/>
  <c r="EP75" i="5"/>
  <c r="FT75" i="5" s="1"/>
  <c r="EO75" i="5"/>
  <c r="FS75" i="5" s="1"/>
  <c r="EN75" i="5"/>
  <c r="FR75" i="5" s="1"/>
  <c r="DP75" i="5"/>
  <c r="DO75" i="5"/>
  <c r="DN75" i="5"/>
  <c r="DL75" i="5"/>
  <c r="DK75" i="5"/>
  <c r="DJ75" i="5"/>
  <c r="DF75" i="5"/>
  <c r="DE75" i="5"/>
  <c r="DD75" i="5"/>
  <c r="DB75" i="5"/>
  <c r="DA75" i="5"/>
  <c r="CZ75" i="5"/>
  <c r="CV75" i="5"/>
  <c r="DZ75" i="5" s="1"/>
  <c r="GH75" i="5" s="1"/>
  <c r="CU75" i="5"/>
  <c r="CT75" i="5"/>
  <c r="DX75" i="5" s="1"/>
  <c r="CR75" i="5"/>
  <c r="DV75" i="5" s="1"/>
  <c r="GD75" i="5" s="1"/>
  <c r="CQ75" i="5"/>
  <c r="DU75" i="5" s="1"/>
  <c r="GC75" i="5" s="1"/>
  <c r="CP75" i="5"/>
  <c r="DT75" i="5" s="1"/>
  <c r="CL75" i="5"/>
  <c r="EJ75" i="5" s="1"/>
  <c r="GR75" i="5" s="1"/>
  <c r="CK75" i="5"/>
  <c r="CJ75" i="5"/>
  <c r="EH75" i="5" s="1"/>
  <c r="BR75" i="5"/>
  <c r="BQ75" i="5"/>
  <c r="BP75" i="5"/>
  <c r="BN75" i="5"/>
  <c r="BM75" i="5"/>
  <c r="BL75" i="5"/>
  <c r="BK75" i="5" s="1"/>
  <c r="BH75" i="5"/>
  <c r="BG75" i="5"/>
  <c r="BF75" i="5"/>
  <c r="BD75" i="5"/>
  <c r="BC75" i="5"/>
  <c r="BB75" i="5"/>
  <c r="BA75" i="5" s="1"/>
  <c r="AX75" i="5"/>
  <c r="CB75" i="5" s="1"/>
  <c r="AW75" i="5"/>
  <c r="CA75" i="5" s="1"/>
  <c r="AV75" i="5"/>
  <c r="BZ75" i="5" s="1"/>
  <c r="AT75" i="5"/>
  <c r="BX75" i="5" s="1"/>
  <c r="AS75" i="5"/>
  <c r="BW75" i="5" s="1"/>
  <c r="AR75" i="5"/>
  <c r="BV75" i="5" s="1"/>
  <c r="BU75" i="5" s="1"/>
  <c r="AD75" i="5"/>
  <c r="AC75" i="5"/>
  <c r="AB75" i="5"/>
  <c r="Z75" i="5"/>
  <c r="Y75" i="5"/>
  <c r="X75" i="5"/>
  <c r="W75" i="5" s="1"/>
  <c r="T75" i="5"/>
  <c r="S75" i="5"/>
  <c r="R75" i="5"/>
  <c r="P75" i="5"/>
  <c r="O75" i="5"/>
  <c r="N75" i="5"/>
  <c r="M75" i="5" s="1"/>
  <c r="J75" i="5"/>
  <c r="AN75" i="5" s="1"/>
  <c r="I75" i="5"/>
  <c r="AM75" i="5" s="1"/>
  <c r="H75" i="5"/>
  <c r="AL75" i="5" s="1"/>
  <c r="F75" i="5"/>
  <c r="AJ75" i="5" s="1"/>
  <c r="CH75" i="5" s="1"/>
  <c r="EF75" i="5" s="1"/>
  <c r="GN75" i="5" s="1"/>
  <c r="E75" i="5"/>
  <c r="AI75" i="5" s="1"/>
  <c r="CG75" i="5" s="1"/>
  <c r="D75" i="5"/>
  <c r="AH75" i="5" s="1"/>
  <c r="FN74" i="5"/>
  <c r="FM74" i="5"/>
  <c r="FM80" i="5" s="1"/>
  <c r="FL74" i="5"/>
  <c r="FJ74" i="5"/>
  <c r="FJ80" i="5" s="1"/>
  <c r="FI74" i="5"/>
  <c r="FH74" i="5"/>
  <c r="FH80" i="5" s="1"/>
  <c r="FD74" i="5"/>
  <c r="FC74" i="5"/>
  <c r="FC80" i="5" s="1"/>
  <c r="FB74" i="5"/>
  <c r="EZ74" i="5"/>
  <c r="EZ80" i="5" s="1"/>
  <c r="EY74" i="5"/>
  <c r="EX74" i="5"/>
  <c r="EX80" i="5" s="1"/>
  <c r="ET74" i="5"/>
  <c r="ES74" i="5"/>
  <c r="ES80" i="5" s="1"/>
  <c r="ER74" i="5"/>
  <c r="EP74" i="5"/>
  <c r="EP80" i="5" s="1"/>
  <c r="EO74" i="5"/>
  <c r="EN74" i="5"/>
  <c r="EN80" i="5" s="1"/>
  <c r="DP74" i="5"/>
  <c r="DO74" i="5"/>
  <c r="DO80" i="5" s="1"/>
  <c r="DN74" i="5"/>
  <c r="DL74" i="5"/>
  <c r="DL80" i="5" s="1"/>
  <c r="DK74" i="5"/>
  <c r="DJ74" i="5"/>
  <c r="DJ80" i="5" s="1"/>
  <c r="DF74" i="5"/>
  <c r="DE74" i="5"/>
  <c r="DE80" i="5" s="1"/>
  <c r="DD74" i="5"/>
  <c r="DB74" i="5"/>
  <c r="DB80" i="5" s="1"/>
  <c r="DA74" i="5"/>
  <c r="CZ74" i="5"/>
  <c r="CZ80" i="5" s="1"/>
  <c r="CV74" i="5"/>
  <c r="CU74" i="5"/>
  <c r="CU80" i="5" s="1"/>
  <c r="CT74" i="5"/>
  <c r="CR74" i="5"/>
  <c r="CR80" i="5" s="1"/>
  <c r="CQ74" i="5"/>
  <c r="CP74" i="5"/>
  <c r="CP80" i="5" s="1"/>
  <c r="CL74" i="5"/>
  <c r="CK74" i="5"/>
  <c r="CK80" i="5" s="1"/>
  <c r="CJ74" i="5"/>
  <c r="BR74" i="5"/>
  <c r="BR80" i="5" s="1"/>
  <c r="BQ74" i="5"/>
  <c r="BP74" i="5"/>
  <c r="BP80" i="5" s="1"/>
  <c r="BN74" i="5"/>
  <c r="BM74" i="5"/>
  <c r="BM80" i="5" s="1"/>
  <c r="BL74" i="5"/>
  <c r="BH74" i="5"/>
  <c r="BH80" i="5" s="1"/>
  <c r="BG74" i="5"/>
  <c r="BF74" i="5"/>
  <c r="BF80" i="5" s="1"/>
  <c r="BD74" i="5"/>
  <c r="BC74" i="5"/>
  <c r="BC80" i="5" s="1"/>
  <c r="BB74" i="5"/>
  <c r="AX74" i="5"/>
  <c r="AX80" i="5" s="1"/>
  <c r="AW74" i="5"/>
  <c r="AV74" i="5"/>
  <c r="AV80" i="5" s="1"/>
  <c r="AT74" i="5"/>
  <c r="AS74" i="5"/>
  <c r="AS80" i="5" s="1"/>
  <c r="AR74" i="5"/>
  <c r="AD74" i="5"/>
  <c r="AD80" i="5" s="1"/>
  <c r="AC74" i="5"/>
  <c r="AB74" i="5"/>
  <c r="AB80" i="5" s="1"/>
  <c r="Z74" i="5"/>
  <c r="Y74" i="5"/>
  <c r="Y80" i="5" s="1"/>
  <c r="X74" i="5"/>
  <c r="T74" i="5"/>
  <c r="T80" i="5" s="1"/>
  <c r="S74" i="5"/>
  <c r="R74" i="5"/>
  <c r="R80" i="5" s="1"/>
  <c r="P74" i="5"/>
  <c r="O74" i="5"/>
  <c r="O80" i="5" s="1"/>
  <c r="N74" i="5"/>
  <c r="J74" i="5"/>
  <c r="J80" i="5" s="1"/>
  <c r="I74" i="5"/>
  <c r="H74" i="5"/>
  <c r="H80" i="5" s="1"/>
  <c r="F74" i="5"/>
  <c r="E74" i="5"/>
  <c r="E80" i="5" s="1"/>
  <c r="D74" i="5"/>
  <c r="HD73" i="5"/>
  <c r="FT72" i="5"/>
  <c r="FN72" i="5"/>
  <c r="FM72" i="5"/>
  <c r="FL72" i="5"/>
  <c r="FK72" i="5" s="1"/>
  <c r="FI72" i="5"/>
  <c r="FH72" i="5"/>
  <c r="FG72" i="5" s="1"/>
  <c r="FO72" i="5" s="1"/>
  <c r="FD72" i="5"/>
  <c r="FC72" i="5"/>
  <c r="FB72" i="5"/>
  <c r="FA72" i="5" s="1"/>
  <c r="EY72" i="5"/>
  <c r="EX72" i="5"/>
  <c r="EW72" i="5" s="1"/>
  <c r="FE72" i="5" s="1"/>
  <c r="ET72" i="5"/>
  <c r="FX72" i="5" s="1"/>
  <c r="ES72" i="5"/>
  <c r="FW72" i="5" s="1"/>
  <c r="ER72" i="5"/>
  <c r="EO72" i="5"/>
  <c r="FS72" i="5" s="1"/>
  <c r="EN72" i="5"/>
  <c r="FR72" i="5" s="1"/>
  <c r="DV72" i="5"/>
  <c r="GD72" i="5" s="1"/>
  <c r="DP72" i="5"/>
  <c r="DO72" i="5"/>
  <c r="DN72" i="5"/>
  <c r="DM72" i="5" s="1"/>
  <c r="DK72" i="5"/>
  <c r="DJ72" i="5"/>
  <c r="DI72" i="5" s="1"/>
  <c r="DQ72" i="5" s="1"/>
  <c r="DF72" i="5"/>
  <c r="DE72" i="5"/>
  <c r="DD72" i="5"/>
  <c r="DC72" i="5" s="1"/>
  <c r="DA72" i="5"/>
  <c r="CZ72" i="5"/>
  <c r="CV72" i="5"/>
  <c r="DZ72" i="5" s="1"/>
  <c r="CU72" i="5"/>
  <c r="DY72" i="5" s="1"/>
  <c r="GG72" i="5" s="1"/>
  <c r="CT72" i="5"/>
  <c r="DX72" i="5" s="1"/>
  <c r="CQ72" i="5"/>
  <c r="DU72" i="5" s="1"/>
  <c r="GC72" i="5" s="1"/>
  <c r="CP72" i="5"/>
  <c r="DT72" i="5" s="1"/>
  <c r="CL72" i="5"/>
  <c r="EJ72" i="5" s="1"/>
  <c r="GR72" i="5" s="1"/>
  <c r="CK72" i="5"/>
  <c r="EI72" i="5" s="1"/>
  <c r="GQ72" i="5" s="1"/>
  <c r="CJ72" i="5"/>
  <c r="BX72" i="5"/>
  <c r="BR72" i="5"/>
  <c r="BQ72" i="5"/>
  <c r="BP72" i="5"/>
  <c r="BO72" i="5" s="1"/>
  <c r="BM72" i="5"/>
  <c r="BL72" i="5"/>
  <c r="BK72" i="5" s="1"/>
  <c r="BS72" i="5" s="1"/>
  <c r="BH72" i="5"/>
  <c r="BG72" i="5"/>
  <c r="BF72" i="5"/>
  <c r="BC72" i="5"/>
  <c r="BB72" i="5"/>
  <c r="BA72" i="5" s="1"/>
  <c r="AX72" i="5"/>
  <c r="CB72" i="5" s="1"/>
  <c r="AW72" i="5"/>
  <c r="CA72" i="5" s="1"/>
  <c r="AV72" i="5"/>
  <c r="AS72" i="5"/>
  <c r="BW72" i="5" s="1"/>
  <c r="AR72" i="5"/>
  <c r="AJ72" i="5"/>
  <c r="CH72" i="5" s="1"/>
  <c r="EF72" i="5" s="1"/>
  <c r="GN72" i="5" s="1"/>
  <c r="AD72" i="5"/>
  <c r="AC72" i="5"/>
  <c r="AB72" i="5"/>
  <c r="AA72" i="5" s="1"/>
  <c r="Y72" i="5"/>
  <c r="X72" i="5"/>
  <c r="W72" i="5" s="1"/>
  <c r="T72" i="5"/>
  <c r="S72" i="5"/>
  <c r="R72" i="5"/>
  <c r="Q72" i="5" s="1"/>
  <c r="O72" i="5"/>
  <c r="N72" i="5"/>
  <c r="M72" i="5" s="1"/>
  <c r="U72" i="5" s="1"/>
  <c r="J72" i="5"/>
  <c r="I72" i="5"/>
  <c r="AM72" i="5" s="1"/>
  <c r="H72" i="5"/>
  <c r="E72" i="5"/>
  <c r="AI72" i="5" s="1"/>
  <c r="CG72" i="5" s="1"/>
  <c r="EE72" i="5" s="1"/>
  <c r="GM72" i="5" s="1"/>
  <c r="D72" i="5"/>
  <c r="FT71" i="5"/>
  <c r="FN71" i="5"/>
  <c r="FM71" i="5"/>
  <c r="FL71" i="5"/>
  <c r="FK71" i="5" s="1"/>
  <c r="FP71" i="5" s="1"/>
  <c r="FI71" i="5"/>
  <c r="FH71" i="5"/>
  <c r="FG71" i="5"/>
  <c r="FD71" i="5"/>
  <c r="FC71" i="5"/>
  <c r="FB71" i="5"/>
  <c r="FA71" i="5"/>
  <c r="EY71" i="5"/>
  <c r="EX71" i="5"/>
  <c r="EW71" i="5" s="1"/>
  <c r="FE71" i="5" s="1"/>
  <c r="ET71" i="5"/>
  <c r="FX71" i="5" s="1"/>
  <c r="ES71" i="5"/>
  <c r="FW71" i="5" s="1"/>
  <c r="ER71" i="5"/>
  <c r="FV71" i="5" s="1"/>
  <c r="EQ71" i="5"/>
  <c r="EO71" i="5"/>
  <c r="FS71" i="5" s="1"/>
  <c r="EN71" i="5"/>
  <c r="FR71" i="5" s="1"/>
  <c r="FQ71" i="5" s="1"/>
  <c r="DV71" i="5"/>
  <c r="GD71" i="5" s="1"/>
  <c r="DP71" i="5"/>
  <c r="DO71" i="5"/>
  <c r="DN71" i="5"/>
  <c r="DM71" i="5"/>
  <c r="DK71" i="5"/>
  <c r="DJ71" i="5"/>
  <c r="DI71" i="5" s="1"/>
  <c r="DQ71" i="5" s="1"/>
  <c r="DF71" i="5"/>
  <c r="DE71" i="5"/>
  <c r="DD71" i="5"/>
  <c r="DA71" i="5"/>
  <c r="CZ71" i="5"/>
  <c r="CY71" i="5"/>
  <c r="CV71" i="5"/>
  <c r="DZ71" i="5" s="1"/>
  <c r="GH71" i="5" s="1"/>
  <c r="CU71" i="5"/>
  <c r="DY71" i="5" s="1"/>
  <c r="GG71" i="5" s="1"/>
  <c r="CT71" i="5"/>
  <c r="DX71" i="5" s="1"/>
  <c r="CS71" i="5"/>
  <c r="CQ71" i="5"/>
  <c r="DU71" i="5" s="1"/>
  <c r="GC71" i="5" s="1"/>
  <c r="CP71" i="5"/>
  <c r="DT71" i="5" s="1"/>
  <c r="CL71" i="5"/>
  <c r="EJ71" i="5" s="1"/>
  <c r="GR71" i="5" s="1"/>
  <c r="CK71" i="5"/>
  <c r="EI71" i="5" s="1"/>
  <c r="GQ71" i="5" s="1"/>
  <c r="CJ71" i="5"/>
  <c r="EH71" i="5" s="1"/>
  <c r="BX71" i="5"/>
  <c r="BR71" i="5"/>
  <c r="BQ71" i="5"/>
  <c r="BP71" i="5"/>
  <c r="BO71" i="5" s="1"/>
  <c r="BM71" i="5"/>
  <c r="BL71" i="5"/>
  <c r="BK71" i="5" s="1"/>
  <c r="BS71" i="5" s="1"/>
  <c r="BH71" i="5"/>
  <c r="BG71" i="5"/>
  <c r="BF71" i="5"/>
  <c r="BE71" i="5" s="1"/>
  <c r="BC71" i="5"/>
  <c r="BB71" i="5"/>
  <c r="BA71" i="5" s="1"/>
  <c r="BI71" i="5" s="1"/>
  <c r="AX71" i="5"/>
  <c r="CB71" i="5" s="1"/>
  <c r="AW71" i="5"/>
  <c r="CA71" i="5" s="1"/>
  <c r="AV71" i="5"/>
  <c r="BZ71" i="5" s="1"/>
  <c r="AS71" i="5"/>
  <c r="BW71" i="5" s="1"/>
  <c r="AR71" i="5"/>
  <c r="BV71" i="5" s="1"/>
  <c r="AQ71" i="5"/>
  <c r="AJ71" i="5"/>
  <c r="CH71" i="5" s="1"/>
  <c r="EF71" i="5" s="1"/>
  <c r="GN71" i="5" s="1"/>
  <c r="AD71" i="5"/>
  <c r="AC71" i="5"/>
  <c r="AB71" i="5"/>
  <c r="AA71" i="5" s="1"/>
  <c r="Y71" i="5"/>
  <c r="X71" i="5"/>
  <c r="W71" i="5" s="1"/>
  <c r="AE71" i="5" s="1"/>
  <c r="T71" i="5"/>
  <c r="S71" i="5"/>
  <c r="R71" i="5"/>
  <c r="Q71" i="5" s="1"/>
  <c r="O71" i="5"/>
  <c r="N71" i="5"/>
  <c r="J71" i="5"/>
  <c r="AN71" i="5" s="1"/>
  <c r="I71" i="5"/>
  <c r="AM71" i="5" s="1"/>
  <c r="H71" i="5"/>
  <c r="AL71" i="5" s="1"/>
  <c r="E71" i="5"/>
  <c r="AI71" i="5" s="1"/>
  <c r="CG71" i="5" s="1"/>
  <c r="EE71" i="5" s="1"/>
  <c r="GM71" i="5" s="1"/>
  <c r="D71" i="5"/>
  <c r="AH71" i="5" s="1"/>
  <c r="C71" i="5"/>
  <c r="FT70" i="5"/>
  <c r="FN70" i="5"/>
  <c r="FM70" i="5"/>
  <c r="FL70" i="5"/>
  <c r="FK70" i="5" s="1"/>
  <c r="FI70" i="5"/>
  <c r="FH70" i="5"/>
  <c r="FG70" i="5" s="1"/>
  <c r="FO70" i="5" s="1"/>
  <c r="FD70" i="5"/>
  <c r="FC70" i="5"/>
  <c r="FB70" i="5"/>
  <c r="FA70" i="5" s="1"/>
  <c r="FF70" i="5" s="1"/>
  <c r="EY70" i="5"/>
  <c r="EX70" i="5"/>
  <c r="EW70" i="5"/>
  <c r="ET70" i="5"/>
  <c r="ES70" i="5"/>
  <c r="FW70" i="5" s="1"/>
  <c r="ER70" i="5"/>
  <c r="EQ70" i="5"/>
  <c r="EO70" i="5"/>
  <c r="EN70" i="5"/>
  <c r="FR70" i="5" s="1"/>
  <c r="DV70" i="5"/>
  <c r="GD70" i="5" s="1"/>
  <c r="DP70" i="5"/>
  <c r="DO70" i="5"/>
  <c r="DN70" i="5"/>
  <c r="DK70" i="5"/>
  <c r="DJ70" i="5"/>
  <c r="DI70" i="5"/>
  <c r="DF70" i="5"/>
  <c r="DE70" i="5"/>
  <c r="DD70" i="5"/>
  <c r="DC70" i="5"/>
  <c r="DA70" i="5"/>
  <c r="CZ70" i="5"/>
  <c r="CY70" i="5" s="1"/>
  <c r="DG70" i="5" s="1"/>
  <c r="CV70" i="5"/>
  <c r="DZ70" i="5" s="1"/>
  <c r="CU70" i="5"/>
  <c r="DY70" i="5" s="1"/>
  <c r="GG70" i="5" s="1"/>
  <c r="CT70" i="5"/>
  <c r="DX70" i="5" s="1"/>
  <c r="CQ70" i="5"/>
  <c r="DU70" i="5" s="1"/>
  <c r="CP70" i="5"/>
  <c r="DT70" i="5" s="1"/>
  <c r="CO70" i="5"/>
  <c r="CL70" i="5"/>
  <c r="EJ70" i="5" s="1"/>
  <c r="CK70" i="5"/>
  <c r="CJ70" i="5"/>
  <c r="EH70" i="5" s="1"/>
  <c r="BX70" i="5"/>
  <c r="BR70" i="5"/>
  <c r="BQ70" i="5"/>
  <c r="BP70" i="5"/>
  <c r="BO70" i="5" s="1"/>
  <c r="BM70" i="5"/>
  <c r="BL70" i="5"/>
  <c r="BK70" i="5" s="1"/>
  <c r="BH70" i="5"/>
  <c r="BG70" i="5"/>
  <c r="BF70" i="5"/>
  <c r="BE70" i="5" s="1"/>
  <c r="BC70" i="5"/>
  <c r="BB70" i="5"/>
  <c r="BA70" i="5" s="1"/>
  <c r="AX70" i="5"/>
  <c r="CB70" i="5" s="1"/>
  <c r="AW70" i="5"/>
  <c r="CA70" i="5" s="1"/>
  <c r="AV70" i="5"/>
  <c r="AU70" i="5" s="1"/>
  <c r="AS70" i="5"/>
  <c r="BW70" i="5" s="1"/>
  <c r="AR70" i="5"/>
  <c r="BV70" i="5" s="1"/>
  <c r="BU70" i="5" s="1"/>
  <c r="AQ70" i="5"/>
  <c r="AJ70" i="5"/>
  <c r="CH70" i="5" s="1"/>
  <c r="EF70" i="5" s="1"/>
  <c r="GN70" i="5" s="1"/>
  <c r="AD70" i="5"/>
  <c r="AC70" i="5"/>
  <c r="AB70" i="5"/>
  <c r="AA70" i="5" s="1"/>
  <c r="Y70" i="5"/>
  <c r="X70" i="5"/>
  <c r="W70" i="5" s="1"/>
  <c r="AE70" i="5" s="1"/>
  <c r="T70" i="5"/>
  <c r="S70" i="5"/>
  <c r="R70" i="5"/>
  <c r="Q70" i="5" s="1"/>
  <c r="V70" i="5" s="1"/>
  <c r="O70" i="5"/>
  <c r="N70" i="5"/>
  <c r="M70" i="5"/>
  <c r="J70" i="5"/>
  <c r="AN70" i="5" s="1"/>
  <c r="I70" i="5"/>
  <c r="AM70" i="5" s="1"/>
  <c r="H70" i="5"/>
  <c r="AL70" i="5" s="1"/>
  <c r="AK70" i="5" s="1"/>
  <c r="G70" i="5"/>
  <c r="E70" i="5"/>
  <c r="AI70" i="5" s="1"/>
  <c r="CG70" i="5" s="1"/>
  <c r="EE70" i="5" s="1"/>
  <c r="D70" i="5"/>
  <c r="AH70" i="5" s="1"/>
  <c r="GU69" i="5"/>
  <c r="FN69" i="5"/>
  <c r="FN73" i="5" s="1"/>
  <c r="FM69" i="5"/>
  <c r="FM73" i="5" s="1"/>
  <c r="FL69" i="5"/>
  <c r="FJ69" i="5"/>
  <c r="FJ73" i="5" s="1"/>
  <c r="FI69" i="5"/>
  <c r="FI73" i="5" s="1"/>
  <c r="FH69" i="5"/>
  <c r="FH73" i="5" s="1"/>
  <c r="FD69" i="5"/>
  <c r="FD73" i="5" s="1"/>
  <c r="FC69" i="5"/>
  <c r="FC73" i="5" s="1"/>
  <c r="FB69" i="5"/>
  <c r="FB73" i="5" s="1"/>
  <c r="EZ69" i="5"/>
  <c r="EZ73" i="5" s="1"/>
  <c r="EY69" i="5"/>
  <c r="EY73" i="5" s="1"/>
  <c r="EX69" i="5"/>
  <c r="EX73" i="5" s="1"/>
  <c r="ET69" i="5"/>
  <c r="ET73" i="5" s="1"/>
  <c r="ES69" i="5"/>
  <c r="ES73" i="5" s="1"/>
  <c r="ER69" i="5"/>
  <c r="EP69" i="5"/>
  <c r="EP73" i="5" s="1"/>
  <c r="EO69" i="5"/>
  <c r="EO73" i="5" s="1"/>
  <c r="EN69" i="5"/>
  <c r="EN73" i="5" s="1"/>
  <c r="DP69" i="5"/>
  <c r="DP73" i="5" s="1"/>
  <c r="DO69" i="5"/>
  <c r="DO73" i="5" s="1"/>
  <c r="DN69" i="5"/>
  <c r="DL69" i="5"/>
  <c r="DL73" i="5" s="1"/>
  <c r="DK69" i="5"/>
  <c r="DK73" i="5" s="1"/>
  <c r="DJ69" i="5"/>
  <c r="DJ73" i="5" s="1"/>
  <c r="DF69" i="5"/>
  <c r="DF73" i="5" s="1"/>
  <c r="DE69" i="5"/>
  <c r="DE73" i="5" s="1"/>
  <c r="DD69" i="5"/>
  <c r="DD73" i="5" s="1"/>
  <c r="DB69" i="5"/>
  <c r="DB73" i="5" s="1"/>
  <c r="DA69" i="5"/>
  <c r="DA73" i="5" s="1"/>
  <c r="CZ69" i="5"/>
  <c r="CZ73" i="5" s="1"/>
  <c r="CV69" i="5"/>
  <c r="CV73" i="5" s="1"/>
  <c r="CU69" i="5"/>
  <c r="CU73" i="5" s="1"/>
  <c r="CT69" i="5"/>
  <c r="CR69" i="5"/>
  <c r="CR73" i="5" s="1"/>
  <c r="CQ69" i="5"/>
  <c r="CQ73" i="5" s="1"/>
  <c r="CP69" i="5"/>
  <c r="CP73" i="5" s="1"/>
  <c r="CL69" i="5"/>
  <c r="CL73" i="5" s="1"/>
  <c r="CK69" i="5"/>
  <c r="CK73" i="5" s="1"/>
  <c r="CJ69" i="5"/>
  <c r="CJ73" i="5" s="1"/>
  <c r="BR69" i="5"/>
  <c r="BR73" i="5" s="1"/>
  <c r="BQ69" i="5"/>
  <c r="BQ73" i="5" s="1"/>
  <c r="BP69" i="5"/>
  <c r="BP73" i="5" s="1"/>
  <c r="BN69" i="5"/>
  <c r="BN73" i="5" s="1"/>
  <c r="BM69" i="5"/>
  <c r="BM73" i="5" s="1"/>
  <c r="BL69" i="5"/>
  <c r="BL73" i="5" s="1"/>
  <c r="BH69" i="5"/>
  <c r="BH73" i="5" s="1"/>
  <c r="BG69" i="5"/>
  <c r="BG73" i="5" s="1"/>
  <c r="BF69" i="5"/>
  <c r="BF73" i="5" s="1"/>
  <c r="BD69" i="5"/>
  <c r="BD73" i="5" s="1"/>
  <c r="BC69" i="5"/>
  <c r="BC73" i="5" s="1"/>
  <c r="BB69" i="5"/>
  <c r="AX69" i="5"/>
  <c r="AX73" i="5" s="1"/>
  <c r="AW69" i="5"/>
  <c r="AW73" i="5" s="1"/>
  <c r="AV69" i="5"/>
  <c r="AV73" i="5" s="1"/>
  <c r="AT69" i="5"/>
  <c r="AT73" i="5" s="1"/>
  <c r="AS69" i="5"/>
  <c r="AS73" i="5" s="1"/>
  <c r="AR69" i="5"/>
  <c r="AD69" i="5"/>
  <c r="AD73" i="5" s="1"/>
  <c r="AC69" i="5"/>
  <c r="AC73" i="5" s="1"/>
  <c r="AB69" i="5"/>
  <c r="AB73" i="5" s="1"/>
  <c r="AA73" i="5" s="1"/>
  <c r="Z69" i="5"/>
  <c r="Z73" i="5" s="1"/>
  <c r="Y69" i="5"/>
  <c r="Y73" i="5" s="1"/>
  <c r="X69" i="5"/>
  <c r="X73" i="5" s="1"/>
  <c r="T69" i="5"/>
  <c r="T73" i="5" s="1"/>
  <c r="S69" i="5"/>
  <c r="S73" i="5" s="1"/>
  <c r="R69" i="5"/>
  <c r="P69" i="5"/>
  <c r="P73" i="5" s="1"/>
  <c r="O69" i="5"/>
  <c r="O73" i="5" s="1"/>
  <c r="N69" i="5"/>
  <c r="J69" i="5"/>
  <c r="J73" i="5" s="1"/>
  <c r="I69" i="5"/>
  <c r="I73" i="5" s="1"/>
  <c r="H69" i="5"/>
  <c r="H73" i="5" s="1"/>
  <c r="G73" i="5" s="1"/>
  <c r="F69" i="5"/>
  <c r="F73" i="5" s="1"/>
  <c r="E69" i="5"/>
  <c r="E73" i="5" s="1"/>
  <c r="D69" i="5"/>
  <c r="HD68" i="5"/>
  <c r="FN67" i="5"/>
  <c r="FM67" i="5"/>
  <c r="FL67" i="5"/>
  <c r="FJ67" i="5"/>
  <c r="FI67" i="5"/>
  <c r="FH67" i="5"/>
  <c r="FD67" i="5"/>
  <c r="FC67" i="5"/>
  <c r="FB67" i="5"/>
  <c r="EZ67" i="5"/>
  <c r="EY67" i="5"/>
  <c r="EX67" i="5"/>
  <c r="ET67" i="5"/>
  <c r="FX67" i="5" s="1"/>
  <c r="ES67" i="5"/>
  <c r="FW67" i="5" s="1"/>
  <c r="ER67" i="5"/>
  <c r="FV67" i="5" s="1"/>
  <c r="EP67" i="5"/>
  <c r="FT67" i="5" s="1"/>
  <c r="EO67" i="5"/>
  <c r="FS67" i="5" s="1"/>
  <c r="EN67" i="5"/>
  <c r="FR67" i="5" s="1"/>
  <c r="DP67" i="5"/>
  <c r="DO67" i="5"/>
  <c r="DN67" i="5"/>
  <c r="DL67" i="5"/>
  <c r="DK67" i="5"/>
  <c r="DJ67" i="5"/>
  <c r="DF67" i="5"/>
  <c r="DE67" i="5"/>
  <c r="DD67" i="5"/>
  <c r="DB67" i="5"/>
  <c r="DA67" i="5"/>
  <c r="CZ67" i="5"/>
  <c r="CV67" i="5"/>
  <c r="DZ67" i="5" s="1"/>
  <c r="GH67" i="5" s="1"/>
  <c r="CU67" i="5"/>
  <c r="DY67" i="5" s="1"/>
  <c r="GG67" i="5" s="1"/>
  <c r="CT67" i="5"/>
  <c r="DX67" i="5" s="1"/>
  <c r="CR67" i="5"/>
  <c r="DV67" i="5" s="1"/>
  <c r="GD67" i="5" s="1"/>
  <c r="CQ67" i="5"/>
  <c r="DU67" i="5" s="1"/>
  <c r="CP67" i="5"/>
  <c r="DT67" i="5" s="1"/>
  <c r="CL67" i="5"/>
  <c r="EJ67" i="5" s="1"/>
  <c r="GR67" i="5" s="1"/>
  <c r="CK67" i="5"/>
  <c r="EI67" i="5" s="1"/>
  <c r="GQ67" i="5" s="1"/>
  <c r="CJ67" i="5"/>
  <c r="EH67" i="5" s="1"/>
  <c r="BR67" i="5"/>
  <c r="BQ67" i="5"/>
  <c r="BP67" i="5"/>
  <c r="BO67" i="5" s="1"/>
  <c r="BN67" i="5"/>
  <c r="BM67" i="5"/>
  <c r="BL67" i="5"/>
  <c r="BH67" i="5"/>
  <c r="BG67" i="5"/>
  <c r="BF67" i="5"/>
  <c r="BE67" i="5" s="1"/>
  <c r="BD67" i="5"/>
  <c r="BC67" i="5"/>
  <c r="BB67" i="5"/>
  <c r="BA67" i="5"/>
  <c r="AX67" i="5"/>
  <c r="AW67" i="5"/>
  <c r="CA67" i="5" s="1"/>
  <c r="AV67" i="5"/>
  <c r="AU67" i="5"/>
  <c r="AT67" i="5"/>
  <c r="BX67" i="5" s="1"/>
  <c r="AS67" i="5"/>
  <c r="BW67" i="5" s="1"/>
  <c r="AR67" i="5"/>
  <c r="BV67" i="5" s="1"/>
  <c r="AD67" i="5"/>
  <c r="AC67" i="5"/>
  <c r="AB67" i="5"/>
  <c r="Z67" i="5"/>
  <c r="Y67" i="5"/>
  <c r="X67" i="5"/>
  <c r="T67" i="5"/>
  <c r="S67" i="5"/>
  <c r="R67" i="5"/>
  <c r="P67" i="5"/>
  <c r="O67" i="5"/>
  <c r="N67" i="5"/>
  <c r="J67" i="5"/>
  <c r="AN67" i="5" s="1"/>
  <c r="I67" i="5"/>
  <c r="AM67" i="5" s="1"/>
  <c r="H67" i="5"/>
  <c r="AL67" i="5" s="1"/>
  <c r="F67" i="5"/>
  <c r="AJ67" i="5" s="1"/>
  <c r="E67" i="5"/>
  <c r="D67" i="5"/>
  <c r="AH67" i="5" s="1"/>
  <c r="FT66" i="5"/>
  <c r="FN66" i="5"/>
  <c r="FM66" i="5"/>
  <c r="FL66" i="5"/>
  <c r="FK66" i="5" s="1"/>
  <c r="FI66" i="5"/>
  <c r="FH66" i="5"/>
  <c r="FG66" i="5" s="1"/>
  <c r="FD66" i="5"/>
  <c r="FC66" i="5"/>
  <c r="FB66" i="5"/>
  <c r="FA66" i="5" s="1"/>
  <c r="EY66" i="5"/>
  <c r="EX66" i="5"/>
  <c r="EW66" i="5" s="1"/>
  <c r="ET66" i="5"/>
  <c r="FX66" i="5" s="1"/>
  <c r="ES66" i="5"/>
  <c r="FW66" i="5" s="1"/>
  <c r="ER66" i="5"/>
  <c r="EQ66" i="5" s="1"/>
  <c r="EO66" i="5"/>
  <c r="FS66" i="5" s="1"/>
  <c r="EN66" i="5"/>
  <c r="FR66" i="5" s="1"/>
  <c r="FQ66" i="5" s="1"/>
  <c r="EM66" i="5"/>
  <c r="DV66" i="5"/>
  <c r="GD66" i="5" s="1"/>
  <c r="DP66" i="5"/>
  <c r="DO66" i="5"/>
  <c r="DN66" i="5"/>
  <c r="DM66" i="5"/>
  <c r="DK66" i="5"/>
  <c r="DJ66" i="5"/>
  <c r="DI66" i="5" s="1"/>
  <c r="DQ66" i="5" s="1"/>
  <c r="DF66" i="5"/>
  <c r="DE66" i="5"/>
  <c r="DD66" i="5"/>
  <c r="DA66" i="5"/>
  <c r="CZ66" i="5"/>
  <c r="CY66" i="5"/>
  <c r="CV66" i="5"/>
  <c r="DZ66" i="5" s="1"/>
  <c r="CU66" i="5"/>
  <c r="DY66" i="5" s="1"/>
  <c r="GG66" i="5" s="1"/>
  <c r="CT66" i="5"/>
  <c r="DX66" i="5" s="1"/>
  <c r="CS66" i="5"/>
  <c r="CQ66" i="5"/>
  <c r="DU66" i="5" s="1"/>
  <c r="GC66" i="5" s="1"/>
  <c r="CP66" i="5"/>
  <c r="DT66" i="5" s="1"/>
  <c r="CL66" i="5"/>
  <c r="EJ66" i="5" s="1"/>
  <c r="CK66" i="5"/>
  <c r="EI66" i="5" s="1"/>
  <c r="GQ66" i="5" s="1"/>
  <c r="CJ66" i="5"/>
  <c r="EH66" i="5" s="1"/>
  <c r="BX66" i="5"/>
  <c r="BR66" i="5"/>
  <c r="BQ66" i="5"/>
  <c r="BP66" i="5"/>
  <c r="BO66" i="5" s="1"/>
  <c r="BM66" i="5"/>
  <c r="BL66" i="5"/>
  <c r="BK66" i="5" s="1"/>
  <c r="BS66" i="5" s="1"/>
  <c r="BH66" i="5"/>
  <c r="BG66" i="5"/>
  <c r="BF66" i="5"/>
  <c r="BE66" i="5" s="1"/>
  <c r="BC66" i="5"/>
  <c r="BB66" i="5"/>
  <c r="BA66" i="5" s="1"/>
  <c r="AX66" i="5"/>
  <c r="CB66" i="5" s="1"/>
  <c r="AW66" i="5"/>
  <c r="CA66" i="5" s="1"/>
  <c r="AV66" i="5"/>
  <c r="AU66" i="5" s="1"/>
  <c r="AS66" i="5"/>
  <c r="BW66" i="5" s="1"/>
  <c r="AR66" i="5"/>
  <c r="BV66" i="5" s="1"/>
  <c r="AQ66" i="5"/>
  <c r="AY66" i="5" s="1"/>
  <c r="AJ66" i="5"/>
  <c r="CH66" i="5" s="1"/>
  <c r="EF66" i="5" s="1"/>
  <c r="GN66" i="5" s="1"/>
  <c r="AD66" i="5"/>
  <c r="AC66" i="5"/>
  <c r="AB66" i="5"/>
  <c r="AA66" i="5"/>
  <c r="Y66" i="5"/>
  <c r="X66" i="5"/>
  <c r="W66" i="5" s="1"/>
  <c r="AE66" i="5" s="1"/>
  <c r="T66" i="5"/>
  <c r="S66" i="5"/>
  <c r="R66" i="5"/>
  <c r="Q66" i="5" s="1"/>
  <c r="O66" i="5"/>
  <c r="N66" i="5"/>
  <c r="M66" i="5" s="1"/>
  <c r="U66" i="5" s="1"/>
  <c r="J66" i="5"/>
  <c r="AN66" i="5" s="1"/>
  <c r="I66" i="5"/>
  <c r="AM66" i="5" s="1"/>
  <c r="H66" i="5"/>
  <c r="AL66" i="5" s="1"/>
  <c r="E66" i="5"/>
  <c r="AI66" i="5" s="1"/>
  <c r="D66" i="5"/>
  <c r="AH66" i="5" s="1"/>
  <c r="C66" i="5"/>
  <c r="FN65" i="5"/>
  <c r="FN68" i="5" s="1"/>
  <c r="FM65" i="5"/>
  <c r="FL65" i="5"/>
  <c r="FL68" i="5" s="1"/>
  <c r="FJ65" i="5"/>
  <c r="FI65" i="5"/>
  <c r="FI68" i="5" s="1"/>
  <c r="FH65" i="5"/>
  <c r="FD65" i="5"/>
  <c r="FD68" i="5" s="1"/>
  <c r="FC65" i="5"/>
  <c r="FB65" i="5"/>
  <c r="FB68" i="5" s="1"/>
  <c r="EZ65" i="5"/>
  <c r="EY65" i="5"/>
  <c r="EY68" i="5" s="1"/>
  <c r="EX65" i="5"/>
  <c r="ET65" i="5"/>
  <c r="FX65" i="5" s="1"/>
  <c r="FX68" i="5" s="1"/>
  <c r="ES65" i="5"/>
  <c r="ER65" i="5"/>
  <c r="FV65" i="5" s="1"/>
  <c r="EP65" i="5"/>
  <c r="FT65" i="5" s="1"/>
  <c r="EO65" i="5"/>
  <c r="EO68" i="5" s="1"/>
  <c r="EN65" i="5"/>
  <c r="FR65" i="5" s="1"/>
  <c r="DP65" i="5"/>
  <c r="DP68" i="5" s="1"/>
  <c r="DO65" i="5"/>
  <c r="DN65" i="5"/>
  <c r="DN68" i="5" s="1"/>
  <c r="DL65" i="5"/>
  <c r="DK65" i="5"/>
  <c r="DK68" i="5" s="1"/>
  <c r="DJ65" i="5"/>
  <c r="DF65" i="5"/>
  <c r="DF68" i="5" s="1"/>
  <c r="DE65" i="5"/>
  <c r="DD65" i="5"/>
  <c r="DD68" i="5" s="1"/>
  <c r="DB65" i="5"/>
  <c r="DA65" i="5"/>
  <c r="DA68" i="5" s="1"/>
  <c r="CZ65" i="5"/>
  <c r="CV65" i="5"/>
  <c r="DZ65" i="5" s="1"/>
  <c r="CU65" i="5"/>
  <c r="CT65" i="5"/>
  <c r="DX65" i="5" s="1"/>
  <c r="CR65" i="5"/>
  <c r="DV65" i="5" s="1"/>
  <c r="CQ65" i="5"/>
  <c r="CQ68" i="5" s="1"/>
  <c r="CP65" i="5"/>
  <c r="DT65" i="5" s="1"/>
  <c r="CL65" i="5"/>
  <c r="EJ65" i="5" s="1"/>
  <c r="CK65" i="5"/>
  <c r="CJ65" i="5"/>
  <c r="EH65" i="5" s="1"/>
  <c r="BR65" i="5"/>
  <c r="BQ65" i="5"/>
  <c r="BQ68" i="5" s="1"/>
  <c r="BP65" i="5"/>
  <c r="BN65" i="5"/>
  <c r="BN68" i="5" s="1"/>
  <c r="BM65" i="5"/>
  <c r="BL65" i="5"/>
  <c r="BL68" i="5" s="1"/>
  <c r="BH65" i="5"/>
  <c r="BG65" i="5"/>
  <c r="BG68" i="5" s="1"/>
  <c r="BF65" i="5"/>
  <c r="BD65" i="5"/>
  <c r="BD68" i="5" s="1"/>
  <c r="BC65" i="5"/>
  <c r="BB65" i="5"/>
  <c r="BB68" i="5" s="1"/>
  <c r="AX65" i="5"/>
  <c r="CB65" i="5" s="1"/>
  <c r="AW65" i="5"/>
  <c r="AW68" i="5" s="1"/>
  <c r="AV65" i="5"/>
  <c r="BZ65" i="5" s="1"/>
  <c r="AT65" i="5"/>
  <c r="BX65" i="5" s="1"/>
  <c r="BX68" i="5" s="1"/>
  <c r="AS65" i="5"/>
  <c r="AR65" i="5"/>
  <c r="BV65" i="5" s="1"/>
  <c r="AD65" i="5"/>
  <c r="AC65" i="5"/>
  <c r="AC68" i="5" s="1"/>
  <c r="AB65" i="5"/>
  <c r="Z65" i="5"/>
  <c r="Z68" i="5" s="1"/>
  <c r="Y65" i="5"/>
  <c r="X65" i="5"/>
  <c r="X68" i="5" s="1"/>
  <c r="T65" i="5"/>
  <c r="S65" i="5"/>
  <c r="S68" i="5" s="1"/>
  <c r="R65" i="5"/>
  <c r="P65" i="5"/>
  <c r="P68" i="5" s="1"/>
  <c r="O65" i="5"/>
  <c r="N65" i="5"/>
  <c r="N68" i="5" s="1"/>
  <c r="J65" i="5"/>
  <c r="AN65" i="5" s="1"/>
  <c r="I65" i="5"/>
  <c r="I68" i="5" s="1"/>
  <c r="H65" i="5"/>
  <c r="AL65" i="5" s="1"/>
  <c r="F65" i="5"/>
  <c r="AJ65" i="5" s="1"/>
  <c r="E65" i="5"/>
  <c r="E68" i="5" s="1"/>
  <c r="D65" i="5"/>
  <c r="AH65" i="5" s="1"/>
  <c r="HD64" i="5"/>
  <c r="GY64" i="5"/>
  <c r="GW64" i="5"/>
  <c r="GU64" i="5"/>
  <c r="FN63" i="5"/>
  <c r="FM63" i="5"/>
  <c r="FL63" i="5"/>
  <c r="FJ63" i="5"/>
  <c r="FI63" i="5"/>
  <c r="FH63" i="5"/>
  <c r="FG63" i="5" s="1"/>
  <c r="FD63" i="5"/>
  <c r="FC63" i="5"/>
  <c r="FB63" i="5"/>
  <c r="EZ63" i="5"/>
  <c r="EY63" i="5"/>
  <c r="EX63" i="5"/>
  <c r="EW63" i="5" s="1"/>
  <c r="ET63" i="5"/>
  <c r="FX63" i="5" s="1"/>
  <c r="ES63" i="5"/>
  <c r="FW63" i="5" s="1"/>
  <c r="ER63" i="5"/>
  <c r="FV63" i="5" s="1"/>
  <c r="EP63" i="5"/>
  <c r="FT63" i="5" s="1"/>
  <c r="EO63" i="5"/>
  <c r="FS63" i="5" s="1"/>
  <c r="EN63" i="5"/>
  <c r="FR63" i="5" s="1"/>
  <c r="DP63" i="5"/>
  <c r="DO63" i="5"/>
  <c r="DN63" i="5"/>
  <c r="DL63" i="5"/>
  <c r="DK63" i="5"/>
  <c r="DJ63" i="5"/>
  <c r="DF63" i="5"/>
  <c r="DE63" i="5"/>
  <c r="DD63" i="5"/>
  <c r="DB63" i="5"/>
  <c r="DA63" i="5"/>
  <c r="CZ63" i="5"/>
  <c r="CY63" i="5" s="1"/>
  <c r="CV63" i="5"/>
  <c r="DZ63" i="5" s="1"/>
  <c r="GH63" i="5" s="1"/>
  <c r="CU63" i="5"/>
  <c r="DY63" i="5" s="1"/>
  <c r="GG63" i="5" s="1"/>
  <c r="CT63" i="5"/>
  <c r="DX63" i="5" s="1"/>
  <c r="CR63" i="5"/>
  <c r="DV63" i="5" s="1"/>
  <c r="GD63" i="5" s="1"/>
  <c r="CQ63" i="5"/>
  <c r="DU63" i="5" s="1"/>
  <c r="CP63" i="5"/>
  <c r="DT63" i="5" s="1"/>
  <c r="CL63" i="5"/>
  <c r="CK63" i="5"/>
  <c r="EI63" i="5" s="1"/>
  <c r="GQ63" i="5" s="1"/>
  <c r="CJ63" i="5"/>
  <c r="CI63" i="5"/>
  <c r="GX63" i="5" s="1"/>
  <c r="BR63" i="5"/>
  <c r="BQ63" i="5"/>
  <c r="BP63" i="5"/>
  <c r="BO63" i="5"/>
  <c r="BN63" i="5"/>
  <c r="BM63" i="5"/>
  <c r="BL63" i="5"/>
  <c r="BH63" i="5"/>
  <c r="BG63" i="5"/>
  <c r="BF63" i="5"/>
  <c r="BE63" i="5" s="1"/>
  <c r="BD63" i="5"/>
  <c r="BC63" i="5"/>
  <c r="BB63" i="5"/>
  <c r="AX63" i="5"/>
  <c r="CB63" i="5" s="1"/>
  <c r="AW63" i="5"/>
  <c r="AV63" i="5"/>
  <c r="BZ63" i="5" s="1"/>
  <c r="AT63" i="5"/>
  <c r="BX63" i="5" s="1"/>
  <c r="AS63" i="5"/>
  <c r="AR63" i="5"/>
  <c r="BV63" i="5" s="1"/>
  <c r="AD63" i="5"/>
  <c r="AC63" i="5"/>
  <c r="AB63" i="5"/>
  <c r="Z63" i="5"/>
  <c r="Y63" i="5"/>
  <c r="X63" i="5"/>
  <c r="W63" i="5" s="1"/>
  <c r="T63" i="5"/>
  <c r="S63" i="5"/>
  <c r="R63" i="5"/>
  <c r="Q63" i="5"/>
  <c r="P63" i="5"/>
  <c r="O63" i="5"/>
  <c r="N63" i="5"/>
  <c r="M63" i="5"/>
  <c r="U63" i="5" s="1"/>
  <c r="J63" i="5"/>
  <c r="AN63" i="5" s="1"/>
  <c r="I63" i="5"/>
  <c r="AM63" i="5" s="1"/>
  <c r="H63" i="5"/>
  <c r="AL63" i="5" s="1"/>
  <c r="F63" i="5"/>
  <c r="AJ63" i="5" s="1"/>
  <c r="CH63" i="5" s="1"/>
  <c r="EF63" i="5" s="1"/>
  <c r="GN63" i="5" s="1"/>
  <c r="E63" i="5"/>
  <c r="D63" i="5"/>
  <c r="AH63" i="5" s="1"/>
  <c r="FN62" i="5"/>
  <c r="FM62" i="5"/>
  <c r="FL62" i="5"/>
  <c r="FJ62" i="5"/>
  <c r="FI62" i="5"/>
  <c r="FH62" i="5"/>
  <c r="FG62" i="5" s="1"/>
  <c r="FD62" i="5"/>
  <c r="FC62" i="5"/>
  <c r="FB62" i="5"/>
  <c r="EZ62" i="5"/>
  <c r="EY62" i="5"/>
  <c r="EX62" i="5"/>
  <c r="EW62" i="5" s="1"/>
  <c r="ET62" i="5"/>
  <c r="FX62" i="5" s="1"/>
  <c r="ES62" i="5"/>
  <c r="FW62" i="5" s="1"/>
  <c r="ER62" i="5"/>
  <c r="FV62" i="5" s="1"/>
  <c r="EQ62" i="5"/>
  <c r="EP62" i="5"/>
  <c r="EO62" i="5"/>
  <c r="FS62" i="5" s="1"/>
  <c r="EN62" i="5"/>
  <c r="DP62" i="5"/>
  <c r="DO62" i="5"/>
  <c r="DN62" i="5"/>
  <c r="DM62" i="5" s="1"/>
  <c r="DL62" i="5"/>
  <c r="DK62" i="5"/>
  <c r="DJ62" i="5"/>
  <c r="DF62" i="5"/>
  <c r="DE62" i="5"/>
  <c r="DD62" i="5"/>
  <c r="DC62" i="5" s="1"/>
  <c r="DB62" i="5"/>
  <c r="DA62" i="5"/>
  <c r="CZ62" i="5"/>
  <c r="CV62" i="5"/>
  <c r="DZ62" i="5" s="1"/>
  <c r="GH62" i="5" s="1"/>
  <c r="CU62" i="5"/>
  <c r="DY62" i="5" s="1"/>
  <c r="CT62" i="5"/>
  <c r="DX62" i="5" s="1"/>
  <c r="CR62" i="5"/>
  <c r="DV62" i="5" s="1"/>
  <c r="CQ62" i="5"/>
  <c r="DU62" i="5" s="1"/>
  <c r="GC62" i="5" s="1"/>
  <c r="CP62" i="5"/>
  <c r="CL62" i="5"/>
  <c r="CK62" i="5"/>
  <c r="EI62" i="5" s="1"/>
  <c r="CJ62" i="5"/>
  <c r="CI62" i="5" s="1"/>
  <c r="GX62" i="5" s="1"/>
  <c r="BR62" i="5"/>
  <c r="BQ62" i="5"/>
  <c r="BP62" i="5"/>
  <c r="BN62" i="5"/>
  <c r="BM62" i="5"/>
  <c r="BL62" i="5"/>
  <c r="BK62" i="5" s="1"/>
  <c r="BH62" i="5"/>
  <c r="BG62" i="5"/>
  <c r="BF62" i="5"/>
  <c r="BD62" i="5"/>
  <c r="BC62" i="5"/>
  <c r="BB62" i="5"/>
  <c r="BA62" i="5" s="1"/>
  <c r="AX62" i="5"/>
  <c r="CB62" i="5" s="1"/>
  <c r="AW62" i="5"/>
  <c r="CA62" i="5" s="1"/>
  <c r="AV62" i="5"/>
  <c r="BZ62" i="5" s="1"/>
  <c r="AT62" i="5"/>
  <c r="BX62" i="5" s="1"/>
  <c r="AS62" i="5"/>
  <c r="BW62" i="5" s="1"/>
  <c r="AR62" i="5"/>
  <c r="BV62" i="5" s="1"/>
  <c r="AD62" i="5"/>
  <c r="AC62" i="5"/>
  <c r="AB62" i="5"/>
  <c r="AA62" i="5"/>
  <c r="Z62" i="5"/>
  <c r="Y62" i="5"/>
  <c r="X62" i="5"/>
  <c r="T62" i="5"/>
  <c r="S62" i="5"/>
  <c r="R62" i="5"/>
  <c r="Q62" i="5" s="1"/>
  <c r="P62" i="5"/>
  <c r="O62" i="5"/>
  <c r="N62" i="5"/>
  <c r="J62" i="5"/>
  <c r="AN62" i="5" s="1"/>
  <c r="I62" i="5"/>
  <c r="H62" i="5"/>
  <c r="G62" i="5" s="1"/>
  <c r="F62" i="5"/>
  <c r="AJ62" i="5" s="1"/>
  <c r="E62" i="5"/>
  <c r="AI62" i="5" s="1"/>
  <c r="CG62" i="5" s="1"/>
  <c r="EE62" i="5" s="1"/>
  <c r="GM62" i="5" s="1"/>
  <c r="D62" i="5"/>
  <c r="FN61" i="5"/>
  <c r="FM61" i="5"/>
  <c r="FL61" i="5"/>
  <c r="FK61" i="5" s="1"/>
  <c r="FJ61" i="5"/>
  <c r="FI61" i="5"/>
  <c r="FH61" i="5"/>
  <c r="FG61" i="5"/>
  <c r="FD61" i="5"/>
  <c r="FC61" i="5"/>
  <c r="FB61" i="5"/>
  <c r="EZ61" i="5"/>
  <c r="EY61" i="5"/>
  <c r="EX61" i="5"/>
  <c r="EW61" i="5" s="1"/>
  <c r="ET61" i="5"/>
  <c r="FX61" i="5" s="1"/>
  <c r="ES61" i="5"/>
  <c r="ER61" i="5"/>
  <c r="FV61" i="5" s="1"/>
  <c r="EP61" i="5"/>
  <c r="FT61" i="5" s="1"/>
  <c r="EO61" i="5"/>
  <c r="EN61" i="5"/>
  <c r="FR61" i="5" s="1"/>
  <c r="DP61" i="5"/>
  <c r="DO61" i="5"/>
  <c r="DN61" i="5"/>
  <c r="DL61" i="5"/>
  <c r="DK61" i="5"/>
  <c r="DJ61" i="5"/>
  <c r="DF61" i="5"/>
  <c r="DE61" i="5"/>
  <c r="DD61" i="5"/>
  <c r="DB61" i="5"/>
  <c r="DA61" i="5"/>
  <c r="CZ61" i="5"/>
  <c r="CV61" i="5"/>
  <c r="DZ61" i="5" s="1"/>
  <c r="CU61" i="5"/>
  <c r="DY61" i="5" s="1"/>
  <c r="CT61" i="5"/>
  <c r="DX61" i="5" s="1"/>
  <c r="CR61" i="5"/>
  <c r="DV61" i="5" s="1"/>
  <c r="GD61" i="5" s="1"/>
  <c r="CQ61" i="5"/>
  <c r="DU61" i="5" s="1"/>
  <c r="CP61" i="5"/>
  <c r="DT61" i="5" s="1"/>
  <c r="CL61" i="5"/>
  <c r="EJ61" i="5" s="1"/>
  <c r="CK61" i="5"/>
  <c r="EI61" i="5" s="1"/>
  <c r="CJ61" i="5"/>
  <c r="EH61" i="5" s="1"/>
  <c r="BR61" i="5"/>
  <c r="BQ61" i="5"/>
  <c r="BP61" i="5"/>
  <c r="BO61" i="5" s="1"/>
  <c r="BN61" i="5"/>
  <c r="BM61" i="5"/>
  <c r="BL61" i="5"/>
  <c r="BH61" i="5"/>
  <c r="BG61" i="5"/>
  <c r="BF61" i="5"/>
  <c r="BE61" i="5" s="1"/>
  <c r="BD61" i="5"/>
  <c r="BC61" i="5"/>
  <c r="BB61" i="5"/>
  <c r="BA61" i="5" s="1"/>
  <c r="AX61" i="5"/>
  <c r="AW61" i="5"/>
  <c r="CA61" i="5" s="1"/>
  <c r="AV61" i="5"/>
  <c r="AT61" i="5"/>
  <c r="BX61" i="5" s="1"/>
  <c r="AS61" i="5"/>
  <c r="AR61" i="5"/>
  <c r="BV61" i="5" s="1"/>
  <c r="AD61" i="5"/>
  <c r="AC61" i="5"/>
  <c r="AB61" i="5"/>
  <c r="Z61" i="5"/>
  <c r="Y61" i="5"/>
  <c r="X61" i="5"/>
  <c r="T61" i="5"/>
  <c r="S61" i="5"/>
  <c r="R61" i="5"/>
  <c r="P61" i="5"/>
  <c r="O61" i="5"/>
  <c r="N61" i="5"/>
  <c r="J61" i="5"/>
  <c r="AN61" i="5" s="1"/>
  <c r="I61" i="5"/>
  <c r="AM61" i="5" s="1"/>
  <c r="H61" i="5"/>
  <c r="AL61" i="5" s="1"/>
  <c r="F61" i="5"/>
  <c r="AJ61" i="5" s="1"/>
  <c r="CH61" i="5" s="1"/>
  <c r="E61" i="5"/>
  <c r="AI61" i="5" s="1"/>
  <c r="D61" i="5"/>
  <c r="AH61" i="5" s="1"/>
  <c r="GD60" i="5"/>
  <c r="FN60" i="5"/>
  <c r="FM60" i="5"/>
  <c r="FL60" i="5"/>
  <c r="FJ60" i="5"/>
  <c r="FI60" i="5"/>
  <c r="FH60" i="5"/>
  <c r="FD60" i="5"/>
  <c r="FC60" i="5"/>
  <c r="FB60" i="5"/>
  <c r="EZ60" i="5"/>
  <c r="EY60" i="5"/>
  <c r="EX60" i="5"/>
  <c r="ET60" i="5"/>
  <c r="FX60" i="5" s="1"/>
  <c r="ES60" i="5"/>
  <c r="FW60" i="5" s="1"/>
  <c r="ER60" i="5"/>
  <c r="FV60" i="5" s="1"/>
  <c r="EP60" i="5"/>
  <c r="EO60" i="5"/>
  <c r="FS60" i="5" s="1"/>
  <c r="EN60" i="5"/>
  <c r="FR60" i="5" s="1"/>
  <c r="DP60" i="5"/>
  <c r="DO60" i="5"/>
  <c r="DN60" i="5"/>
  <c r="DL60" i="5"/>
  <c r="DK60" i="5"/>
  <c r="DJ60" i="5"/>
  <c r="DF60" i="5"/>
  <c r="DE60" i="5"/>
  <c r="DD60" i="5"/>
  <c r="DB60" i="5"/>
  <c r="DA60" i="5"/>
  <c r="CZ60" i="5"/>
  <c r="CY60" i="5" s="1"/>
  <c r="CV60" i="5"/>
  <c r="DZ60" i="5" s="1"/>
  <c r="CU60" i="5"/>
  <c r="DY60" i="5" s="1"/>
  <c r="GG60" i="5" s="1"/>
  <c r="CT60" i="5"/>
  <c r="DX60" i="5" s="1"/>
  <c r="CR60" i="5"/>
  <c r="CQ60" i="5"/>
  <c r="DU60" i="5" s="1"/>
  <c r="GC60" i="5" s="1"/>
  <c r="CP60" i="5"/>
  <c r="CO60" i="5" s="1"/>
  <c r="CL60" i="5"/>
  <c r="EJ60" i="5" s="1"/>
  <c r="CK60" i="5"/>
  <c r="EI60" i="5" s="1"/>
  <c r="GQ60" i="5" s="1"/>
  <c r="CJ60" i="5"/>
  <c r="EH60" i="5" s="1"/>
  <c r="CH60" i="5"/>
  <c r="EF60" i="5" s="1"/>
  <c r="GN60" i="5" s="1"/>
  <c r="BR60" i="5"/>
  <c r="BQ60" i="5"/>
  <c r="BP60" i="5"/>
  <c r="BN60" i="5"/>
  <c r="BM60" i="5"/>
  <c r="BL60" i="5"/>
  <c r="BH60" i="5"/>
  <c r="BG60" i="5"/>
  <c r="BF60" i="5"/>
  <c r="BD60" i="5"/>
  <c r="BC60" i="5"/>
  <c r="BB60" i="5"/>
  <c r="AX60" i="5"/>
  <c r="CB60" i="5" s="1"/>
  <c r="AW60" i="5"/>
  <c r="CA60" i="5" s="1"/>
  <c r="AV60" i="5"/>
  <c r="BZ60" i="5" s="1"/>
  <c r="AT60" i="5"/>
  <c r="AS60" i="5"/>
  <c r="BW60" i="5" s="1"/>
  <c r="AR60" i="5"/>
  <c r="BV60" i="5" s="1"/>
  <c r="AD60" i="5"/>
  <c r="AC60" i="5"/>
  <c r="AB60" i="5"/>
  <c r="Z60" i="5"/>
  <c r="Y60" i="5"/>
  <c r="X60" i="5"/>
  <c r="T60" i="5"/>
  <c r="S60" i="5"/>
  <c r="R60" i="5"/>
  <c r="P60" i="5"/>
  <c r="O60" i="5"/>
  <c r="N60" i="5"/>
  <c r="J60" i="5"/>
  <c r="AN60" i="5" s="1"/>
  <c r="I60" i="5"/>
  <c r="AM60" i="5" s="1"/>
  <c r="H60" i="5"/>
  <c r="AL60" i="5" s="1"/>
  <c r="F60" i="5"/>
  <c r="E60" i="5"/>
  <c r="AI60" i="5" s="1"/>
  <c r="CG60" i="5" s="1"/>
  <c r="EE60" i="5" s="1"/>
  <c r="GM60" i="5" s="1"/>
  <c r="D60" i="5"/>
  <c r="FN59" i="5"/>
  <c r="FM59" i="5"/>
  <c r="FL59" i="5"/>
  <c r="FK59" i="5" s="1"/>
  <c r="FJ59" i="5"/>
  <c r="FG59" i="5" s="1"/>
  <c r="FO59" i="5" s="1"/>
  <c r="FI59" i="5"/>
  <c r="FH59" i="5"/>
  <c r="FD59" i="5"/>
  <c r="FC59" i="5"/>
  <c r="FB59" i="5"/>
  <c r="FA59" i="5"/>
  <c r="EZ59" i="5"/>
  <c r="EW59" i="5" s="1"/>
  <c r="FE59" i="5" s="1"/>
  <c r="EY59" i="5"/>
  <c r="EX59" i="5"/>
  <c r="ET59" i="5"/>
  <c r="FX59" i="5" s="1"/>
  <c r="ES59" i="5"/>
  <c r="FW59" i="5" s="1"/>
  <c r="ER59" i="5"/>
  <c r="FV59" i="5" s="1"/>
  <c r="EQ59" i="5"/>
  <c r="EP59" i="5"/>
  <c r="FT59" i="5" s="1"/>
  <c r="EO59" i="5"/>
  <c r="FS59" i="5" s="1"/>
  <c r="EN59" i="5"/>
  <c r="FR59" i="5" s="1"/>
  <c r="DP59" i="5"/>
  <c r="DO59" i="5"/>
  <c r="DN59" i="5"/>
  <c r="DM59" i="5"/>
  <c r="DL59" i="5"/>
  <c r="DI59" i="5" s="1"/>
  <c r="DQ59" i="5" s="1"/>
  <c r="DK59" i="5"/>
  <c r="DJ59" i="5"/>
  <c r="DF59" i="5"/>
  <c r="DE59" i="5"/>
  <c r="DD59" i="5"/>
  <c r="DC59" i="5"/>
  <c r="DB59" i="5"/>
  <c r="CY59" i="5" s="1"/>
  <c r="DG59" i="5" s="1"/>
  <c r="DA59" i="5"/>
  <c r="CZ59" i="5"/>
  <c r="CV59" i="5"/>
  <c r="DZ59" i="5" s="1"/>
  <c r="GH59" i="5" s="1"/>
  <c r="CU59" i="5"/>
  <c r="DY59" i="5" s="1"/>
  <c r="GG59" i="5" s="1"/>
  <c r="CT59" i="5"/>
  <c r="DX59" i="5" s="1"/>
  <c r="CS59" i="5"/>
  <c r="CR59" i="5"/>
  <c r="DV59" i="5" s="1"/>
  <c r="GD59" i="5" s="1"/>
  <c r="CQ59" i="5"/>
  <c r="DU59" i="5" s="1"/>
  <c r="GC59" i="5" s="1"/>
  <c r="CP59" i="5"/>
  <c r="DT59" i="5" s="1"/>
  <c r="CL59" i="5"/>
  <c r="EJ59" i="5" s="1"/>
  <c r="GR59" i="5" s="1"/>
  <c r="CK59" i="5"/>
  <c r="EI59" i="5" s="1"/>
  <c r="GQ59" i="5" s="1"/>
  <c r="CJ59" i="5"/>
  <c r="EH59" i="5" s="1"/>
  <c r="CI59" i="5"/>
  <c r="GX59" i="5" s="1"/>
  <c r="BR59" i="5"/>
  <c r="BQ59" i="5"/>
  <c r="BP59" i="5"/>
  <c r="BO59" i="5"/>
  <c r="BN59" i="5"/>
  <c r="BK59" i="5" s="1"/>
  <c r="BS59" i="5" s="1"/>
  <c r="BM59" i="5"/>
  <c r="BL59" i="5"/>
  <c r="BH59" i="5"/>
  <c r="BG59" i="5"/>
  <c r="BF59" i="5"/>
  <c r="BE59" i="5"/>
  <c r="BD59" i="5"/>
  <c r="BA59" i="5" s="1"/>
  <c r="BI59" i="5" s="1"/>
  <c r="BC59" i="5"/>
  <c r="BB59" i="5"/>
  <c r="AX59" i="5"/>
  <c r="CB59" i="5" s="1"/>
  <c r="AW59" i="5"/>
  <c r="CA59" i="5" s="1"/>
  <c r="AV59" i="5"/>
  <c r="BZ59" i="5" s="1"/>
  <c r="AU59" i="5"/>
  <c r="AT59" i="5"/>
  <c r="BX59" i="5" s="1"/>
  <c r="AS59" i="5"/>
  <c r="BW59" i="5" s="1"/>
  <c r="AR59" i="5"/>
  <c r="BV59" i="5" s="1"/>
  <c r="AD59" i="5"/>
  <c r="AC59" i="5"/>
  <c r="AB59" i="5"/>
  <c r="AA59" i="5"/>
  <c r="Z59" i="5"/>
  <c r="W59" i="5" s="1"/>
  <c r="AE59" i="5" s="1"/>
  <c r="Y59" i="5"/>
  <c r="X59" i="5"/>
  <c r="T59" i="5"/>
  <c r="S59" i="5"/>
  <c r="R59" i="5"/>
  <c r="Q59" i="5"/>
  <c r="P59" i="5"/>
  <c r="M59" i="5" s="1"/>
  <c r="U59" i="5" s="1"/>
  <c r="O59" i="5"/>
  <c r="N59" i="5"/>
  <c r="J59" i="5"/>
  <c r="AN59" i="5" s="1"/>
  <c r="I59" i="5"/>
  <c r="AM59" i="5" s="1"/>
  <c r="H59" i="5"/>
  <c r="AL59" i="5" s="1"/>
  <c r="G59" i="5"/>
  <c r="F59" i="5"/>
  <c r="AJ59" i="5" s="1"/>
  <c r="CH59" i="5" s="1"/>
  <c r="EF59" i="5" s="1"/>
  <c r="GN59" i="5" s="1"/>
  <c r="E59" i="5"/>
  <c r="AI59" i="5" s="1"/>
  <c r="CG59" i="5" s="1"/>
  <c r="EE59" i="5" s="1"/>
  <c r="GM59" i="5" s="1"/>
  <c r="D59" i="5"/>
  <c r="AH59" i="5" s="1"/>
  <c r="FN58" i="5"/>
  <c r="FN64" i="5" s="1"/>
  <c r="FM58" i="5"/>
  <c r="FL58" i="5"/>
  <c r="FL64" i="5" s="1"/>
  <c r="FJ58" i="5"/>
  <c r="FJ64" i="5" s="1"/>
  <c r="FI58" i="5"/>
  <c r="FH58" i="5"/>
  <c r="FH64" i="5" s="1"/>
  <c r="FD58" i="5"/>
  <c r="FD64" i="5" s="1"/>
  <c r="FC58" i="5"/>
  <c r="FC64" i="5" s="1"/>
  <c r="FB58" i="5"/>
  <c r="FB64" i="5" s="1"/>
  <c r="EZ58" i="5"/>
  <c r="EZ64" i="5" s="1"/>
  <c r="EY58" i="5"/>
  <c r="EY64" i="5" s="1"/>
  <c r="EX58" i="5"/>
  <c r="EX64" i="5" s="1"/>
  <c r="ET58" i="5"/>
  <c r="ES58" i="5"/>
  <c r="ES64" i="5" s="1"/>
  <c r="ER58" i="5"/>
  <c r="EP58" i="5"/>
  <c r="EP64" i="5" s="1"/>
  <c r="EO58" i="5"/>
  <c r="EO64" i="5" s="1"/>
  <c r="EN58" i="5"/>
  <c r="EN64" i="5" s="1"/>
  <c r="DP58" i="5"/>
  <c r="DP64" i="5" s="1"/>
  <c r="DO58" i="5"/>
  <c r="DO64" i="5" s="1"/>
  <c r="DN58" i="5"/>
  <c r="DN64" i="5" s="1"/>
  <c r="DL58" i="5"/>
  <c r="DL64" i="5" s="1"/>
  <c r="DK58" i="5"/>
  <c r="DK64" i="5" s="1"/>
  <c r="DJ58" i="5"/>
  <c r="DF58" i="5"/>
  <c r="DF64" i="5" s="1"/>
  <c r="DE58" i="5"/>
  <c r="DE64" i="5" s="1"/>
  <c r="DD58" i="5"/>
  <c r="DB58" i="5"/>
  <c r="DB64" i="5" s="1"/>
  <c r="DA58" i="5"/>
  <c r="DA64" i="5" s="1"/>
  <c r="CZ58" i="5"/>
  <c r="CV58" i="5"/>
  <c r="CV64" i="5" s="1"/>
  <c r="CU58" i="5"/>
  <c r="CU64" i="5" s="1"/>
  <c r="CT58" i="5"/>
  <c r="CR58" i="5"/>
  <c r="CR64" i="5" s="1"/>
  <c r="CQ58" i="5"/>
  <c r="CQ64" i="5" s="1"/>
  <c r="CP58" i="5"/>
  <c r="CL58" i="5"/>
  <c r="CL64" i="5" s="1"/>
  <c r="CK58" i="5"/>
  <c r="CK64" i="5" s="1"/>
  <c r="CJ58" i="5"/>
  <c r="BR58" i="5"/>
  <c r="BR64" i="5" s="1"/>
  <c r="BQ58" i="5"/>
  <c r="BP58" i="5"/>
  <c r="BP64" i="5" s="1"/>
  <c r="BN58" i="5"/>
  <c r="BM58" i="5"/>
  <c r="BM64" i="5" s="1"/>
  <c r="BL58" i="5"/>
  <c r="BH58" i="5"/>
  <c r="BH64" i="5" s="1"/>
  <c r="BG58" i="5"/>
  <c r="BF58" i="5"/>
  <c r="BF64" i="5" s="1"/>
  <c r="BD58" i="5"/>
  <c r="BC58" i="5"/>
  <c r="BC64" i="5" s="1"/>
  <c r="BB58" i="5"/>
  <c r="AX58" i="5"/>
  <c r="AX64" i="5" s="1"/>
  <c r="AW58" i="5"/>
  <c r="AV58" i="5"/>
  <c r="AV64" i="5" s="1"/>
  <c r="AT58" i="5"/>
  <c r="AS58" i="5"/>
  <c r="AS64" i="5" s="1"/>
  <c r="AR58" i="5"/>
  <c r="AD58" i="5"/>
  <c r="AD64" i="5" s="1"/>
  <c r="AC58" i="5"/>
  <c r="AB58" i="5"/>
  <c r="AA58" i="5" s="1"/>
  <c r="Z58" i="5"/>
  <c r="Y58" i="5"/>
  <c r="Y64" i="5" s="1"/>
  <c r="X58" i="5"/>
  <c r="T58" i="5"/>
  <c r="T64" i="5" s="1"/>
  <c r="S58" i="5"/>
  <c r="R58" i="5"/>
  <c r="Q58" i="5" s="1"/>
  <c r="P58" i="5"/>
  <c r="O58" i="5"/>
  <c r="O64" i="5" s="1"/>
  <c r="N58" i="5"/>
  <c r="J58" i="5"/>
  <c r="J64" i="5" s="1"/>
  <c r="I58" i="5"/>
  <c r="H58" i="5"/>
  <c r="G58" i="5" s="1"/>
  <c r="F58" i="5"/>
  <c r="E58" i="5"/>
  <c r="E64" i="5" s="1"/>
  <c r="D58" i="5"/>
  <c r="HD57" i="5"/>
  <c r="GY57" i="5"/>
  <c r="GW57" i="5"/>
  <c r="GU57" i="5"/>
  <c r="FN56" i="5"/>
  <c r="FM56" i="5"/>
  <c r="FL56" i="5"/>
  <c r="FK56" i="5" s="1"/>
  <c r="FJ56" i="5"/>
  <c r="FI56" i="5"/>
  <c r="FH56" i="5"/>
  <c r="FD56" i="5"/>
  <c r="FC56" i="5"/>
  <c r="FB56" i="5"/>
  <c r="EZ56" i="5"/>
  <c r="EY56" i="5"/>
  <c r="EX56" i="5"/>
  <c r="ET56" i="5"/>
  <c r="FX56" i="5" s="1"/>
  <c r="ES56" i="5"/>
  <c r="FW56" i="5" s="1"/>
  <c r="ER56" i="5"/>
  <c r="FV56" i="5" s="1"/>
  <c r="FU56" i="5" s="1"/>
  <c r="EP56" i="5"/>
  <c r="FT56" i="5" s="1"/>
  <c r="EO56" i="5"/>
  <c r="EN56" i="5"/>
  <c r="FR56" i="5" s="1"/>
  <c r="DP56" i="5"/>
  <c r="DO56" i="5"/>
  <c r="DN56" i="5"/>
  <c r="DL56" i="5"/>
  <c r="DK56" i="5"/>
  <c r="DJ56" i="5"/>
  <c r="DF56" i="5"/>
  <c r="DE56" i="5"/>
  <c r="DD56" i="5"/>
  <c r="DB56" i="5"/>
  <c r="DA56" i="5"/>
  <c r="CZ56" i="5"/>
  <c r="CY56" i="5" s="1"/>
  <c r="CV56" i="5"/>
  <c r="DZ56" i="5" s="1"/>
  <c r="CU56" i="5"/>
  <c r="DY56" i="5" s="1"/>
  <c r="GG56" i="5" s="1"/>
  <c r="CT56" i="5"/>
  <c r="DX56" i="5" s="1"/>
  <c r="CR56" i="5"/>
  <c r="DV56" i="5" s="1"/>
  <c r="GD56" i="5" s="1"/>
  <c r="CQ56" i="5"/>
  <c r="DU56" i="5" s="1"/>
  <c r="CP56" i="5"/>
  <c r="DT56" i="5" s="1"/>
  <c r="CL56" i="5"/>
  <c r="EJ56" i="5" s="1"/>
  <c r="CK56" i="5"/>
  <c r="EI56" i="5" s="1"/>
  <c r="GQ56" i="5" s="1"/>
  <c r="CJ56" i="5"/>
  <c r="EH56" i="5" s="1"/>
  <c r="BR56" i="5"/>
  <c r="BQ56" i="5"/>
  <c r="BP56" i="5"/>
  <c r="BO56" i="5" s="1"/>
  <c r="BN56" i="5"/>
  <c r="BM56" i="5"/>
  <c r="BL56" i="5"/>
  <c r="BH56" i="5"/>
  <c r="BG56" i="5"/>
  <c r="BF56" i="5"/>
  <c r="BE56" i="5" s="1"/>
  <c r="BD56" i="5"/>
  <c r="BC56" i="5"/>
  <c r="BB56" i="5"/>
  <c r="BA56" i="5" s="1"/>
  <c r="BI56" i="5" s="1"/>
  <c r="AX56" i="5"/>
  <c r="CB56" i="5" s="1"/>
  <c r="AW56" i="5"/>
  <c r="CA56" i="5" s="1"/>
  <c r="AV56" i="5"/>
  <c r="BZ56" i="5" s="1"/>
  <c r="AT56" i="5"/>
  <c r="BX56" i="5" s="1"/>
  <c r="AS56" i="5"/>
  <c r="BW56" i="5" s="1"/>
  <c r="AR56" i="5"/>
  <c r="BV56" i="5" s="1"/>
  <c r="BU56" i="5" s="1"/>
  <c r="AD56" i="5"/>
  <c r="AC56" i="5"/>
  <c r="AB56" i="5"/>
  <c r="Z56" i="5"/>
  <c r="Y56" i="5"/>
  <c r="X56" i="5"/>
  <c r="W56" i="5" s="1"/>
  <c r="T56" i="5"/>
  <c r="S56" i="5"/>
  <c r="R56" i="5"/>
  <c r="Q56" i="5"/>
  <c r="P56" i="5"/>
  <c r="O56" i="5"/>
  <c r="N56" i="5"/>
  <c r="J56" i="5"/>
  <c r="AN56" i="5" s="1"/>
  <c r="I56" i="5"/>
  <c r="H56" i="5"/>
  <c r="G56" i="5" s="1"/>
  <c r="F56" i="5"/>
  <c r="E56" i="5"/>
  <c r="AI56" i="5" s="1"/>
  <c r="CG56" i="5" s="1"/>
  <c r="EE56" i="5" s="1"/>
  <c r="D56" i="5"/>
  <c r="GD55" i="5"/>
  <c r="FN55" i="5"/>
  <c r="FM55" i="5"/>
  <c r="FL55" i="5"/>
  <c r="FK55" i="5"/>
  <c r="FJ55" i="5"/>
  <c r="FI55" i="5"/>
  <c r="FH55" i="5"/>
  <c r="FG55" i="5" s="1"/>
  <c r="FO55" i="5" s="1"/>
  <c r="FD55" i="5"/>
  <c r="FC55" i="5"/>
  <c r="FB55" i="5"/>
  <c r="FA55" i="5"/>
  <c r="EZ55" i="5"/>
  <c r="EY55" i="5"/>
  <c r="EX55" i="5"/>
  <c r="EW55" i="5" s="1"/>
  <c r="FE55" i="5" s="1"/>
  <c r="ET55" i="5"/>
  <c r="FX55" i="5" s="1"/>
  <c r="ES55" i="5"/>
  <c r="FW55" i="5" s="1"/>
  <c r="ER55" i="5"/>
  <c r="FV55" i="5" s="1"/>
  <c r="EQ55" i="5"/>
  <c r="EP55" i="5"/>
  <c r="EO55" i="5"/>
  <c r="FS55" i="5" s="1"/>
  <c r="EN55" i="5"/>
  <c r="DP55" i="5"/>
  <c r="DO55" i="5"/>
  <c r="DN55" i="5"/>
  <c r="DM55" i="5" s="1"/>
  <c r="DL55" i="5"/>
  <c r="DK55" i="5"/>
  <c r="DJ55" i="5"/>
  <c r="DF55" i="5"/>
  <c r="DE55" i="5"/>
  <c r="DD55" i="5"/>
  <c r="DC55" i="5" s="1"/>
  <c r="DB55" i="5"/>
  <c r="DA55" i="5"/>
  <c r="CZ55" i="5"/>
  <c r="CV55" i="5"/>
  <c r="DZ55" i="5" s="1"/>
  <c r="GH55" i="5" s="1"/>
  <c r="CU55" i="5"/>
  <c r="DY55" i="5" s="1"/>
  <c r="CT55" i="5"/>
  <c r="DX55" i="5" s="1"/>
  <c r="CR55" i="5"/>
  <c r="CQ55" i="5"/>
  <c r="DU55" i="5" s="1"/>
  <c r="GC55" i="5" s="1"/>
  <c r="CP55" i="5"/>
  <c r="DT55" i="5" s="1"/>
  <c r="CL55" i="5"/>
  <c r="EJ55" i="5" s="1"/>
  <c r="GR55" i="5" s="1"/>
  <c r="CK55" i="5"/>
  <c r="EI55" i="5" s="1"/>
  <c r="CJ55" i="5"/>
  <c r="EH55" i="5" s="1"/>
  <c r="CH55" i="5"/>
  <c r="EF55" i="5" s="1"/>
  <c r="GN55" i="5" s="1"/>
  <c r="BR55" i="5"/>
  <c r="BQ55" i="5"/>
  <c r="BP55" i="5"/>
  <c r="BO55" i="5" s="1"/>
  <c r="BN55" i="5"/>
  <c r="BM55" i="5"/>
  <c r="BL55" i="5"/>
  <c r="BH55" i="5"/>
  <c r="BG55" i="5"/>
  <c r="BF55" i="5"/>
  <c r="BE55" i="5" s="1"/>
  <c r="BD55" i="5"/>
  <c r="BC55" i="5"/>
  <c r="BB55" i="5"/>
  <c r="AX55" i="5"/>
  <c r="CB55" i="5" s="1"/>
  <c r="AW55" i="5"/>
  <c r="CA55" i="5" s="1"/>
  <c r="AV55" i="5"/>
  <c r="BZ55" i="5" s="1"/>
  <c r="AT55" i="5"/>
  <c r="AS55" i="5"/>
  <c r="BW55" i="5" s="1"/>
  <c r="AR55" i="5"/>
  <c r="AD55" i="5"/>
  <c r="AC55" i="5"/>
  <c r="AB55" i="5"/>
  <c r="AA55" i="5" s="1"/>
  <c r="Z55" i="5"/>
  <c r="Y55" i="5"/>
  <c r="X55" i="5"/>
  <c r="T55" i="5"/>
  <c r="S55" i="5"/>
  <c r="R55" i="5"/>
  <c r="Q55" i="5" s="1"/>
  <c r="P55" i="5"/>
  <c r="O55" i="5"/>
  <c r="N55" i="5"/>
  <c r="J55" i="5"/>
  <c r="AN55" i="5" s="1"/>
  <c r="I55" i="5"/>
  <c r="AM55" i="5" s="1"/>
  <c r="H55" i="5"/>
  <c r="AL55" i="5" s="1"/>
  <c r="AK55" i="5" s="1"/>
  <c r="F55" i="5"/>
  <c r="E55" i="5"/>
  <c r="AI55" i="5" s="1"/>
  <c r="CG55" i="5" s="1"/>
  <c r="EE55" i="5" s="1"/>
  <c r="GM55" i="5" s="1"/>
  <c r="D55" i="5"/>
  <c r="AH55" i="5" s="1"/>
  <c r="GD54" i="5"/>
  <c r="FN54" i="5"/>
  <c r="FM54" i="5"/>
  <c r="FL54" i="5"/>
  <c r="FJ54" i="5"/>
  <c r="FI54" i="5"/>
  <c r="FH54" i="5"/>
  <c r="FD54" i="5"/>
  <c r="FC54" i="5"/>
  <c r="FB54" i="5"/>
  <c r="FA54" i="5" s="1"/>
  <c r="EZ54" i="5"/>
  <c r="EY54" i="5"/>
  <c r="EX54" i="5"/>
  <c r="ET54" i="5"/>
  <c r="FX54" i="5" s="1"/>
  <c r="ES54" i="5"/>
  <c r="ER54" i="5"/>
  <c r="FV54" i="5" s="1"/>
  <c r="EP54" i="5"/>
  <c r="EO54" i="5"/>
  <c r="FS54" i="5" s="1"/>
  <c r="EN54" i="5"/>
  <c r="FR54" i="5" s="1"/>
  <c r="DP54" i="5"/>
  <c r="DO54" i="5"/>
  <c r="DN54" i="5"/>
  <c r="DM54" i="5" s="1"/>
  <c r="DL54" i="5"/>
  <c r="DK54" i="5"/>
  <c r="DJ54" i="5"/>
  <c r="DI54" i="5"/>
  <c r="DF54" i="5"/>
  <c r="DE54" i="5"/>
  <c r="DD54" i="5"/>
  <c r="DB54" i="5"/>
  <c r="DA54" i="5"/>
  <c r="CZ54" i="5"/>
  <c r="CV54" i="5"/>
  <c r="CU54" i="5"/>
  <c r="CT54" i="5"/>
  <c r="CR54" i="5"/>
  <c r="CQ54" i="5"/>
  <c r="CP54" i="5"/>
  <c r="CL54" i="5"/>
  <c r="CK54" i="5"/>
  <c r="CJ54" i="5"/>
  <c r="CH54" i="5"/>
  <c r="EF54" i="5" s="1"/>
  <c r="GN54" i="5" s="1"/>
  <c r="BR54" i="5"/>
  <c r="BQ54" i="5"/>
  <c r="BP54" i="5"/>
  <c r="BN54" i="5"/>
  <c r="BM54" i="5"/>
  <c r="BL54" i="5"/>
  <c r="BH54" i="5"/>
  <c r="BG54" i="5"/>
  <c r="BF54" i="5"/>
  <c r="BD54" i="5"/>
  <c r="BC54" i="5"/>
  <c r="BB54" i="5"/>
  <c r="AX54" i="5"/>
  <c r="CB54" i="5" s="1"/>
  <c r="AW54" i="5"/>
  <c r="CA54" i="5" s="1"/>
  <c r="AV54" i="5"/>
  <c r="BZ54" i="5" s="1"/>
  <c r="AT54" i="5"/>
  <c r="AS54" i="5"/>
  <c r="BW54" i="5" s="1"/>
  <c r="AR54" i="5"/>
  <c r="BV54" i="5" s="1"/>
  <c r="AD54" i="5"/>
  <c r="AC54" i="5"/>
  <c r="AB54" i="5"/>
  <c r="Z54" i="5"/>
  <c r="Y54" i="5"/>
  <c r="X54" i="5"/>
  <c r="T54" i="5"/>
  <c r="S54" i="5"/>
  <c r="R54" i="5"/>
  <c r="P54" i="5"/>
  <c r="O54" i="5"/>
  <c r="N54" i="5"/>
  <c r="J54" i="5"/>
  <c r="AN54" i="5" s="1"/>
  <c r="I54" i="5"/>
  <c r="AM54" i="5" s="1"/>
  <c r="H54" i="5"/>
  <c r="AL54" i="5" s="1"/>
  <c r="F54" i="5"/>
  <c r="E54" i="5"/>
  <c r="AI54" i="5" s="1"/>
  <c r="CG54" i="5" s="1"/>
  <c r="D54" i="5"/>
  <c r="GD53" i="5"/>
  <c r="FN53" i="5"/>
  <c r="FM53" i="5"/>
  <c r="FL53" i="5"/>
  <c r="FJ53" i="5"/>
  <c r="FI53" i="5"/>
  <c r="FH53" i="5"/>
  <c r="FD53" i="5"/>
  <c r="FC53" i="5"/>
  <c r="FB53" i="5"/>
  <c r="EZ53" i="5"/>
  <c r="EY53" i="5"/>
  <c r="EX53" i="5"/>
  <c r="ET53" i="5"/>
  <c r="FX53" i="5" s="1"/>
  <c r="ES53" i="5"/>
  <c r="FW53" i="5" s="1"/>
  <c r="ER53" i="5"/>
  <c r="FV53" i="5" s="1"/>
  <c r="EP53" i="5"/>
  <c r="EO53" i="5"/>
  <c r="FS53" i="5" s="1"/>
  <c r="EN53" i="5"/>
  <c r="FR53" i="5" s="1"/>
  <c r="DP53" i="5"/>
  <c r="DO53" i="5"/>
  <c r="DN53" i="5"/>
  <c r="DL53" i="5"/>
  <c r="DK53" i="5"/>
  <c r="DJ53" i="5"/>
  <c r="DF53" i="5"/>
  <c r="DE53" i="5"/>
  <c r="DD53" i="5"/>
  <c r="DB53" i="5"/>
  <c r="DA53" i="5"/>
  <c r="CZ53" i="5"/>
  <c r="CV53" i="5"/>
  <c r="DZ53" i="5" s="1"/>
  <c r="GH53" i="5" s="1"/>
  <c r="CU53" i="5"/>
  <c r="DY53" i="5" s="1"/>
  <c r="GG53" i="5" s="1"/>
  <c r="CT53" i="5"/>
  <c r="DX53" i="5" s="1"/>
  <c r="CR53" i="5"/>
  <c r="CQ53" i="5"/>
  <c r="DU53" i="5" s="1"/>
  <c r="GC53" i="5" s="1"/>
  <c r="CP53" i="5"/>
  <c r="CL53" i="5"/>
  <c r="EJ53" i="5" s="1"/>
  <c r="GR53" i="5" s="1"/>
  <c r="CK53" i="5"/>
  <c r="EI53" i="5" s="1"/>
  <c r="GQ53" i="5" s="1"/>
  <c r="CJ53" i="5"/>
  <c r="EH53" i="5" s="1"/>
  <c r="CH53" i="5"/>
  <c r="EF53" i="5" s="1"/>
  <c r="GN53" i="5" s="1"/>
  <c r="BR53" i="5"/>
  <c r="BQ53" i="5"/>
  <c r="BP53" i="5"/>
  <c r="BO53" i="5" s="1"/>
  <c r="BN53" i="5"/>
  <c r="BM53" i="5"/>
  <c r="BL53" i="5"/>
  <c r="BH53" i="5"/>
  <c r="BG53" i="5"/>
  <c r="BF53" i="5"/>
  <c r="BE53" i="5" s="1"/>
  <c r="BD53" i="5"/>
  <c r="BC53" i="5"/>
  <c r="BB53" i="5"/>
  <c r="AX53" i="5"/>
  <c r="CB53" i="5" s="1"/>
  <c r="AW53" i="5"/>
  <c r="CA53" i="5" s="1"/>
  <c r="AV53" i="5"/>
  <c r="BZ53" i="5" s="1"/>
  <c r="BY53" i="5" s="1"/>
  <c r="AT53" i="5"/>
  <c r="AS53" i="5"/>
  <c r="BW53" i="5" s="1"/>
  <c r="AR53" i="5"/>
  <c r="BV53" i="5" s="1"/>
  <c r="AD53" i="5"/>
  <c r="AC53" i="5"/>
  <c r="AB53" i="5"/>
  <c r="AA53" i="5" s="1"/>
  <c r="Z53" i="5"/>
  <c r="Y53" i="5"/>
  <c r="X53" i="5"/>
  <c r="T53" i="5"/>
  <c r="S53" i="5"/>
  <c r="R53" i="5"/>
  <c r="P53" i="5"/>
  <c r="O53" i="5"/>
  <c r="N53" i="5"/>
  <c r="J53" i="5"/>
  <c r="AN53" i="5" s="1"/>
  <c r="I53" i="5"/>
  <c r="AM53" i="5" s="1"/>
  <c r="H53" i="5"/>
  <c r="AL53" i="5" s="1"/>
  <c r="F53" i="5"/>
  <c r="E53" i="5"/>
  <c r="AI53" i="5" s="1"/>
  <c r="CG53" i="5" s="1"/>
  <c r="EE53" i="5" s="1"/>
  <c r="GM53" i="5" s="1"/>
  <c r="D53" i="5"/>
  <c r="FT52" i="5"/>
  <c r="FN52" i="5"/>
  <c r="FM52" i="5"/>
  <c r="FL52" i="5"/>
  <c r="FK52" i="5"/>
  <c r="FI52" i="5"/>
  <c r="FH52" i="5"/>
  <c r="FG52" i="5" s="1"/>
  <c r="FO52" i="5" s="1"/>
  <c r="FD52" i="5"/>
  <c r="FC52" i="5"/>
  <c r="FB52" i="5"/>
  <c r="EY52" i="5"/>
  <c r="EX52" i="5"/>
  <c r="EW52" i="5"/>
  <c r="ET52" i="5"/>
  <c r="FX52" i="5" s="1"/>
  <c r="ES52" i="5"/>
  <c r="FW52" i="5" s="1"/>
  <c r="ER52" i="5"/>
  <c r="FV52" i="5" s="1"/>
  <c r="FU52" i="5" s="1"/>
  <c r="EQ52" i="5"/>
  <c r="EO52" i="5"/>
  <c r="FS52" i="5" s="1"/>
  <c r="EN52" i="5"/>
  <c r="FR52" i="5" s="1"/>
  <c r="DV52" i="5"/>
  <c r="GD52" i="5" s="1"/>
  <c r="DP52" i="5"/>
  <c r="DO52" i="5"/>
  <c r="DN52" i="5"/>
  <c r="DM52" i="5"/>
  <c r="DK52" i="5"/>
  <c r="DJ52" i="5"/>
  <c r="DI52" i="5"/>
  <c r="DQ52" i="5" s="1"/>
  <c r="DF52" i="5"/>
  <c r="DE52" i="5"/>
  <c r="DD52" i="5"/>
  <c r="DA52" i="5"/>
  <c r="CZ52" i="5"/>
  <c r="CY52" i="5"/>
  <c r="CV52" i="5"/>
  <c r="DZ52" i="5" s="1"/>
  <c r="GH52" i="5" s="1"/>
  <c r="CU52" i="5"/>
  <c r="DY52" i="5" s="1"/>
  <c r="GG52" i="5" s="1"/>
  <c r="CT52" i="5"/>
  <c r="DX52" i="5" s="1"/>
  <c r="CS52" i="5"/>
  <c r="CQ52" i="5"/>
  <c r="DU52" i="5" s="1"/>
  <c r="GC52" i="5" s="1"/>
  <c r="CP52" i="5"/>
  <c r="DT52" i="5" s="1"/>
  <c r="CL52" i="5"/>
  <c r="EJ52" i="5" s="1"/>
  <c r="GR52" i="5" s="1"/>
  <c r="CK52" i="5"/>
  <c r="EI52" i="5" s="1"/>
  <c r="GQ52" i="5" s="1"/>
  <c r="CJ52" i="5"/>
  <c r="EH52" i="5" s="1"/>
  <c r="BX52" i="5"/>
  <c r="BR52" i="5"/>
  <c r="BQ52" i="5"/>
  <c r="BP52" i="5"/>
  <c r="BO52" i="5" s="1"/>
  <c r="BM52" i="5"/>
  <c r="BL52" i="5"/>
  <c r="BK52" i="5" s="1"/>
  <c r="BH52" i="5"/>
  <c r="BG52" i="5"/>
  <c r="BF52" i="5"/>
  <c r="BE52" i="5" s="1"/>
  <c r="BJ52" i="5" s="1"/>
  <c r="BC52" i="5"/>
  <c r="BB52" i="5"/>
  <c r="BA52" i="5"/>
  <c r="AX52" i="5"/>
  <c r="CB52" i="5" s="1"/>
  <c r="AW52" i="5"/>
  <c r="CA52" i="5" s="1"/>
  <c r="AV52" i="5"/>
  <c r="BZ52" i="5" s="1"/>
  <c r="AU52" i="5"/>
  <c r="AS52" i="5"/>
  <c r="BW52" i="5" s="1"/>
  <c r="AR52" i="5"/>
  <c r="BV52" i="5" s="1"/>
  <c r="BU52" i="5" s="1"/>
  <c r="AQ52" i="5"/>
  <c r="AY52" i="5" s="1"/>
  <c r="AJ52" i="5"/>
  <c r="CH52" i="5" s="1"/>
  <c r="EF52" i="5" s="1"/>
  <c r="GN52" i="5" s="1"/>
  <c r="AD52" i="5"/>
  <c r="AC52" i="5"/>
  <c r="AB52" i="5"/>
  <c r="AA52" i="5" s="1"/>
  <c r="Y52" i="5"/>
  <c r="X52" i="5"/>
  <c r="W52" i="5" s="1"/>
  <c r="T52" i="5"/>
  <c r="S52" i="5"/>
  <c r="R52" i="5"/>
  <c r="Q52" i="5" s="1"/>
  <c r="O52" i="5"/>
  <c r="N52" i="5"/>
  <c r="M52" i="5" s="1"/>
  <c r="U52" i="5" s="1"/>
  <c r="J52" i="5"/>
  <c r="AN52" i="5" s="1"/>
  <c r="I52" i="5"/>
  <c r="AM52" i="5" s="1"/>
  <c r="H52" i="5"/>
  <c r="AL52" i="5" s="1"/>
  <c r="E52" i="5"/>
  <c r="AI52" i="5" s="1"/>
  <c r="CG52" i="5" s="1"/>
  <c r="D52" i="5"/>
  <c r="AH52" i="5" s="1"/>
  <c r="FT51" i="5"/>
  <c r="FN51" i="5"/>
  <c r="FM51" i="5"/>
  <c r="FL51" i="5"/>
  <c r="FK51" i="5" s="1"/>
  <c r="FI51" i="5"/>
  <c r="FH51" i="5"/>
  <c r="FG51" i="5" s="1"/>
  <c r="FD51" i="5"/>
  <c r="FC51" i="5"/>
  <c r="FB51" i="5"/>
  <c r="FA51" i="5" s="1"/>
  <c r="FF51" i="5" s="1"/>
  <c r="EY51" i="5"/>
  <c r="EX51" i="5"/>
  <c r="EW51" i="5"/>
  <c r="ET51" i="5"/>
  <c r="FX51" i="5" s="1"/>
  <c r="ES51" i="5"/>
  <c r="FW51" i="5" s="1"/>
  <c r="ER51" i="5"/>
  <c r="FV51" i="5" s="1"/>
  <c r="EQ51" i="5"/>
  <c r="EO51" i="5"/>
  <c r="FS51" i="5" s="1"/>
  <c r="EN51" i="5"/>
  <c r="FR51" i="5" s="1"/>
  <c r="FQ51" i="5" s="1"/>
  <c r="EM51" i="5"/>
  <c r="EU51" i="5" s="1"/>
  <c r="DV51" i="5"/>
  <c r="GD51" i="5" s="1"/>
  <c r="DP51" i="5"/>
  <c r="DO51" i="5"/>
  <c r="DN51" i="5"/>
  <c r="DM51" i="5" s="1"/>
  <c r="DK51" i="5"/>
  <c r="DJ51" i="5"/>
  <c r="DI51" i="5" s="1"/>
  <c r="DQ51" i="5" s="1"/>
  <c r="DF51" i="5"/>
  <c r="DE51" i="5"/>
  <c r="DD51" i="5"/>
  <c r="DC51" i="5" s="1"/>
  <c r="DH51" i="5" s="1"/>
  <c r="DA51" i="5"/>
  <c r="CZ51" i="5"/>
  <c r="CY51" i="5"/>
  <c r="CV51" i="5"/>
  <c r="DZ51" i="5" s="1"/>
  <c r="GH51" i="5" s="1"/>
  <c r="CU51" i="5"/>
  <c r="DY51" i="5" s="1"/>
  <c r="CT51" i="5"/>
  <c r="DX51" i="5" s="1"/>
  <c r="CS51" i="5"/>
  <c r="CQ51" i="5"/>
  <c r="DU51" i="5" s="1"/>
  <c r="GC51" i="5" s="1"/>
  <c r="CP51" i="5"/>
  <c r="DT51" i="5" s="1"/>
  <c r="CL51" i="5"/>
  <c r="EJ51" i="5" s="1"/>
  <c r="GR51" i="5" s="1"/>
  <c r="CK51" i="5"/>
  <c r="EI51" i="5" s="1"/>
  <c r="CJ51" i="5"/>
  <c r="EH51" i="5" s="1"/>
  <c r="BX51" i="5"/>
  <c r="BR51" i="5"/>
  <c r="BQ51" i="5"/>
  <c r="BP51" i="5"/>
  <c r="BO51" i="5" s="1"/>
  <c r="BM51" i="5"/>
  <c r="BL51" i="5"/>
  <c r="BK51" i="5" s="1"/>
  <c r="BS51" i="5" s="1"/>
  <c r="BH51" i="5"/>
  <c r="BG51" i="5"/>
  <c r="BF51" i="5"/>
  <c r="BC51" i="5"/>
  <c r="BB51" i="5"/>
  <c r="BA51" i="5"/>
  <c r="AX51" i="5"/>
  <c r="CB51" i="5" s="1"/>
  <c r="AW51" i="5"/>
  <c r="CA51" i="5" s="1"/>
  <c r="AV51" i="5"/>
  <c r="BZ51" i="5" s="1"/>
  <c r="AU51" i="5"/>
  <c r="AS51" i="5"/>
  <c r="BW51" i="5" s="1"/>
  <c r="AR51" i="5"/>
  <c r="BV51" i="5" s="1"/>
  <c r="BU51" i="5" s="1"/>
  <c r="AJ51" i="5"/>
  <c r="CH51" i="5" s="1"/>
  <c r="EF51" i="5" s="1"/>
  <c r="GN51" i="5" s="1"/>
  <c r="AD51" i="5"/>
  <c r="AC51" i="5"/>
  <c r="AB51" i="5"/>
  <c r="AA51" i="5" s="1"/>
  <c r="Y51" i="5"/>
  <c r="X51" i="5"/>
  <c r="W51" i="5" s="1"/>
  <c r="T51" i="5"/>
  <c r="S51" i="5"/>
  <c r="R51" i="5"/>
  <c r="Q51" i="5" s="1"/>
  <c r="V51" i="5" s="1"/>
  <c r="O51" i="5"/>
  <c r="N51" i="5"/>
  <c r="M51" i="5"/>
  <c r="J51" i="5"/>
  <c r="AN51" i="5" s="1"/>
  <c r="I51" i="5"/>
  <c r="AM51" i="5" s="1"/>
  <c r="H51" i="5"/>
  <c r="AL51" i="5" s="1"/>
  <c r="E51" i="5"/>
  <c r="AI51" i="5" s="1"/>
  <c r="CG51" i="5" s="1"/>
  <c r="EE51" i="5" s="1"/>
  <c r="GM51" i="5" s="1"/>
  <c r="D51" i="5"/>
  <c r="AH51" i="5" s="1"/>
  <c r="C51" i="5"/>
  <c r="FT50" i="5"/>
  <c r="FN50" i="5"/>
  <c r="FM50" i="5"/>
  <c r="FL50" i="5"/>
  <c r="FK50" i="5" s="1"/>
  <c r="FP50" i="5" s="1"/>
  <c r="FI50" i="5"/>
  <c r="FH50" i="5"/>
  <c r="FG50" i="5"/>
  <c r="FD50" i="5"/>
  <c r="FC50" i="5"/>
  <c r="FB50" i="5"/>
  <c r="FA50" i="5" s="1"/>
  <c r="EY50" i="5"/>
  <c r="EX50" i="5"/>
  <c r="EW50" i="5" s="1"/>
  <c r="FE50" i="5" s="1"/>
  <c r="ET50" i="5"/>
  <c r="FX50" i="5" s="1"/>
  <c r="ES50" i="5"/>
  <c r="FW50" i="5" s="1"/>
  <c r="ER50" i="5"/>
  <c r="FV50" i="5" s="1"/>
  <c r="EO50" i="5"/>
  <c r="FS50" i="5" s="1"/>
  <c r="EN50" i="5"/>
  <c r="FR50" i="5" s="1"/>
  <c r="DV50" i="5"/>
  <c r="GD50" i="5" s="1"/>
  <c r="DP50" i="5"/>
  <c r="DO50" i="5"/>
  <c r="DN50" i="5"/>
  <c r="DM50" i="5" s="1"/>
  <c r="DK50" i="5"/>
  <c r="DJ50" i="5"/>
  <c r="DI50" i="5" s="1"/>
  <c r="DF50" i="5"/>
  <c r="DE50" i="5"/>
  <c r="DD50" i="5"/>
  <c r="DC50" i="5" s="1"/>
  <c r="DH50" i="5" s="1"/>
  <c r="DA50" i="5"/>
  <c r="CZ50" i="5"/>
  <c r="CY50" i="5"/>
  <c r="CV50" i="5"/>
  <c r="DZ50" i="5" s="1"/>
  <c r="GH50" i="5" s="1"/>
  <c r="CU50" i="5"/>
  <c r="DY50" i="5" s="1"/>
  <c r="GG50" i="5" s="1"/>
  <c r="CT50" i="5"/>
  <c r="DX50" i="5" s="1"/>
  <c r="CS50" i="5"/>
  <c r="CQ50" i="5"/>
  <c r="DU50" i="5" s="1"/>
  <c r="GC50" i="5" s="1"/>
  <c r="CP50" i="5"/>
  <c r="DT50" i="5" s="1"/>
  <c r="CL50" i="5"/>
  <c r="EJ50" i="5" s="1"/>
  <c r="GR50" i="5" s="1"/>
  <c r="CK50" i="5"/>
  <c r="EI50" i="5" s="1"/>
  <c r="GQ50" i="5" s="1"/>
  <c r="CJ50" i="5"/>
  <c r="EH50" i="5" s="1"/>
  <c r="CI50" i="5"/>
  <c r="GX50" i="5" s="1"/>
  <c r="BX50" i="5"/>
  <c r="BR50" i="5"/>
  <c r="BQ50" i="5"/>
  <c r="BP50" i="5"/>
  <c r="BO50" i="5" s="1"/>
  <c r="BM50" i="5"/>
  <c r="BL50" i="5"/>
  <c r="BK50" i="5" s="1"/>
  <c r="BH50" i="5"/>
  <c r="BG50" i="5"/>
  <c r="BF50" i="5"/>
  <c r="BE50" i="5" s="1"/>
  <c r="BC50" i="5"/>
  <c r="BB50" i="5"/>
  <c r="BA50" i="5"/>
  <c r="AX50" i="5"/>
  <c r="CB50" i="5" s="1"/>
  <c r="AW50" i="5"/>
  <c r="CA50" i="5" s="1"/>
  <c r="AV50" i="5"/>
  <c r="BZ50" i="5" s="1"/>
  <c r="BY50" i="5" s="1"/>
  <c r="AU50" i="5"/>
  <c r="AS50" i="5"/>
  <c r="BW50" i="5" s="1"/>
  <c r="AR50" i="5"/>
  <c r="BV50" i="5" s="1"/>
  <c r="AQ50" i="5"/>
  <c r="AY50" i="5" s="1"/>
  <c r="AJ50" i="5"/>
  <c r="CH50" i="5" s="1"/>
  <c r="EF50" i="5" s="1"/>
  <c r="GN50" i="5" s="1"/>
  <c r="AD50" i="5"/>
  <c r="AC50" i="5"/>
  <c r="AB50" i="5"/>
  <c r="AA50" i="5" s="1"/>
  <c r="Y50" i="5"/>
  <c r="X50" i="5"/>
  <c r="W50" i="5" s="1"/>
  <c r="T50" i="5"/>
  <c r="S50" i="5"/>
  <c r="R50" i="5"/>
  <c r="Q50" i="5" s="1"/>
  <c r="O50" i="5"/>
  <c r="N50" i="5"/>
  <c r="M50" i="5" s="1"/>
  <c r="J50" i="5"/>
  <c r="AN50" i="5" s="1"/>
  <c r="I50" i="5"/>
  <c r="AM50" i="5" s="1"/>
  <c r="H50" i="5"/>
  <c r="AL50" i="5" s="1"/>
  <c r="AK50" i="5" s="1"/>
  <c r="E50" i="5"/>
  <c r="AI50" i="5" s="1"/>
  <c r="CG50" i="5" s="1"/>
  <c r="EE50" i="5" s="1"/>
  <c r="GM50" i="5" s="1"/>
  <c r="D50" i="5"/>
  <c r="AH50" i="5" s="1"/>
  <c r="FN49" i="5"/>
  <c r="FM49" i="5"/>
  <c r="FL49" i="5"/>
  <c r="FJ49" i="5"/>
  <c r="FI49" i="5"/>
  <c r="FH49" i="5"/>
  <c r="FD49" i="5"/>
  <c r="FC49" i="5"/>
  <c r="FB49" i="5"/>
  <c r="EZ49" i="5"/>
  <c r="EY49" i="5"/>
  <c r="EX49" i="5"/>
  <c r="EW49" i="5" s="1"/>
  <c r="ET49" i="5"/>
  <c r="FX49" i="5" s="1"/>
  <c r="ES49" i="5"/>
  <c r="FW49" i="5" s="1"/>
  <c r="ER49" i="5"/>
  <c r="FV49" i="5" s="1"/>
  <c r="EP49" i="5"/>
  <c r="FT49" i="5" s="1"/>
  <c r="EO49" i="5"/>
  <c r="FS49" i="5" s="1"/>
  <c r="EN49" i="5"/>
  <c r="FR49" i="5" s="1"/>
  <c r="DP49" i="5"/>
  <c r="DO49" i="5"/>
  <c r="DN49" i="5"/>
  <c r="DM49" i="5" s="1"/>
  <c r="DL49" i="5"/>
  <c r="DK49" i="5"/>
  <c r="DJ49" i="5"/>
  <c r="DF49" i="5"/>
  <c r="DE49" i="5"/>
  <c r="DD49" i="5"/>
  <c r="DB49" i="5"/>
  <c r="DA49" i="5"/>
  <c r="CZ49" i="5"/>
  <c r="CY49" i="5" s="1"/>
  <c r="CV49" i="5"/>
  <c r="DZ49" i="5" s="1"/>
  <c r="GH49" i="5" s="1"/>
  <c r="CU49" i="5"/>
  <c r="DY49" i="5" s="1"/>
  <c r="GG49" i="5" s="1"/>
  <c r="CT49" i="5"/>
  <c r="DX49" i="5" s="1"/>
  <c r="CR49" i="5"/>
  <c r="DV49" i="5" s="1"/>
  <c r="GD49" i="5" s="1"/>
  <c r="CQ49" i="5"/>
  <c r="DU49" i="5" s="1"/>
  <c r="GC49" i="5" s="1"/>
  <c r="CP49" i="5"/>
  <c r="DT49" i="5" s="1"/>
  <c r="CL49" i="5"/>
  <c r="EJ49" i="5" s="1"/>
  <c r="GR49" i="5" s="1"/>
  <c r="CK49" i="5"/>
  <c r="CJ49" i="5"/>
  <c r="EH49" i="5" s="1"/>
  <c r="BR49" i="5"/>
  <c r="BQ49" i="5"/>
  <c r="BP49" i="5"/>
  <c r="BN49" i="5"/>
  <c r="BM49" i="5"/>
  <c r="BL49" i="5"/>
  <c r="BK49" i="5" s="1"/>
  <c r="BH49" i="5"/>
  <c r="BG49" i="5"/>
  <c r="BF49" i="5"/>
  <c r="BD49" i="5"/>
  <c r="BC49" i="5"/>
  <c r="BB49" i="5"/>
  <c r="BA49" i="5" s="1"/>
  <c r="AX49" i="5"/>
  <c r="CB49" i="5" s="1"/>
  <c r="AW49" i="5"/>
  <c r="CA49" i="5" s="1"/>
  <c r="AV49" i="5"/>
  <c r="BZ49" i="5" s="1"/>
  <c r="BY49" i="5" s="1"/>
  <c r="AU49" i="5"/>
  <c r="AT49" i="5"/>
  <c r="BX49" i="5" s="1"/>
  <c r="AS49" i="5"/>
  <c r="BW49" i="5" s="1"/>
  <c r="AR49" i="5"/>
  <c r="BV49" i="5" s="1"/>
  <c r="BU49" i="5" s="1"/>
  <c r="CC49" i="5" s="1"/>
  <c r="AD49" i="5"/>
  <c r="AC49" i="5"/>
  <c r="AB49" i="5"/>
  <c r="Z49" i="5"/>
  <c r="Y49" i="5"/>
  <c r="X49" i="5"/>
  <c r="T49" i="5"/>
  <c r="S49" i="5"/>
  <c r="R49" i="5"/>
  <c r="Q49" i="5" s="1"/>
  <c r="P49" i="5"/>
  <c r="O49" i="5"/>
  <c r="N49" i="5"/>
  <c r="M49" i="5"/>
  <c r="U49" i="5" s="1"/>
  <c r="J49" i="5"/>
  <c r="AN49" i="5" s="1"/>
  <c r="I49" i="5"/>
  <c r="AM49" i="5" s="1"/>
  <c r="H49" i="5"/>
  <c r="AL49" i="5" s="1"/>
  <c r="G49" i="5"/>
  <c r="F49" i="5"/>
  <c r="AJ49" i="5" s="1"/>
  <c r="E49" i="5"/>
  <c r="AI49" i="5" s="1"/>
  <c r="CG49" i="5" s="1"/>
  <c r="EE49" i="5" s="1"/>
  <c r="GM49" i="5" s="1"/>
  <c r="D49" i="5"/>
  <c r="AH49" i="5" s="1"/>
  <c r="C49" i="5"/>
  <c r="K49" i="5" s="1"/>
  <c r="FN48" i="5"/>
  <c r="FM48" i="5"/>
  <c r="FL48" i="5"/>
  <c r="FK48" i="5"/>
  <c r="FJ48" i="5"/>
  <c r="FI48" i="5"/>
  <c r="FH48" i="5"/>
  <c r="FG48" i="5"/>
  <c r="FO48" i="5" s="1"/>
  <c r="FD48" i="5"/>
  <c r="FC48" i="5"/>
  <c r="FB48" i="5"/>
  <c r="FA48" i="5"/>
  <c r="EZ48" i="5"/>
  <c r="EY48" i="5"/>
  <c r="EX48" i="5"/>
  <c r="EW48" i="5"/>
  <c r="FE48" i="5" s="1"/>
  <c r="ET48" i="5"/>
  <c r="FX48" i="5" s="1"/>
  <c r="ES48" i="5"/>
  <c r="FW48" i="5" s="1"/>
  <c r="ER48" i="5"/>
  <c r="EP48" i="5"/>
  <c r="FT48" i="5" s="1"/>
  <c r="EO48" i="5"/>
  <c r="FS48" i="5" s="1"/>
  <c r="EN48" i="5"/>
  <c r="FR48" i="5" s="1"/>
  <c r="FQ48" i="5" s="1"/>
  <c r="DP48" i="5"/>
  <c r="DO48" i="5"/>
  <c r="DN48" i="5"/>
  <c r="DL48" i="5"/>
  <c r="DK48" i="5"/>
  <c r="DJ48" i="5"/>
  <c r="DI48" i="5" s="1"/>
  <c r="DF48" i="5"/>
  <c r="DE48" i="5"/>
  <c r="DD48" i="5"/>
  <c r="DC48" i="5"/>
  <c r="DB48" i="5"/>
  <c r="DA48" i="5"/>
  <c r="CZ48" i="5"/>
  <c r="CY48" i="5"/>
  <c r="DG48" i="5" s="1"/>
  <c r="CV48" i="5"/>
  <c r="DZ48" i="5" s="1"/>
  <c r="GH48" i="5" s="1"/>
  <c r="CU48" i="5"/>
  <c r="DY48" i="5" s="1"/>
  <c r="CT48" i="5"/>
  <c r="DX48" i="5" s="1"/>
  <c r="CR48" i="5"/>
  <c r="DV48" i="5" s="1"/>
  <c r="GD48" i="5" s="1"/>
  <c r="CQ48" i="5"/>
  <c r="DU48" i="5" s="1"/>
  <c r="GC48" i="5" s="1"/>
  <c r="CP48" i="5"/>
  <c r="DT48" i="5" s="1"/>
  <c r="CL48" i="5"/>
  <c r="EJ48" i="5" s="1"/>
  <c r="GR48" i="5" s="1"/>
  <c r="CK48" i="5"/>
  <c r="EI48" i="5" s="1"/>
  <c r="CJ48" i="5"/>
  <c r="EH48" i="5" s="1"/>
  <c r="BR48" i="5"/>
  <c r="BQ48" i="5"/>
  <c r="BP48" i="5"/>
  <c r="BN48" i="5"/>
  <c r="BM48" i="5"/>
  <c r="BL48" i="5"/>
  <c r="BH48" i="5"/>
  <c r="BG48" i="5"/>
  <c r="BF48" i="5"/>
  <c r="BE48" i="5" s="1"/>
  <c r="BD48" i="5"/>
  <c r="BC48" i="5"/>
  <c r="BB48" i="5"/>
  <c r="BA48" i="5"/>
  <c r="BI48" i="5" s="1"/>
  <c r="AX48" i="5"/>
  <c r="CB48" i="5" s="1"/>
  <c r="AW48" i="5"/>
  <c r="CA48" i="5" s="1"/>
  <c r="AV48" i="5"/>
  <c r="BZ48" i="5" s="1"/>
  <c r="AU48" i="5"/>
  <c r="AT48" i="5"/>
  <c r="BX48" i="5" s="1"/>
  <c r="AS48" i="5"/>
  <c r="BW48" i="5" s="1"/>
  <c r="AR48" i="5"/>
  <c r="BV48" i="5" s="1"/>
  <c r="AQ48" i="5"/>
  <c r="AY48" i="5" s="1"/>
  <c r="AD48" i="5"/>
  <c r="AC48" i="5"/>
  <c r="AB48" i="5"/>
  <c r="AA48" i="5"/>
  <c r="Z48" i="5"/>
  <c r="Y48" i="5"/>
  <c r="X48" i="5"/>
  <c r="W48" i="5"/>
  <c r="AE48" i="5" s="1"/>
  <c r="T48" i="5"/>
  <c r="S48" i="5"/>
  <c r="R48" i="5"/>
  <c r="Q48" i="5"/>
  <c r="P48" i="5"/>
  <c r="O48" i="5"/>
  <c r="N48" i="5"/>
  <c r="M48" i="5"/>
  <c r="U48" i="5" s="1"/>
  <c r="J48" i="5"/>
  <c r="AN48" i="5" s="1"/>
  <c r="I48" i="5"/>
  <c r="AM48" i="5" s="1"/>
  <c r="H48" i="5"/>
  <c r="AL48" i="5" s="1"/>
  <c r="G48" i="5"/>
  <c r="F48" i="5"/>
  <c r="AJ48" i="5" s="1"/>
  <c r="CH48" i="5" s="1"/>
  <c r="E48" i="5"/>
  <c r="AI48" i="5" s="1"/>
  <c r="CG48" i="5" s="1"/>
  <c r="EE48" i="5" s="1"/>
  <c r="GM48" i="5" s="1"/>
  <c r="D48" i="5"/>
  <c r="AH48" i="5" s="1"/>
  <c r="C48" i="5"/>
  <c r="K48" i="5" s="1"/>
  <c r="FN47" i="5"/>
  <c r="FM47" i="5"/>
  <c r="FL47" i="5"/>
  <c r="FK47" i="5" s="1"/>
  <c r="FJ47" i="5"/>
  <c r="FI47" i="5"/>
  <c r="FH47" i="5"/>
  <c r="FG47" i="5" s="1"/>
  <c r="FO47" i="5" s="1"/>
  <c r="FD47" i="5"/>
  <c r="FC47" i="5"/>
  <c r="FB47" i="5"/>
  <c r="EZ47" i="5"/>
  <c r="EY47" i="5"/>
  <c r="EX47" i="5"/>
  <c r="EW47" i="5" s="1"/>
  <c r="ET47" i="5"/>
  <c r="FX47" i="5" s="1"/>
  <c r="ES47" i="5"/>
  <c r="FW47" i="5" s="1"/>
  <c r="ER47" i="5"/>
  <c r="FV47" i="5" s="1"/>
  <c r="EQ47" i="5"/>
  <c r="EP47" i="5"/>
  <c r="FT47" i="5" s="1"/>
  <c r="EO47" i="5"/>
  <c r="FS47" i="5" s="1"/>
  <c r="EN47" i="5"/>
  <c r="FR47" i="5" s="1"/>
  <c r="DP47" i="5"/>
  <c r="DO47" i="5"/>
  <c r="DN47" i="5"/>
  <c r="DM47" i="5" s="1"/>
  <c r="DL47" i="5"/>
  <c r="DK47" i="5"/>
  <c r="DJ47" i="5"/>
  <c r="DF47" i="5"/>
  <c r="DE47" i="5"/>
  <c r="DD47" i="5"/>
  <c r="DB47" i="5"/>
  <c r="DA47" i="5"/>
  <c r="CZ47" i="5"/>
  <c r="CY47" i="5" s="1"/>
  <c r="CV47" i="5"/>
  <c r="DZ47" i="5" s="1"/>
  <c r="GH47" i="5" s="1"/>
  <c r="CU47" i="5"/>
  <c r="DY47" i="5" s="1"/>
  <c r="GG47" i="5" s="1"/>
  <c r="CT47" i="5"/>
  <c r="DX47" i="5" s="1"/>
  <c r="CR47" i="5"/>
  <c r="DV47" i="5" s="1"/>
  <c r="GD47" i="5" s="1"/>
  <c r="CQ47" i="5"/>
  <c r="DU47" i="5" s="1"/>
  <c r="CP47" i="5"/>
  <c r="DT47" i="5" s="1"/>
  <c r="CL47" i="5"/>
  <c r="EJ47" i="5" s="1"/>
  <c r="GR47" i="5" s="1"/>
  <c r="CK47" i="5"/>
  <c r="CJ47" i="5"/>
  <c r="EH47" i="5" s="1"/>
  <c r="BR47" i="5"/>
  <c r="BQ47" i="5"/>
  <c r="BP47" i="5"/>
  <c r="BO47" i="5" s="1"/>
  <c r="BN47" i="5"/>
  <c r="BM47" i="5"/>
  <c r="BL47" i="5"/>
  <c r="BH47" i="5"/>
  <c r="BG47" i="5"/>
  <c r="BF47" i="5"/>
  <c r="BE47" i="5" s="1"/>
  <c r="BD47" i="5"/>
  <c r="BC47" i="5"/>
  <c r="BB47" i="5"/>
  <c r="AX47" i="5"/>
  <c r="CB47" i="5" s="1"/>
  <c r="AW47" i="5"/>
  <c r="CA47" i="5" s="1"/>
  <c r="AV47" i="5"/>
  <c r="BZ47" i="5" s="1"/>
  <c r="BY47" i="5" s="1"/>
  <c r="AT47" i="5"/>
  <c r="BX47" i="5" s="1"/>
  <c r="AS47" i="5"/>
  <c r="BW47" i="5" s="1"/>
  <c r="AR47" i="5"/>
  <c r="BV47" i="5" s="1"/>
  <c r="AQ47" i="5"/>
  <c r="AD47" i="5"/>
  <c r="AC47" i="5"/>
  <c r="AB47" i="5"/>
  <c r="Z47" i="5"/>
  <c r="Y47" i="5"/>
  <c r="X47" i="5"/>
  <c r="W47" i="5" s="1"/>
  <c r="T47" i="5"/>
  <c r="S47" i="5"/>
  <c r="R47" i="5"/>
  <c r="P47" i="5"/>
  <c r="O47" i="5"/>
  <c r="N47" i="5"/>
  <c r="M47" i="5" s="1"/>
  <c r="J47" i="5"/>
  <c r="AN47" i="5" s="1"/>
  <c r="I47" i="5"/>
  <c r="AM47" i="5" s="1"/>
  <c r="H47" i="5"/>
  <c r="AL47" i="5" s="1"/>
  <c r="G47" i="5"/>
  <c r="F47" i="5"/>
  <c r="E47" i="5"/>
  <c r="AI47" i="5" s="1"/>
  <c r="CG47" i="5" s="1"/>
  <c r="EE47" i="5" s="1"/>
  <c r="GM47" i="5" s="1"/>
  <c r="D47" i="5"/>
  <c r="FN46" i="5"/>
  <c r="FN57" i="5" s="1"/>
  <c r="FM46" i="5"/>
  <c r="FM57" i="5" s="1"/>
  <c r="FL46" i="5"/>
  <c r="FL57" i="5" s="1"/>
  <c r="FJ46" i="5"/>
  <c r="FJ57" i="5" s="1"/>
  <c r="FI46" i="5"/>
  <c r="FI57" i="5" s="1"/>
  <c r="FH46" i="5"/>
  <c r="FH57" i="5" s="1"/>
  <c r="FD46" i="5"/>
  <c r="FD57" i="5" s="1"/>
  <c r="FC46" i="5"/>
  <c r="FC57" i="5" s="1"/>
  <c r="FB46" i="5"/>
  <c r="FB57" i="5" s="1"/>
  <c r="EZ46" i="5"/>
  <c r="EZ57" i="5" s="1"/>
  <c r="EY46" i="5"/>
  <c r="EY57" i="5" s="1"/>
  <c r="EX46" i="5"/>
  <c r="EX57" i="5" s="1"/>
  <c r="ET46" i="5"/>
  <c r="ET57" i="5" s="1"/>
  <c r="ES46" i="5"/>
  <c r="FW46" i="5" s="1"/>
  <c r="ER46" i="5"/>
  <c r="ER57" i="5" s="1"/>
  <c r="EP46" i="5"/>
  <c r="EP57" i="5" s="1"/>
  <c r="EO46" i="5"/>
  <c r="FS46" i="5" s="1"/>
  <c r="EN46" i="5"/>
  <c r="EN57" i="5" s="1"/>
  <c r="DP46" i="5"/>
  <c r="DP57" i="5" s="1"/>
  <c r="DO46" i="5"/>
  <c r="DO57" i="5" s="1"/>
  <c r="DN46" i="5"/>
  <c r="DN57" i="5" s="1"/>
  <c r="DL46" i="5"/>
  <c r="DL57" i="5" s="1"/>
  <c r="DK46" i="5"/>
  <c r="DK57" i="5" s="1"/>
  <c r="DJ46" i="5"/>
  <c r="DJ57" i="5" s="1"/>
  <c r="DF46" i="5"/>
  <c r="DF57" i="5" s="1"/>
  <c r="DE46" i="5"/>
  <c r="DE57" i="5" s="1"/>
  <c r="DD46" i="5"/>
  <c r="DD57" i="5" s="1"/>
  <c r="DB46" i="5"/>
  <c r="DB57" i="5" s="1"/>
  <c r="DA46" i="5"/>
  <c r="DA57" i="5" s="1"/>
  <c r="CZ46" i="5"/>
  <c r="CZ57" i="5" s="1"/>
  <c r="CV46" i="5"/>
  <c r="CV57" i="5" s="1"/>
  <c r="CU46" i="5"/>
  <c r="DY46" i="5" s="1"/>
  <c r="CT46" i="5"/>
  <c r="CT57" i="5" s="1"/>
  <c r="CS46" i="5"/>
  <c r="CR46" i="5"/>
  <c r="CR57" i="5" s="1"/>
  <c r="CQ46" i="5"/>
  <c r="DU46" i="5" s="1"/>
  <c r="CP46" i="5"/>
  <c r="CP57" i="5" s="1"/>
  <c r="CL46" i="5"/>
  <c r="CL57" i="5" s="1"/>
  <c r="CK46" i="5"/>
  <c r="EI46" i="5" s="1"/>
  <c r="CJ46" i="5"/>
  <c r="CJ57" i="5" s="1"/>
  <c r="BR46" i="5"/>
  <c r="BR57" i="5" s="1"/>
  <c r="BQ46" i="5"/>
  <c r="BQ57" i="5" s="1"/>
  <c r="BP46" i="5"/>
  <c r="BP57" i="5" s="1"/>
  <c r="BN46" i="5"/>
  <c r="BN57" i="5" s="1"/>
  <c r="BM46" i="5"/>
  <c r="BM57" i="5" s="1"/>
  <c r="BL46" i="5"/>
  <c r="BL57" i="5" s="1"/>
  <c r="BH46" i="5"/>
  <c r="BH57" i="5" s="1"/>
  <c r="BG46" i="5"/>
  <c r="BG57" i="5" s="1"/>
  <c r="BF46" i="5"/>
  <c r="BF57" i="5" s="1"/>
  <c r="BE57" i="5" s="1"/>
  <c r="BD46" i="5"/>
  <c r="BD57" i="5" s="1"/>
  <c r="BC46" i="5"/>
  <c r="BC57" i="5" s="1"/>
  <c r="BB46" i="5"/>
  <c r="BB57" i="5" s="1"/>
  <c r="BA57" i="5" s="1"/>
  <c r="BI57" i="5" s="1"/>
  <c r="AX46" i="5"/>
  <c r="AX57" i="5" s="1"/>
  <c r="AW46" i="5"/>
  <c r="CA46" i="5" s="1"/>
  <c r="AV46" i="5"/>
  <c r="AV57" i="5" s="1"/>
  <c r="AT46" i="5"/>
  <c r="AT57" i="5" s="1"/>
  <c r="AS46" i="5"/>
  <c r="BW46" i="5" s="1"/>
  <c r="AR46" i="5"/>
  <c r="AR57" i="5" s="1"/>
  <c r="AD46" i="5"/>
  <c r="AD57" i="5" s="1"/>
  <c r="AC46" i="5"/>
  <c r="AC57" i="5" s="1"/>
  <c r="AB46" i="5"/>
  <c r="AB57" i="5" s="1"/>
  <c r="Z46" i="5"/>
  <c r="Z57" i="5" s="1"/>
  <c r="Y46" i="5"/>
  <c r="Y57" i="5" s="1"/>
  <c r="X46" i="5"/>
  <c r="X57" i="5" s="1"/>
  <c r="T46" i="5"/>
  <c r="T57" i="5" s="1"/>
  <c r="S46" i="5"/>
  <c r="S57" i="5" s="1"/>
  <c r="R46" i="5"/>
  <c r="R57" i="5" s="1"/>
  <c r="P46" i="5"/>
  <c r="P57" i="5" s="1"/>
  <c r="O46" i="5"/>
  <c r="O57" i="5" s="1"/>
  <c r="N46" i="5"/>
  <c r="N57" i="5" s="1"/>
  <c r="J46" i="5"/>
  <c r="J57" i="5" s="1"/>
  <c r="I46" i="5"/>
  <c r="AM46" i="5" s="1"/>
  <c r="H46" i="5"/>
  <c r="H57" i="5" s="1"/>
  <c r="F46" i="5"/>
  <c r="F57" i="5" s="1"/>
  <c r="E46" i="5"/>
  <c r="AI46" i="5" s="1"/>
  <c r="D46" i="5"/>
  <c r="D57" i="5" s="1"/>
  <c r="HD45" i="5"/>
  <c r="FT44" i="5"/>
  <c r="FN44" i="5"/>
  <c r="FM44" i="5"/>
  <c r="FL44" i="5"/>
  <c r="FI44" i="5"/>
  <c r="FH44" i="5"/>
  <c r="FG44" i="5" s="1"/>
  <c r="FD44" i="5"/>
  <c r="FC44" i="5"/>
  <c r="FB44" i="5"/>
  <c r="EY44" i="5"/>
  <c r="EX44" i="5"/>
  <c r="EW44" i="5" s="1"/>
  <c r="ET44" i="5"/>
  <c r="FX44" i="5" s="1"/>
  <c r="ES44" i="5"/>
  <c r="ER44" i="5"/>
  <c r="FV44" i="5" s="1"/>
  <c r="EO44" i="5"/>
  <c r="FS44" i="5" s="1"/>
  <c r="EN44" i="5"/>
  <c r="FR44" i="5" s="1"/>
  <c r="DV44" i="5"/>
  <c r="GD44" i="5" s="1"/>
  <c r="DP44" i="5"/>
  <c r="DO44" i="5"/>
  <c r="DN44" i="5"/>
  <c r="DM44" i="5" s="1"/>
  <c r="DK44" i="5"/>
  <c r="DJ44" i="5"/>
  <c r="DI44" i="5" s="1"/>
  <c r="DQ44" i="5" s="1"/>
  <c r="DF44" i="5"/>
  <c r="DE44" i="5"/>
  <c r="DD44" i="5"/>
  <c r="DA44" i="5"/>
  <c r="CZ44" i="5"/>
  <c r="CY44" i="5"/>
  <c r="CV44" i="5"/>
  <c r="DZ44" i="5" s="1"/>
  <c r="GH44" i="5" s="1"/>
  <c r="CU44" i="5"/>
  <c r="DY44" i="5" s="1"/>
  <c r="CT44" i="5"/>
  <c r="CQ44" i="5"/>
  <c r="DU44" i="5" s="1"/>
  <c r="CP44" i="5"/>
  <c r="DT44" i="5" s="1"/>
  <c r="CL44" i="5"/>
  <c r="CK44" i="5"/>
  <c r="EI44" i="5" s="1"/>
  <c r="CJ44" i="5"/>
  <c r="BX44" i="5"/>
  <c r="BR44" i="5"/>
  <c r="BQ44" i="5"/>
  <c r="BP44" i="5"/>
  <c r="BM44" i="5"/>
  <c r="BL44" i="5"/>
  <c r="BK44" i="5" s="1"/>
  <c r="BH44" i="5"/>
  <c r="BG44" i="5"/>
  <c r="BF44" i="5"/>
  <c r="BC44" i="5"/>
  <c r="BB44" i="5"/>
  <c r="BA44" i="5" s="1"/>
  <c r="AX44" i="5"/>
  <c r="CB44" i="5" s="1"/>
  <c r="AW44" i="5"/>
  <c r="CA44" i="5" s="1"/>
  <c r="AV44" i="5"/>
  <c r="BZ44" i="5" s="1"/>
  <c r="BY44" i="5" s="1"/>
  <c r="AS44" i="5"/>
  <c r="BW44" i="5" s="1"/>
  <c r="AR44" i="5"/>
  <c r="BV44" i="5" s="1"/>
  <c r="BU44" i="5" s="1"/>
  <c r="CC44" i="5" s="1"/>
  <c r="AJ44" i="5"/>
  <c r="CH44" i="5" s="1"/>
  <c r="EF44" i="5" s="1"/>
  <c r="GN44" i="5" s="1"/>
  <c r="AD44" i="5"/>
  <c r="AC44" i="5"/>
  <c r="AB44" i="5"/>
  <c r="AA44" i="5" s="1"/>
  <c r="Y44" i="5"/>
  <c r="X44" i="5"/>
  <c r="W44" i="5" s="1"/>
  <c r="AE44" i="5" s="1"/>
  <c r="T44" i="5"/>
  <c r="S44" i="5"/>
  <c r="R44" i="5"/>
  <c r="O44" i="5"/>
  <c r="N44" i="5"/>
  <c r="M44" i="5"/>
  <c r="J44" i="5"/>
  <c r="AN44" i="5" s="1"/>
  <c r="I44" i="5"/>
  <c r="AM44" i="5" s="1"/>
  <c r="H44" i="5"/>
  <c r="E44" i="5"/>
  <c r="AI44" i="5" s="1"/>
  <c r="CG44" i="5" s="1"/>
  <c r="EE44" i="5" s="1"/>
  <c r="GM44" i="5" s="1"/>
  <c r="D44" i="5"/>
  <c r="AH44" i="5" s="1"/>
  <c r="FT43" i="5"/>
  <c r="FN43" i="5"/>
  <c r="FM43" i="5"/>
  <c r="FL43" i="5"/>
  <c r="FK43" i="5" s="1"/>
  <c r="FI43" i="5"/>
  <c r="FH43" i="5"/>
  <c r="FG43" i="5" s="1"/>
  <c r="FO43" i="5" s="1"/>
  <c r="FD43" i="5"/>
  <c r="FC43" i="5"/>
  <c r="FB43" i="5"/>
  <c r="FA43" i="5" s="1"/>
  <c r="FF43" i="5" s="1"/>
  <c r="EY43" i="5"/>
  <c r="EX43" i="5"/>
  <c r="EW43" i="5"/>
  <c r="ET43" i="5"/>
  <c r="FX43" i="5" s="1"/>
  <c r="ES43" i="5"/>
  <c r="FW43" i="5" s="1"/>
  <c r="ER43" i="5"/>
  <c r="FV43" i="5" s="1"/>
  <c r="FU43" i="5" s="1"/>
  <c r="EQ43" i="5"/>
  <c r="EO43" i="5"/>
  <c r="FS43" i="5" s="1"/>
  <c r="EN43" i="5"/>
  <c r="FR43" i="5" s="1"/>
  <c r="EM43" i="5"/>
  <c r="EU43" i="5" s="1"/>
  <c r="DV43" i="5"/>
  <c r="GD43" i="5" s="1"/>
  <c r="DP43" i="5"/>
  <c r="DO43" i="5"/>
  <c r="DN43" i="5"/>
  <c r="DM43" i="5" s="1"/>
  <c r="DK43" i="5"/>
  <c r="DJ43" i="5"/>
  <c r="DI43" i="5" s="1"/>
  <c r="DF43" i="5"/>
  <c r="DE43" i="5"/>
  <c r="DD43" i="5"/>
  <c r="DC43" i="5" s="1"/>
  <c r="DH43" i="5" s="1"/>
  <c r="DA43" i="5"/>
  <c r="CZ43" i="5"/>
  <c r="CY43" i="5"/>
  <c r="CV43" i="5"/>
  <c r="DZ43" i="5" s="1"/>
  <c r="CU43" i="5"/>
  <c r="DY43" i="5" s="1"/>
  <c r="GG43" i="5" s="1"/>
  <c r="CT43" i="5"/>
  <c r="DX43" i="5" s="1"/>
  <c r="CS43" i="5"/>
  <c r="CQ43" i="5"/>
  <c r="DU43" i="5" s="1"/>
  <c r="CP43" i="5"/>
  <c r="DT43" i="5" s="1"/>
  <c r="CL43" i="5"/>
  <c r="EJ43" i="5" s="1"/>
  <c r="CK43" i="5"/>
  <c r="EI43" i="5" s="1"/>
  <c r="GQ43" i="5" s="1"/>
  <c r="CJ43" i="5"/>
  <c r="EH43" i="5" s="1"/>
  <c r="BX43" i="5"/>
  <c r="BR43" i="5"/>
  <c r="BQ43" i="5"/>
  <c r="BP43" i="5"/>
  <c r="BO43" i="5" s="1"/>
  <c r="BM43" i="5"/>
  <c r="BL43" i="5"/>
  <c r="BK43" i="5" s="1"/>
  <c r="BS43" i="5" s="1"/>
  <c r="BH43" i="5"/>
  <c r="BG43" i="5"/>
  <c r="BF43" i="5"/>
  <c r="BE43" i="5" s="1"/>
  <c r="BC43" i="5"/>
  <c r="BB43" i="5"/>
  <c r="BA43" i="5" s="1"/>
  <c r="BI43" i="5" s="1"/>
  <c r="AX43" i="5"/>
  <c r="CB43" i="5" s="1"/>
  <c r="AW43" i="5"/>
  <c r="CA43" i="5" s="1"/>
  <c r="AV43" i="5"/>
  <c r="BZ43" i="5" s="1"/>
  <c r="AS43" i="5"/>
  <c r="BW43" i="5" s="1"/>
  <c r="AR43" i="5"/>
  <c r="BV43" i="5" s="1"/>
  <c r="AJ43" i="5"/>
  <c r="CH43" i="5" s="1"/>
  <c r="EF43" i="5" s="1"/>
  <c r="GN43" i="5" s="1"/>
  <c r="AD43" i="5"/>
  <c r="AC43" i="5"/>
  <c r="AB43" i="5"/>
  <c r="Y43" i="5"/>
  <c r="X43" i="5"/>
  <c r="W43" i="5"/>
  <c r="T43" i="5"/>
  <c r="S43" i="5"/>
  <c r="R43" i="5"/>
  <c r="Q43" i="5"/>
  <c r="O43" i="5"/>
  <c r="N43" i="5"/>
  <c r="M43" i="5" s="1"/>
  <c r="U43" i="5" s="1"/>
  <c r="J43" i="5"/>
  <c r="AN43" i="5" s="1"/>
  <c r="I43" i="5"/>
  <c r="AM43" i="5" s="1"/>
  <c r="H43" i="5"/>
  <c r="AL43" i="5" s="1"/>
  <c r="AK43" i="5" s="1"/>
  <c r="G43" i="5"/>
  <c r="E43" i="5"/>
  <c r="AI43" i="5" s="1"/>
  <c r="CG43" i="5" s="1"/>
  <c r="EE43" i="5" s="1"/>
  <c r="GM43" i="5" s="1"/>
  <c r="D43" i="5"/>
  <c r="AH43" i="5" s="1"/>
  <c r="FT42" i="5"/>
  <c r="FN42" i="5"/>
  <c r="FM42" i="5"/>
  <c r="FL42" i="5"/>
  <c r="FK42" i="5"/>
  <c r="FI42" i="5"/>
  <c r="FH42" i="5"/>
  <c r="FG42" i="5" s="1"/>
  <c r="FO42" i="5" s="1"/>
  <c r="FD42" i="5"/>
  <c r="FC42" i="5"/>
  <c r="FB42" i="5"/>
  <c r="FA42" i="5" s="1"/>
  <c r="EY42" i="5"/>
  <c r="EX42" i="5"/>
  <c r="EW42" i="5" s="1"/>
  <c r="ET42" i="5"/>
  <c r="FX42" i="5" s="1"/>
  <c r="ES42" i="5"/>
  <c r="FW42" i="5" s="1"/>
  <c r="ER42" i="5"/>
  <c r="FV42" i="5" s="1"/>
  <c r="FU42" i="5" s="1"/>
  <c r="EO42" i="5"/>
  <c r="FS42" i="5" s="1"/>
  <c r="EN42" i="5"/>
  <c r="FR42" i="5" s="1"/>
  <c r="EM42" i="5"/>
  <c r="DV42" i="5"/>
  <c r="GD42" i="5" s="1"/>
  <c r="DP42" i="5"/>
  <c r="DO42" i="5"/>
  <c r="DN42" i="5"/>
  <c r="DM42" i="5" s="1"/>
  <c r="DK42" i="5"/>
  <c r="DJ42" i="5"/>
  <c r="DF42" i="5"/>
  <c r="DE42" i="5"/>
  <c r="DD42" i="5"/>
  <c r="DC42" i="5" s="1"/>
  <c r="DA42" i="5"/>
  <c r="CZ42" i="5"/>
  <c r="CY42" i="5" s="1"/>
  <c r="CV42" i="5"/>
  <c r="DZ42" i="5" s="1"/>
  <c r="GH42" i="5" s="1"/>
  <c r="CU42" i="5"/>
  <c r="DY42" i="5" s="1"/>
  <c r="GG42" i="5" s="1"/>
  <c r="CT42" i="5"/>
  <c r="DX42" i="5" s="1"/>
  <c r="CQ42" i="5"/>
  <c r="DU42" i="5" s="1"/>
  <c r="GC42" i="5" s="1"/>
  <c r="CP42" i="5"/>
  <c r="DT42" i="5" s="1"/>
  <c r="CL42" i="5"/>
  <c r="EJ42" i="5" s="1"/>
  <c r="GR42" i="5" s="1"/>
  <c r="CK42" i="5"/>
  <c r="EI42" i="5" s="1"/>
  <c r="GQ42" i="5" s="1"/>
  <c r="CJ42" i="5"/>
  <c r="EH42" i="5" s="1"/>
  <c r="BX42" i="5"/>
  <c r="BR42" i="5"/>
  <c r="BQ42" i="5"/>
  <c r="BP42" i="5"/>
  <c r="BO42" i="5" s="1"/>
  <c r="BT42" i="5" s="1"/>
  <c r="BM42" i="5"/>
  <c r="BL42" i="5"/>
  <c r="BK42" i="5"/>
  <c r="BH42" i="5"/>
  <c r="BG42" i="5"/>
  <c r="BF42" i="5"/>
  <c r="BE42" i="5"/>
  <c r="BC42" i="5"/>
  <c r="BB42" i="5"/>
  <c r="BA42" i="5" s="1"/>
  <c r="BI42" i="5" s="1"/>
  <c r="AX42" i="5"/>
  <c r="CB42" i="5" s="1"/>
  <c r="AW42" i="5"/>
  <c r="CA42" i="5" s="1"/>
  <c r="AV42" i="5"/>
  <c r="AU42" i="5" s="1"/>
  <c r="AS42" i="5"/>
  <c r="BW42" i="5" s="1"/>
  <c r="AR42" i="5"/>
  <c r="BV42" i="5" s="1"/>
  <c r="AQ42" i="5"/>
  <c r="AY42" i="5" s="1"/>
  <c r="AJ42" i="5"/>
  <c r="CH42" i="5" s="1"/>
  <c r="EF42" i="5" s="1"/>
  <c r="GN42" i="5" s="1"/>
  <c r="AD42" i="5"/>
  <c r="AC42" i="5"/>
  <c r="AB42" i="5"/>
  <c r="AA42" i="5" s="1"/>
  <c r="Y42" i="5"/>
  <c r="X42" i="5"/>
  <c r="W42" i="5" s="1"/>
  <c r="T42" i="5"/>
  <c r="S42" i="5"/>
  <c r="R42" i="5"/>
  <c r="Q42" i="5" s="1"/>
  <c r="O42" i="5"/>
  <c r="N42" i="5"/>
  <c r="M42" i="5" s="1"/>
  <c r="J42" i="5"/>
  <c r="AN42" i="5" s="1"/>
  <c r="I42" i="5"/>
  <c r="AM42" i="5" s="1"/>
  <c r="H42" i="5"/>
  <c r="AL42" i="5" s="1"/>
  <c r="AK42" i="5" s="1"/>
  <c r="E42" i="5"/>
  <c r="AI42" i="5" s="1"/>
  <c r="D42" i="5"/>
  <c r="AH42" i="5" s="1"/>
  <c r="C42" i="5"/>
  <c r="GW41" i="5"/>
  <c r="FN41" i="5"/>
  <c r="FN45" i="5" s="1"/>
  <c r="FM41" i="5"/>
  <c r="FM45" i="5" s="1"/>
  <c r="FL41" i="5"/>
  <c r="FL45" i="5" s="1"/>
  <c r="FJ41" i="5"/>
  <c r="FJ45" i="5" s="1"/>
  <c r="FI41" i="5"/>
  <c r="FI45" i="5" s="1"/>
  <c r="FH41" i="5"/>
  <c r="FH45" i="5" s="1"/>
  <c r="FD41" i="5"/>
  <c r="FD45" i="5" s="1"/>
  <c r="FC41" i="5"/>
  <c r="FC45" i="5" s="1"/>
  <c r="FB41" i="5"/>
  <c r="FB45" i="5" s="1"/>
  <c r="EZ41" i="5"/>
  <c r="EZ45" i="5" s="1"/>
  <c r="EY41" i="5"/>
  <c r="EY45" i="5" s="1"/>
  <c r="EX41" i="5"/>
  <c r="EX45" i="5" s="1"/>
  <c r="ET41" i="5"/>
  <c r="ET45" i="5" s="1"/>
  <c r="ES41" i="5"/>
  <c r="ES45" i="5" s="1"/>
  <c r="ER41" i="5"/>
  <c r="ER45" i="5" s="1"/>
  <c r="EP41" i="5"/>
  <c r="EP45" i="5" s="1"/>
  <c r="EO41" i="5"/>
  <c r="EO45" i="5" s="1"/>
  <c r="EN41" i="5"/>
  <c r="EN45" i="5" s="1"/>
  <c r="DP41" i="5"/>
  <c r="DP45" i="5" s="1"/>
  <c r="DO41" i="5"/>
  <c r="DO45" i="5" s="1"/>
  <c r="DN41" i="5"/>
  <c r="DN45" i="5" s="1"/>
  <c r="DL41" i="5"/>
  <c r="DL45" i="5" s="1"/>
  <c r="DK41" i="5"/>
  <c r="DK45" i="5" s="1"/>
  <c r="DJ41" i="5"/>
  <c r="DF41" i="5"/>
  <c r="DF45" i="5" s="1"/>
  <c r="DE41" i="5"/>
  <c r="DE45" i="5" s="1"/>
  <c r="DD41" i="5"/>
  <c r="DC41" i="5" s="1"/>
  <c r="DB41" i="5"/>
  <c r="DB45" i="5" s="1"/>
  <c r="DA41" i="5"/>
  <c r="DA45" i="5" s="1"/>
  <c r="CZ41" i="5"/>
  <c r="CZ45" i="5" s="1"/>
  <c r="CV41" i="5"/>
  <c r="CV45" i="5" s="1"/>
  <c r="CU41" i="5"/>
  <c r="CU45" i="5" s="1"/>
  <c r="CT41" i="5"/>
  <c r="CS41" i="5" s="1"/>
  <c r="CR41" i="5"/>
  <c r="CR45" i="5" s="1"/>
  <c r="CQ41" i="5"/>
  <c r="CQ45" i="5" s="1"/>
  <c r="CP41" i="5"/>
  <c r="CO41" i="5" s="1"/>
  <c r="CW41" i="5" s="1"/>
  <c r="CL41" i="5"/>
  <c r="CL45" i="5" s="1"/>
  <c r="CK41" i="5"/>
  <c r="CK45" i="5" s="1"/>
  <c r="CJ41" i="5"/>
  <c r="CJ45" i="5" s="1"/>
  <c r="BR41" i="5"/>
  <c r="BR45" i="5" s="1"/>
  <c r="BQ41" i="5"/>
  <c r="BQ45" i="5" s="1"/>
  <c r="BP41" i="5"/>
  <c r="BP45" i="5" s="1"/>
  <c r="BN41" i="5"/>
  <c r="BN45" i="5" s="1"/>
  <c r="BM41" i="5"/>
  <c r="BM45" i="5" s="1"/>
  <c r="BL41" i="5"/>
  <c r="BL45" i="5" s="1"/>
  <c r="BH41" i="5"/>
  <c r="BH45" i="5" s="1"/>
  <c r="BG41" i="5"/>
  <c r="BG45" i="5" s="1"/>
  <c r="BF41" i="5"/>
  <c r="BF45" i="5" s="1"/>
  <c r="BD41" i="5"/>
  <c r="BD45" i="5" s="1"/>
  <c r="BC41" i="5"/>
  <c r="BC45" i="5" s="1"/>
  <c r="BB41" i="5"/>
  <c r="BB45" i="5" s="1"/>
  <c r="AX41" i="5"/>
  <c r="AX45" i="5" s="1"/>
  <c r="AW41" i="5"/>
  <c r="AW45" i="5" s="1"/>
  <c r="AV41" i="5"/>
  <c r="AV45" i="5" s="1"/>
  <c r="AT41" i="5"/>
  <c r="AT45" i="5" s="1"/>
  <c r="AS41" i="5"/>
  <c r="AS45" i="5" s="1"/>
  <c r="AR41" i="5"/>
  <c r="AR45" i="5" s="1"/>
  <c r="AD41" i="5"/>
  <c r="AD45" i="5" s="1"/>
  <c r="AC41" i="5"/>
  <c r="AC45" i="5" s="1"/>
  <c r="AB41" i="5"/>
  <c r="AB45" i="5" s="1"/>
  <c r="Z41" i="5"/>
  <c r="Z45" i="5" s="1"/>
  <c r="Y41" i="5"/>
  <c r="Y45" i="5" s="1"/>
  <c r="X41" i="5"/>
  <c r="X45" i="5" s="1"/>
  <c r="T41" i="5"/>
  <c r="T45" i="5" s="1"/>
  <c r="S41" i="5"/>
  <c r="S45" i="5" s="1"/>
  <c r="R41" i="5"/>
  <c r="R45" i="5" s="1"/>
  <c r="P41" i="5"/>
  <c r="P45" i="5" s="1"/>
  <c r="O41" i="5"/>
  <c r="O45" i="5" s="1"/>
  <c r="N41" i="5"/>
  <c r="N45" i="5" s="1"/>
  <c r="J41" i="5"/>
  <c r="J45" i="5" s="1"/>
  <c r="I41" i="5"/>
  <c r="I45" i="5" s="1"/>
  <c r="H41" i="5"/>
  <c r="H45" i="5" s="1"/>
  <c r="F41" i="5"/>
  <c r="F45" i="5" s="1"/>
  <c r="E41" i="5"/>
  <c r="E45" i="5" s="1"/>
  <c r="D41" i="5"/>
  <c r="D45" i="5" s="1"/>
  <c r="HD40" i="5"/>
  <c r="HB40" i="5"/>
  <c r="GY40" i="5"/>
  <c r="FN39" i="5"/>
  <c r="FM39" i="5"/>
  <c r="FL39" i="5"/>
  <c r="FJ39" i="5"/>
  <c r="FI39" i="5"/>
  <c r="FH39" i="5"/>
  <c r="FG39" i="5" s="1"/>
  <c r="FD39" i="5"/>
  <c r="FC39" i="5"/>
  <c r="FB39" i="5"/>
  <c r="FA39" i="5" s="1"/>
  <c r="EZ39" i="5"/>
  <c r="EY39" i="5"/>
  <c r="EX39" i="5"/>
  <c r="ET39" i="5"/>
  <c r="FX39" i="5" s="1"/>
  <c r="ES39" i="5"/>
  <c r="FW39" i="5" s="1"/>
  <c r="ER39" i="5"/>
  <c r="FV39" i="5" s="1"/>
  <c r="FU39" i="5" s="1"/>
  <c r="EP39" i="5"/>
  <c r="FT39" i="5" s="1"/>
  <c r="EO39" i="5"/>
  <c r="FS39" i="5" s="1"/>
  <c r="EN39" i="5"/>
  <c r="FR39" i="5" s="1"/>
  <c r="DP39" i="5"/>
  <c r="DO39" i="5"/>
  <c r="DN39" i="5"/>
  <c r="DM39" i="5" s="1"/>
  <c r="DL39" i="5"/>
  <c r="DK39" i="5"/>
  <c r="DJ39" i="5"/>
  <c r="DI39" i="5"/>
  <c r="DQ39" i="5" s="1"/>
  <c r="DF39" i="5"/>
  <c r="DE39" i="5"/>
  <c r="DD39" i="5"/>
  <c r="DB39" i="5"/>
  <c r="DA39" i="5"/>
  <c r="CZ39" i="5"/>
  <c r="CY39" i="5" s="1"/>
  <c r="CV39" i="5"/>
  <c r="DZ39" i="5" s="1"/>
  <c r="CU39" i="5"/>
  <c r="DY39" i="5" s="1"/>
  <c r="GG39" i="5" s="1"/>
  <c r="CT39" i="5"/>
  <c r="CR39" i="5"/>
  <c r="DV39" i="5" s="1"/>
  <c r="GD39" i="5" s="1"/>
  <c r="CQ39" i="5"/>
  <c r="DU39" i="5" s="1"/>
  <c r="GC39" i="5" s="1"/>
  <c r="CP39" i="5"/>
  <c r="CO39" i="5" s="1"/>
  <c r="CL39" i="5"/>
  <c r="EJ39" i="5" s="1"/>
  <c r="CK39" i="5"/>
  <c r="EI39" i="5" s="1"/>
  <c r="GQ39" i="5" s="1"/>
  <c r="CJ39" i="5"/>
  <c r="CI39" i="5" s="1"/>
  <c r="BR39" i="5"/>
  <c r="BQ39" i="5"/>
  <c r="BP39" i="5"/>
  <c r="BO39" i="5" s="1"/>
  <c r="BN39" i="5"/>
  <c r="BM39" i="5"/>
  <c r="BL39" i="5"/>
  <c r="BH39" i="5"/>
  <c r="BG39" i="5"/>
  <c r="BF39" i="5"/>
  <c r="BE39" i="5" s="1"/>
  <c r="BD39" i="5"/>
  <c r="BC39" i="5"/>
  <c r="BB39" i="5"/>
  <c r="AX39" i="5"/>
  <c r="CB39" i="5" s="1"/>
  <c r="AW39" i="5"/>
  <c r="CA39" i="5" s="1"/>
  <c r="AV39" i="5"/>
  <c r="AU39" i="5" s="1"/>
  <c r="AT39" i="5"/>
  <c r="BX39" i="5" s="1"/>
  <c r="AS39" i="5"/>
  <c r="BW39" i="5" s="1"/>
  <c r="AR39" i="5"/>
  <c r="AD39" i="5"/>
  <c r="AC39" i="5"/>
  <c r="AB39" i="5"/>
  <c r="AA39" i="5" s="1"/>
  <c r="Z39" i="5"/>
  <c r="Y39" i="5"/>
  <c r="X39" i="5"/>
  <c r="T39" i="5"/>
  <c r="S39" i="5"/>
  <c r="R39" i="5"/>
  <c r="Q39" i="5" s="1"/>
  <c r="P39" i="5"/>
  <c r="O39" i="5"/>
  <c r="N39" i="5"/>
  <c r="J39" i="5"/>
  <c r="AN39" i="5" s="1"/>
  <c r="I39" i="5"/>
  <c r="AM39" i="5" s="1"/>
  <c r="H39" i="5"/>
  <c r="G39" i="5" s="1"/>
  <c r="F39" i="5"/>
  <c r="AJ39" i="5" s="1"/>
  <c r="CH39" i="5" s="1"/>
  <c r="E39" i="5"/>
  <c r="AI39" i="5" s="1"/>
  <c r="CG39" i="5" s="1"/>
  <c r="EE39" i="5" s="1"/>
  <c r="GM39" i="5" s="1"/>
  <c r="D39" i="5"/>
  <c r="FN38" i="5"/>
  <c r="FN40" i="5" s="1"/>
  <c r="FM38" i="5"/>
  <c r="FM40" i="5" s="1"/>
  <c r="FL38" i="5"/>
  <c r="FL40" i="5" s="1"/>
  <c r="FJ38" i="5"/>
  <c r="FJ40" i="5" s="1"/>
  <c r="FI38" i="5"/>
  <c r="FI40" i="5" s="1"/>
  <c r="FH38" i="5"/>
  <c r="FH40" i="5" s="1"/>
  <c r="FD38" i="5"/>
  <c r="FD40" i="5" s="1"/>
  <c r="FC38" i="5"/>
  <c r="FC40" i="5" s="1"/>
  <c r="FB38" i="5"/>
  <c r="FB40" i="5" s="1"/>
  <c r="EZ38" i="5"/>
  <c r="EZ40" i="5" s="1"/>
  <c r="EY38" i="5"/>
  <c r="EY40" i="5" s="1"/>
  <c r="EX38" i="5"/>
  <c r="EX40" i="5" s="1"/>
  <c r="ET38" i="5"/>
  <c r="ET40" i="5" s="1"/>
  <c r="ES38" i="5"/>
  <c r="FW38" i="5" s="1"/>
  <c r="FW40" i="5" s="1"/>
  <c r="ER38" i="5"/>
  <c r="ER40" i="5" s="1"/>
  <c r="EP38" i="5"/>
  <c r="EP40" i="5" s="1"/>
  <c r="EO38" i="5"/>
  <c r="FS38" i="5" s="1"/>
  <c r="FS40" i="5" s="1"/>
  <c r="EN38" i="5"/>
  <c r="EN40" i="5" s="1"/>
  <c r="DP38" i="5"/>
  <c r="DP40" i="5" s="1"/>
  <c r="DO38" i="5"/>
  <c r="DO40" i="5" s="1"/>
  <c r="DN38" i="5"/>
  <c r="DN40" i="5" s="1"/>
  <c r="DL38" i="5"/>
  <c r="DL40" i="5" s="1"/>
  <c r="DK38" i="5"/>
  <c r="DK40" i="5" s="1"/>
  <c r="DJ38" i="5"/>
  <c r="DJ40" i="5" s="1"/>
  <c r="DF38" i="5"/>
  <c r="DF40" i="5" s="1"/>
  <c r="DE38" i="5"/>
  <c r="DE40" i="5" s="1"/>
  <c r="DD38" i="5"/>
  <c r="DD40" i="5" s="1"/>
  <c r="DB38" i="5"/>
  <c r="DB40" i="5" s="1"/>
  <c r="DA38" i="5"/>
  <c r="DA40" i="5" s="1"/>
  <c r="CZ38" i="5"/>
  <c r="CZ40" i="5" s="1"/>
  <c r="CV38" i="5"/>
  <c r="CV40" i="5" s="1"/>
  <c r="CU38" i="5"/>
  <c r="DY38" i="5" s="1"/>
  <c r="CT38" i="5"/>
  <c r="CT40" i="5" s="1"/>
  <c r="CR38" i="5"/>
  <c r="CR40" i="5" s="1"/>
  <c r="CQ38" i="5"/>
  <c r="DU38" i="5" s="1"/>
  <c r="CP38" i="5"/>
  <c r="CP40" i="5" s="1"/>
  <c r="CL38" i="5"/>
  <c r="CL40" i="5" s="1"/>
  <c r="CK38" i="5"/>
  <c r="EI38" i="5" s="1"/>
  <c r="CJ38" i="5"/>
  <c r="CJ40" i="5" s="1"/>
  <c r="BR38" i="5"/>
  <c r="BR40" i="5" s="1"/>
  <c r="BQ38" i="5"/>
  <c r="BQ40" i="5" s="1"/>
  <c r="BP38" i="5"/>
  <c r="BP40" i="5" s="1"/>
  <c r="BN38" i="5"/>
  <c r="BN40" i="5" s="1"/>
  <c r="BM38" i="5"/>
  <c r="BM40" i="5" s="1"/>
  <c r="BL38" i="5"/>
  <c r="BL40" i="5" s="1"/>
  <c r="BK40" i="5" s="1"/>
  <c r="BH38" i="5"/>
  <c r="BH40" i="5" s="1"/>
  <c r="BG38" i="5"/>
  <c r="BG40" i="5" s="1"/>
  <c r="BF38" i="5"/>
  <c r="BF40" i="5" s="1"/>
  <c r="BD38" i="5"/>
  <c r="BD40" i="5" s="1"/>
  <c r="BC38" i="5"/>
  <c r="BC40" i="5" s="1"/>
  <c r="BB38" i="5"/>
  <c r="BB40" i="5" s="1"/>
  <c r="BA40" i="5" s="1"/>
  <c r="AX38" i="5"/>
  <c r="AX40" i="5" s="1"/>
  <c r="AW38" i="5"/>
  <c r="CA38" i="5" s="1"/>
  <c r="CA40" i="5" s="1"/>
  <c r="AV38" i="5"/>
  <c r="AV40" i="5" s="1"/>
  <c r="AT38" i="5"/>
  <c r="AT40" i="5" s="1"/>
  <c r="AS38" i="5"/>
  <c r="BW38" i="5" s="1"/>
  <c r="AR38" i="5"/>
  <c r="AR40" i="5" s="1"/>
  <c r="AD38" i="5"/>
  <c r="AD40" i="5" s="1"/>
  <c r="AC38" i="5"/>
  <c r="AC40" i="5" s="1"/>
  <c r="AB38" i="5"/>
  <c r="AB40" i="5" s="1"/>
  <c r="Z38" i="5"/>
  <c r="Z40" i="5" s="1"/>
  <c r="Y38" i="5"/>
  <c r="Y40" i="5" s="1"/>
  <c r="X38" i="5"/>
  <c r="X40" i="5" s="1"/>
  <c r="W40" i="5" s="1"/>
  <c r="T38" i="5"/>
  <c r="T40" i="5" s="1"/>
  <c r="S38" i="5"/>
  <c r="S40" i="5" s="1"/>
  <c r="R38" i="5"/>
  <c r="R40" i="5" s="1"/>
  <c r="P38" i="5"/>
  <c r="P40" i="5" s="1"/>
  <c r="O38" i="5"/>
  <c r="O40" i="5" s="1"/>
  <c r="N38" i="5"/>
  <c r="N40" i="5" s="1"/>
  <c r="M40" i="5" s="1"/>
  <c r="J38" i="5"/>
  <c r="J40" i="5" s="1"/>
  <c r="I38" i="5"/>
  <c r="AM38" i="5" s="1"/>
  <c r="AM40" i="5" s="1"/>
  <c r="H38" i="5"/>
  <c r="H40" i="5" s="1"/>
  <c r="F38" i="5"/>
  <c r="F40" i="5" s="1"/>
  <c r="E38" i="5"/>
  <c r="AI38" i="5" s="1"/>
  <c r="D38" i="5"/>
  <c r="D40" i="5" s="1"/>
  <c r="HD37" i="5"/>
  <c r="GY37" i="5"/>
  <c r="GW37" i="5"/>
  <c r="HB36" i="5"/>
  <c r="FN36" i="5"/>
  <c r="FM36" i="5"/>
  <c r="FL36" i="5"/>
  <c r="FJ36" i="5"/>
  <c r="FI36" i="5"/>
  <c r="FH36" i="5"/>
  <c r="FD36" i="5"/>
  <c r="FC36" i="5"/>
  <c r="FB36" i="5"/>
  <c r="FA36" i="5" s="1"/>
  <c r="EZ36" i="5"/>
  <c r="EY36" i="5"/>
  <c r="EX36" i="5"/>
  <c r="ET36" i="5"/>
  <c r="FX36" i="5" s="1"/>
  <c r="ES36" i="5"/>
  <c r="FW36" i="5" s="1"/>
  <c r="ER36" i="5"/>
  <c r="FV36" i="5" s="1"/>
  <c r="EP36" i="5"/>
  <c r="FT36" i="5" s="1"/>
  <c r="EO36" i="5"/>
  <c r="FS36" i="5" s="1"/>
  <c r="EN36" i="5"/>
  <c r="FR36" i="5" s="1"/>
  <c r="FQ36" i="5" s="1"/>
  <c r="DP36" i="5"/>
  <c r="DO36" i="5"/>
  <c r="DN36" i="5"/>
  <c r="DM36" i="5" s="1"/>
  <c r="DL36" i="5"/>
  <c r="DK36" i="5"/>
  <c r="DJ36" i="5"/>
  <c r="DF36" i="5"/>
  <c r="DE36" i="5"/>
  <c r="DD36" i="5"/>
  <c r="DC36" i="5" s="1"/>
  <c r="DB36" i="5"/>
  <c r="DA36" i="5"/>
  <c r="CZ36" i="5"/>
  <c r="CV36" i="5"/>
  <c r="DZ36" i="5" s="1"/>
  <c r="GH36" i="5" s="1"/>
  <c r="CU36" i="5"/>
  <c r="DY36" i="5" s="1"/>
  <c r="GG36" i="5" s="1"/>
  <c r="CT36" i="5"/>
  <c r="DX36" i="5" s="1"/>
  <c r="CR36" i="5"/>
  <c r="DV36" i="5" s="1"/>
  <c r="GD36" i="5" s="1"/>
  <c r="CQ36" i="5"/>
  <c r="DU36" i="5" s="1"/>
  <c r="GC36" i="5" s="1"/>
  <c r="CP36" i="5"/>
  <c r="DT36" i="5" s="1"/>
  <c r="CL36" i="5"/>
  <c r="EJ36" i="5" s="1"/>
  <c r="GR36" i="5" s="1"/>
  <c r="CK36" i="5"/>
  <c r="EI36" i="5" s="1"/>
  <c r="GQ36" i="5" s="1"/>
  <c r="CJ36" i="5"/>
  <c r="EH36" i="5" s="1"/>
  <c r="BR36" i="5"/>
  <c r="BQ36" i="5"/>
  <c r="BP36" i="5"/>
  <c r="BO36" i="5" s="1"/>
  <c r="BN36" i="5"/>
  <c r="BM36" i="5"/>
  <c r="BL36" i="5"/>
  <c r="BK36" i="5" s="1"/>
  <c r="BS36" i="5" s="1"/>
  <c r="BH36" i="5"/>
  <c r="BG36" i="5"/>
  <c r="BF36" i="5"/>
  <c r="BE36" i="5" s="1"/>
  <c r="BD36" i="5"/>
  <c r="BC36" i="5"/>
  <c r="BB36" i="5"/>
  <c r="AX36" i="5"/>
  <c r="CB36" i="5" s="1"/>
  <c r="AW36" i="5"/>
  <c r="CA36" i="5" s="1"/>
  <c r="AV36" i="5"/>
  <c r="BZ36" i="5" s="1"/>
  <c r="AT36" i="5"/>
  <c r="BX36" i="5" s="1"/>
  <c r="AS36" i="5"/>
  <c r="BW36" i="5" s="1"/>
  <c r="AR36" i="5"/>
  <c r="BV36" i="5" s="1"/>
  <c r="AD36" i="5"/>
  <c r="AC36" i="5"/>
  <c r="AB36" i="5"/>
  <c r="Z36" i="5"/>
  <c r="Y36" i="5"/>
  <c r="X36" i="5"/>
  <c r="T36" i="5"/>
  <c r="S36" i="5"/>
  <c r="R36" i="5"/>
  <c r="P36" i="5"/>
  <c r="O36" i="5"/>
  <c r="N36" i="5"/>
  <c r="J36" i="5"/>
  <c r="AN36" i="5" s="1"/>
  <c r="I36" i="5"/>
  <c r="AM36" i="5" s="1"/>
  <c r="H36" i="5"/>
  <c r="AL36" i="5" s="1"/>
  <c r="F36" i="5"/>
  <c r="AJ36" i="5" s="1"/>
  <c r="CH36" i="5" s="1"/>
  <c r="EF36" i="5" s="1"/>
  <c r="GN36" i="5" s="1"/>
  <c r="E36" i="5"/>
  <c r="AI36" i="5" s="1"/>
  <c r="CG36" i="5" s="1"/>
  <c r="EE36" i="5" s="1"/>
  <c r="GM36" i="5" s="1"/>
  <c r="D36" i="5"/>
  <c r="AH36" i="5" s="1"/>
  <c r="HB35" i="5"/>
  <c r="FN35" i="5"/>
  <c r="FM35" i="5"/>
  <c r="FL35" i="5"/>
  <c r="FK35" i="5" s="1"/>
  <c r="FJ35" i="5"/>
  <c r="FI35" i="5"/>
  <c r="FH35" i="5"/>
  <c r="FD35" i="5"/>
  <c r="FC35" i="5"/>
  <c r="FB35" i="5"/>
  <c r="FA35" i="5" s="1"/>
  <c r="EZ35" i="5"/>
  <c r="EY35" i="5"/>
  <c r="EX35" i="5"/>
  <c r="EW35" i="5" s="1"/>
  <c r="FE35" i="5" s="1"/>
  <c r="ET35" i="5"/>
  <c r="ES35" i="5"/>
  <c r="FW35" i="5" s="1"/>
  <c r="ER35" i="5"/>
  <c r="EQ35" i="5"/>
  <c r="EP35" i="5"/>
  <c r="FT35" i="5" s="1"/>
  <c r="EO35" i="5"/>
  <c r="FS35" i="5" s="1"/>
  <c r="EN35" i="5"/>
  <c r="FR35" i="5" s="1"/>
  <c r="DP35" i="5"/>
  <c r="DO35" i="5"/>
  <c r="DN35" i="5"/>
  <c r="DM35" i="5" s="1"/>
  <c r="DL35" i="5"/>
  <c r="DK35" i="5"/>
  <c r="DJ35" i="5"/>
  <c r="DF35" i="5"/>
  <c r="DE35" i="5"/>
  <c r="DD35" i="5"/>
  <c r="DC35" i="5" s="1"/>
  <c r="DB35" i="5"/>
  <c r="DA35" i="5"/>
  <c r="CZ35" i="5"/>
  <c r="CV35" i="5"/>
  <c r="DZ35" i="5" s="1"/>
  <c r="CU35" i="5"/>
  <c r="DY35" i="5" s="1"/>
  <c r="CT35" i="5"/>
  <c r="CS35" i="5" s="1"/>
  <c r="CR35" i="5"/>
  <c r="DV35" i="5" s="1"/>
  <c r="CQ35" i="5"/>
  <c r="DU35" i="5" s="1"/>
  <c r="GC35" i="5" s="1"/>
  <c r="CP35" i="5"/>
  <c r="CL35" i="5"/>
  <c r="EJ35" i="5" s="1"/>
  <c r="CK35" i="5"/>
  <c r="EI35" i="5" s="1"/>
  <c r="CJ35" i="5"/>
  <c r="CI35" i="5" s="1"/>
  <c r="BR35" i="5"/>
  <c r="BQ35" i="5"/>
  <c r="BP35" i="5"/>
  <c r="BN35" i="5"/>
  <c r="BM35" i="5"/>
  <c r="BL35" i="5"/>
  <c r="BK35" i="5" s="1"/>
  <c r="BH35" i="5"/>
  <c r="BG35" i="5"/>
  <c r="BF35" i="5"/>
  <c r="BD35" i="5"/>
  <c r="BC35" i="5"/>
  <c r="BB35" i="5"/>
  <c r="AX35" i="5"/>
  <c r="CB35" i="5" s="1"/>
  <c r="AW35" i="5"/>
  <c r="CA35" i="5" s="1"/>
  <c r="AV35" i="5"/>
  <c r="AT35" i="5"/>
  <c r="BX35" i="5" s="1"/>
  <c r="AS35" i="5"/>
  <c r="BW35" i="5" s="1"/>
  <c r="AR35" i="5"/>
  <c r="AQ35" i="5" s="1"/>
  <c r="AD35" i="5"/>
  <c r="AC35" i="5"/>
  <c r="AB35" i="5"/>
  <c r="Z35" i="5"/>
  <c r="Y35" i="5"/>
  <c r="X35" i="5"/>
  <c r="W35" i="5" s="1"/>
  <c r="T35" i="5"/>
  <c r="S35" i="5"/>
  <c r="R35" i="5"/>
  <c r="P35" i="5"/>
  <c r="O35" i="5"/>
  <c r="N35" i="5"/>
  <c r="J35" i="5"/>
  <c r="AN35" i="5" s="1"/>
  <c r="I35" i="5"/>
  <c r="AM35" i="5" s="1"/>
  <c r="H35" i="5"/>
  <c r="F35" i="5"/>
  <c r="AJ35" i="5" s="1"/>
  <c r="CH35" i="5" s="1"/>
  <c r="EF35" i="5" s="1"/>
  <c r="GN35" i="5" s="1"/>
  <c r="E35" i="5"/>
  <c r="AI35" i="5" s="1"/>
  <c r="CG35" i="5" s="1"/>
  <c r="D35" i="5"/>
  <c r="C35" i="5" s="1"/>
  <c r="HB34" i="5"/>
  <c r="FN34" i="5"/>
  <c r="FN37" i="5" s="1"/>
  <c r="FM34" i="5"/>
  <c r="FM37" i="5" s="1"/>
  <c r="FL34" i="5"/>
  <c r="FL37" i="5" s="1"/>
  <c r="FJ34" i="5"/>
  <c r="FJ37" i="5" s="1"/>
  <c r="FI34" i="5"/>
  <c r="FI37" i="5" s="1"/>
  <c r="FH34" i="5"/>
  <c r="FH37" i="5" s="1"/>
  <c r="FD34" i="5"/>
  <c r="FD37" i="5" s="1"/>
  <c r="FC34" i="5"/>
  <c r="FC37" i="5" s="1"/>
  <c r="FB34" i="5"/>
  <c r="FB37" i="5" s="1"/>
  <c r="EZ34" i="5"/>
  <c r="EZ37" i="5" s="1"/>
  <c r="EY34" i="5"/>
  <c r="EY37" i="5" s="1"/>
  <c r="EX34" i="5"/>
  <c r="EX37" i="5" s="1"/>
  <c r="ET34" i="5"/>
  <c r="FX34" i="5" s="1"/>
  <c r="FX37" i="5" s="1"/>
  <c r="ES34" i="5"/>
  <c r="ES37" i="5" s="1"/>
  <c r="ER34" i="5"/>
  <c r="FV34" i="5" s="1"/>
  <c r="EP34" i="5"/>
  <c r="FT34" i="5" s="1"/>
  <c r="FT37" i="5" s="1"/>
  <c r="EO34" i="5"/>
  <c r="EO37" i="5" s="1"/>
  <c r="EN34" i="5"/>
  <c r="FR34" i="5" s="1"/>
  <c r="DP34" i="5"/>
  <c r="DP37" i="5" s="1"/>
  <c r="DO34" i="5"/>
  <c r="DO37" i="5" s="1"/>
  <c r="DN34" i="5"/>
  <c r="DN37" i="5" s="1"/>
  <c r="DL34" i="5"/>
  <c r="DL37" i="5" s="1"/>
  <c r="DK34" i="5"/>
  <c r="DK37" i="5" s="1"/>
  <c r="DJ34" i="5"/>
  <c r="DJ37" i="5" s="1"/>
  <c r="DF34" i="5"/>
  <c r="DF37" i="5" s="1"/>
  <c r="DE34" i="5"/>
  <c r="DE37" i="5" s="1"/>
  <c r="DD34" i="5"/>
  <c r="DD37" i="5" s="1"/>
  <c r="DB34" i="5"/>
  <c r="DB37" i="5" s="1"/>
  <c r="DA34" i="5"/>
  <c r="DA37" i="5" s="1"/>
  <c r="CZ34" i="5"/>
  <c r="CZ37" i="5" s="1"/>
  <c r="CV34" i="5"/>
  <c r="DZ34" i="5" s="1"/>
  <c r="CU34" i="5"/>
  <c r="CU37" i="5" s="1"/>
  <c r="CT34" i="5"/>
  <c r="DX34" i="5" s="1"/>
  <c r="CR34" i="5"/>
  <c r="DV34" i="5" s="1"/>
  <c r="CQ34" i="5"/>
  <c r="CQ37" i="5" s="1"/>
  <c r="CP34" i="5"/>
  <c r="DT34" i="5" s="1"/>
  <c r="CL34" i="5"/>
  <c r="EJ34" i="5" s="1"/>
  <c r="CK34" i="5"/>
  <c r="CK37" i="5" s="1"/>
  <c r="CJ34" i="5"/>
  <c r="EH34" i="5" s="1"/>
  <c r="BR34" i="5"/>
  <c r="BR37" i="5" s="1"/>
  <c r="BQ34" i="5"/>
  <c r="BQ37" i="5" s="1"/>
  <c r="BP34" i="5"/>
  <c r="BP37" i="5" s="1"/>
  <c r="BN34" i="5"/>
  <c r="BN37" i="5" s="1"/>
  <c r="BM34" i="5"/>
  <c r="BM37" i="5" s="1"/>
  <c r="BL34" i="5"/>
  <c r="BL37" i="5" s="1"/>
  <c r="BH34" i="5"/>
  <c r="BH37" i="5" s="1"/>
  <c r="BG34" i="5"/>
  <c r="BG37" i="5" s="1"/>
  <c r="BF34" i="5"/>
  <c r="BF37" i="5" s="1"/>
  <c r="BD34" i="5"/>
  <c r="BD37" i="5" s="1"/>
  <c r="BC34" i="5"/>
  <c r="BC37" i="5" s="1"/>
  <c r="BB34" i="5"/>
  <c r="BB37" i="5" s="1"/>
  <c r="AX34" i="5"/>
  <c r="CB34" i="5" s="1"/>
  <c r="CB37" i="5" s="1"/>
  <c r="AW34" i="5"/>
  <c r="AW37" i="5" s="1"/>
  <c r="AV34" i="5"/>
  <c r="BZ34" i="5" s="1"/>
  <c r="AT34" i="5"/>
  <c r="BX34" i="5" s="1"/>
  <c r="BX37" i="5" s="1"/>
  <c r="AS34" i="5"/>
  <c r="AS37" i="5" s="1"/>
  <c r="AR34" i="5"/>
  <c r="BV34" i="5" s="1"/>
  <c r="AD34" i="5"/>
  <c r="AD37" i="5" s="1"/>
  <c r="AC34" i="5"/>
  <c r="AC37" i="5" s="1"/>
  <c r="AB34" i="5"/>
  <c r="AB37" i="5" s="1"/>
  <c r="Z34" i="5"/>
  <c r="Z37" i="5" s="1"/>
  <c r="Y34" i="5"/>
  <c r="Y37" i="5" s="1"/>
  <c r="X34" i="5"/>
  <c r="X37" i="5" s="1"/>
  <c r="T34" i="5"/>
  <c r="T37" i="5" s="1"/>
  <c r="S34" i="5"/>
  <c r="S37" i="5" s="1"/>
  <c r="R34" i="5"/>
  <c r="R37" i="5" s="1"/>
  <c r="P34" i="5"/>
  <c r="P37" i="5" s="1"/>
  <c r="O34" i="5"/>
  <c r="O37" i="5" s="1"/>
  <c r="N34" i="5"/>
  <c r="N37" i="5" s="1"/>
  <c r="J34" i="5"/>
  <c r="AN34" i="5" s="1"/>
  <c r="AN37" i="5" s="1"/>
  <c r="I34" i="5"/>
  <c r="I37" i="5" s="1"/>
  <c r="H34" i="5"/>
  <c r="AL34" i="5" s="1"/>
  <c r="F34" i="5"/>
  <c r="AJ34" i="5" s="1"/>
  <c r="E34" i="5"/>
  <c r="E37" i="5" s="1"/>
  <c r="D34" i="5"/>
  <c r="AH34" i="5" s="1"/>
  <c r="FX31" i="5"/>
  <c r="FT31" i="5"/>
  <c r="FM31" i="5"/>
  <c r="FL31" i="5"/>
  <c r="FK31" i="5"/>
  <c r="FI31" i="5"/>
  <c r="FH31" i="5"/>
  <c r="FG31" i="5" s="1"/>
  <c r="FO31" i="5" s="1"/>
  <c r="FC31" i="5"/>
  <c r="FB31" i="5"/>
  <c r="FA31" i="5" s="1"/>
  <c r="EY31" i="5"/>
  <c r="EX31" i="5"/>
  <c r="EW31" i="5" s="1"/>
  <c r="ES31" i="5"/>
  <c r="FW31" i="5" s="1"/>
  <c r="ER31" i="5"/>
  <c r="FV31" i="5" s="1"/>
  <c r="EQ31" i="5"/>
  <c r="EO31" i="5"/>
  <c r="FS31" i="5" s="1"/>
  <c r="EN31" i="5"/>
  <c r="EM31" i="5" s="1"/>
  <c r="EU31" i="5" s="1"/>
  <c r="DV31" i="5"/>
  <c r="GD31" i="5" s="1"/>
  <c r="DP31" i="5"/>
  <c r="DZ31" i="5" s="1"/>
  <c r="GH31" i="5" s="1"/>
  <c r="DO31" i="5"/>
  <c r="DN31" i="5"/>
  <c r="DM31" i="5" s="1"/>
  <c r="DK31" i="5"/>
  <c r="DJ31" i="5"/>
  <c r="DI31" i="5" s="1"/>
  <c r="DE31" i="5"/>
  <c r="DD31" i="5"/>
  <c r="DA31" i="5"/>
  <c r="DU31" i="5" s="1"/>
  <c r="GC31" i="5" s="1"/>
  <c r="CZ31" i="5"/>
  <c r="CY31" i="5"/>
  <c r="CU31" i="5"/>
  <c r="CT31" i="5"/>
  <c r="CS31" i="5" s="1"/>
  <c r="CX31" i="5" s="1"/>
  <c r="CP31" i="5"/>
  <c r="CO31" i="5" s="1"/>
  <c r="BQ31" i="5"/>
  <c r="BP31" i="5"/>
  <c r="BO31" i="5"/>
  <c r="BT31" i="5" s="1"/>
  <c r="BL31" i="5"/>
  <c r="BK31" i="5" s="1"/>
  <c r="BH31" i="5"/>
  <c r="BF31" i="5"/>
  <c r="BE31" i="5"/>
  <c r="BD31" i="5"/>
  <c r="BX31" i="5" s="1"/>
  <c r="BC31" i="5"/>
  <c r="BB31" i="5"/>
  <c r="BA31" i="5"/>
  <c r="BI31" i="5" s="1"/>
  <c r="AX31" i="5"/>
  <c r="CB31" i="5" s="1"/>
  <c r="AW31" i="5"/>
  <c r="CA31" i="5" s="1"/>
  <c r="AV31" i="5"/>
  <c r="BZ31" i="5" s="1"/>
  <c r="AU31" i="5"/>
  <c r="AS31" i="5"/>
  <c r="BW31" i="5" s="1"/>
  <c r="AR31" i="5"/>
  <c r="BV31" i="5" s="1"/>
  <c r="BU31" i="5" s="1"/>
  <c r="AJ31" i="5"/>
  <c r="CH31" i="5" s="1"/>
  <c r="EF31" i="5" s="1"/>
  <c r="GN31" i="5" s="1"/>
  <c r="AD31" i="5"/>
  <c r="AC31" i="5"/>
  <c r="AB31" i="5"/>
  <c r="Y31" i="5"/>
  <c r="X31" i="5"/>
  <c r="W31" i="5"/>
  <c r="T31" i="5"/>
  <c r="AN31" i="5" s="1"/>
  <c r="CL31" i="5" s="1"/>
  <c r="S31" i="5"/>
  <c r="R31" i="5"/>
  <c r="Q31" i="5" s="1"/>
  <c r="O31" i="5"/>
  <c r="AI31" i="5" s="1"/>
  <c r="CG31" i="5" s="1"/>
  <c r="EE31" i="5" s="1"/>
  <c r="GM31" i="5" s="1"/>
  <c r="N31" i="5"/>
  <c r="M31" i="5"/>
  <c r="U31" i="5" s="1"/>
  <c r="I31" i="5"/>
  <c r="AM31" i="5" s="1"/>
  <c r="H31" i="5"/>
  <c r="AL31" i="5" s="1"/>
  <c r="D31" i="5"/>
  <c r="AH31" i="5" s="1"/>
  <c r="FN30" i="5"/>
  <c r="FM30" i="5"/>
  <c r="FL30" i="5"/>
  <c r="FK30" i="5"/>
  <c r="FJ30" i="5"/>
  <c r="FI30" i="5"/>
  <c r="FH30" i="5"/>
  <c r="FG30" i="5"/>
  <c r="FO30" i="5" s="1"/>
  <c r="FD30" i="5"/>
  <c r="FC30" i="5"/>
  <c r="FB30" i="5"/>
  <c r="FA30" i="5"/>
  <c r="EZ30" i="5"/>
  <c r="EY30" i="5"/>
  <c r="EX30" i="5"/>
  <c r="EW30" i="5"/>
  <c r="FE30" i="5" s="1"/>
  <c r="ET30" i="5"/>
  <c r="FX30" i="5" s="1"/>
  <c r="ES30" i="5"/>
  <c r="FW30" i="5" s="1"/>
  <c r="ER30" i="5"/>
  <c r="FV30" i="5" s="1"/>
  <c r="EQ30" i="5"/>
  <c r="EP30" i="5"/>
  <c r="FT30" i="5" s="1"/>
  <c r="EO30" i="5"/>
  <c r="FS30" i="5" s="1"/>
  <c r="EN30" i="5"/>
  <c r="FR30" i="5" s="1"/>
  <c r="FQ30" i="5" s="1"/>
  <c r="EM30" i="5"/>
  <c r="EU30" i="5" s="1"/>
  <c r="DP30" i="5"/>
  <c r="DO30" i="5"/>
  <c r="DN30" i="5"/>
  <c r="DM30" i="5"/>
  <c r="DL30" i="5"/>
  <c r="DK30" i="5"/>
  <c r="DJ30" i="5"/>
  <c r="DI30" i="5"/>
  <c r="DQ30" i="5" s="1"/>
  <c r="DF30" i="5"/>
  <c r="DE30" i="5"/>
  <c r="DD30" i="5"/>
  <c r="DC30" i="5"/>
  <c r="DB30" i="5"/>
  <c r="DA30" i="5"/>
  <c r="CZ30" i="5"/>
  <c r="CY30" i="5"/>
  <c r="DG30" i="5" s="1"/>
  <c r="CV30" i="5"/>
  <c r="DZ30" i="5" s="1"/>
  <c r="GH30" i="5" s="1"/>
  <c r="CU30" i="5"/>
  <c r="DY30" i="5" s="1"/>
  <c r="GG30" i="5" s="1"/>
  <c r="CT30" i="5"/>
  <c r="DX30" i="5" s="1"/>
  <c r="CS30" i="5"/>
  <c r="CR30" i="5"/>
  <c r="DV30" i="5" s="1"/>
  <c r="GD30" i="5" s="1"/>
  <c r="CQ30" i="5"/>
  <c r="DU30" i="5" s="1"/>
  <c r="GC30" i="5" s="1"/>
  <c r="CP30" i="5"/>
  <c r="DT30" i="5" s="1"/>
  <c r="CO30" i="5"/>
  <c r="CW30" i="5" s="1"/>
  <c r="BR30" i="5"/>
  <c r="BQ30" i="5"/>
  <c r="BP30" i="5"/>
  <c r="BO30" i="5"/>
  <c r="BN30" i="5"/>
  <c r="BM30" i="5"/>
  <c r="BW30" i="5" s="1"/>
  <c r="BL30" i="5"/>
  <c r="BK30" i="5"/>
  <c r="BS30" i="5" s="1"/>
  <c r="BH30" i="5"/>
  <c r="BG30" i="5"/>
  <c r="CA30" i="5" s="1"/>
  <c r="BF30" i="5"/>
  <c r="BE30" i="5"/>
  <c r="BD30" i="5"/>
  <c r="BB30" i="5"/>
  <c r="BA30" i="5" s="1"/>
  <c r="BI30" i="5" s="1"/>
  <c r="AX30" i="5"/>
  <c r="CB30" i="5" s="1"/>
  <c r="AV30" i="5"/>
  <c r="AU30" i="5" s="1"/>
  <c r="AT30" i="5"/>
  <c r="BX30" i="5" s="1"/>
  <c r="AR30" i="5"/>
  <c r="BV30" i="5" s="1"/>
  <c r="AM30" i="5"/>
  <c r="CK30" i="5" s="1"/>
  <c r="EI30" i="5" s="1"/>
  <c r="GQ30" i="5" s="1"/>
  <c r="AI30" i="5"/>
  <c r="CG30" i="5" s="1"/>
  <c r="EE30" i="5" s="1"/>
  <c r="GM30" i="5" s="1"/>
  <c r="AD30" i="5"/>
  <c r="AB30" i="5"/>
  <c r="Z30" i="5"/>
  <c r="X30" i="5"/>
  <c r="W30" i="5"/>
  <c r="T30" i="5"/>
  <c r="R30" i="5"/>
  <c r="Q30" i="5" s="1"/>
  <c r="P30" i="5"/>
  <c r="N30" i="5"/>
  <c r="M30" i="5" s="1"/>
  <c r="U30" i="5" s="1"/>
  <c r="J30" i="5"/>
  <c r="AN30" i="5" s="1"/>
  <c r="H30" i="5"/>
  <c r="F30" i="5"/>
  <c r="AJ30" i="5" s="1"/>
  <c r="D30" i="5"/>
  <c r="C30" i="5"/>
  <c r="FN29" i="5"/>
  <c r="FM29" i="5"/>
  <c r="FL29" i="5"/>
  <c r="FK29" i="5"/>
  <c r="FJ29" i="5"/>
  <c r="FI29" i="5"/>
  <c r="FH29" i="5"/>
  <c r="FG29" i="5"/>
  <c r="FO29" i="5" s="1"/>
  <c r="FD29" i="5"/>
  <c r="FC29" i="5"/>
  <c r="FB29" i="5"/>
  <c r="FA29" i="5"/>
  <c r="EZ29" i="5"/>
  <c r="EY29" i="5"/>
  <c r="EX29" i="5"/>
  <c r="EW29" i="5"/>
  <c r="FE29" i="5" s="1"/>
  <c r="ET29" i="5"/>
  <c r="FX29" i="5" s="1"/>
  <c r="ES29" i="5"/>
  <c r="FW29" i="5" s="1"/>
  <c r="ER29" i="5"/>
  <c r="FV29" i="5" s="1"/>
  <c r="EQ29" i="5"/>
  <c r="EP29" i="5"/>
  <c r="FT29" i="5" s="1"/>
  <c r="EO29" i="5"/>
  <c r="FS29" i="5" s="1"/>
  <c r="EN29" i="5"/>
  <c r="FR29" i="5" s="1"/>
  <c r="EM29" i="5"/>
  <c r="EU29" i="5" s="1"/>
  <c r="DP29" i="5"/>
  <c r="DO29" i="5"/>
  <c r="DN29" i="5"/>
  <c r="DM29" i="5"/>
  <c r="DL29" i="5"/>
  <c r="DK29" i="5"/>
  <c r="DJ29" i="5"/>
  <c r="DI29" i="5"/>
  <c r="DQ29" i="5" s="1"/>
  <c r="DF29" i="5"/>
  <c r="DE29" i="5"/>
  <c r="DD29" i="5"/>
  <c r="DC29" i="5"/>
  <c r="DB29" i="5"/>
  <c r="DA29" i="5"/>
  <c r="CZ29" i="5"/>
  <c r="CY29" i="5"/>
  <c r="DG29" i="5" s="1"/>
  <c r="CV29" i="5"/>
  <c r="DZ29" i="5" s="1"/>
  <c r="GH29" i="5" s="1"/>
  <c r="CU29" i="5"/>
  <c r="DY29" i="5" s="1"/>
  <c r="GG29" i="5" s="1"/>
  <c r="CT29" i="5"/>
  <c r="DX29" i="5" s="1"/>
  <c r="CS29" i="5"/>
  <c r="CR29" i="5"/>
  <c r="DV29" i="5" s="1"/>
  <c r="GD29" i="5" s="1"/>
  <c r="CQ29" i="5"/>
  <c r="DU29" i="5" s="1"/>
  <c r="GC29" i="5" s="1"/>
  <c r="CP29" i="5"/>
  <c r="DT29" i="5" s="1"/>
  <c r="CO29" i="5"/>
  <c r="CW29" i="5" s="1"/>
  <c r="BR29" i="5"/>
  <c r="BQ29" i="5"/>
  <c r="BP29" i="5"/>
  <c r="BO29" i="5"/>
  <c r="BN29" i="5"/>
  <c r="BM29" i="5"/>
  <c r="BL29" i="5"/>
  <c r="BK29" i="5"/>
  <c r="BS29" i="5" s="1"/>
  <c r="BH29" i="5"/>
  <c r="BG29" i="5"/>
  <c r="BF29" i="5"/>
  <c r="BE29" i="5"/>
  <c r="BD29" i="5"/>
  <c r="BC29" i="5"/>
  <c r="BB29" i="5"/>
  <c r="AX29" i="5"/>
  <c r="CB29" i="5" s="1"/>
  <c r="AW29" i="5"/>
  <c r="AV29" i="5"/>
  <c r="BZ29" i="5" s="1"/>
  <c r="AT29" i="5"/>
  <c r="BX29" i="5" s="1"/>
  <c r="AS29" i="5"/>
  <c r="BW29" i="5" s="1"/>
  <c r="AR29" i="5"/>
  <c r="BV29" i="5" s="1"/>
  <c r="AD29" i="5"/>
  <c r="AC29" i="5"/>
  <c r="AB29" i="5"/>
  <c r="AA29" i="5" s="1"/>
  <c r="AF29" i="5" s="1"/>
  <c r="Z29" i="5"/>
  <c r="Y29" i="5"/>
  <c r="X29" i="5"/>
  <c r="W29" i="5" s="1"/>
  <c r="T29" i="5"/>
  <c r="S29" i="5"/>
  <c r="R29" i="5"/>
  <c r="Q29" i="5" s="1"/>
  <c r="V29" i="5" s="1"/>
  <c r="P29" i="5"/>
  <c r="O29" i="5"/>
  <c r="N29" i="5"/>
  <c r="M29" i="5" s="1"/>
  <c r="J29" i="5"/>
  <c r="AN29" i="5" s="1"/>
  <c r="CL29" i="5" s="1"/>
  <c r="I29" i="5"/>
  <c r="AM29" i="5" s="1"/>
  <c r="H29" i="5"/>
  <c r="AL29" i="5" s="1"/>
  <c r="F29" i="5"/>
  <c r="AJ29" i="5" s="1"/>
  <c r="E29" i="5"/>
  <c r="AI29" i="5" s="1"/>
  <c r="CG29" i="5" s="1"/>
  <c r="EE29" i="5" s="1"/>
  <c r="GM29" i="5" s="1"/>
  <c r="D29" i="5"/>
  <c r="AH29" i="5" s="1"/>
  <c r="C29" i="5"/>
  <c r="FN28" i="5"/>
  <c r="FM28" i="5"/>
  <c r="FL28" i="5"/>
  <c r="FK28" i="5"/>
  <c r="FJ28" i="5"/>
  <c r="FI28" i="5"/>
  <c r="FH28" i="5"/>
  <c r="FG28" i="5"/>
  <c r="FO28" i="5" s="1"/>
  <c r="FD28" i="5"/>
  <c r="FC28" i="5"/>
  <c r="FB28" i="5"/>
  <c r="FA28" i="5"/>
  <c r="EZ28" i="5"/>
  <c r="EY28" i="5"/>
  <c r="EX28" i="5"/>
  <c r="EW28" i="5"/>
  <c r="FE28" i="5" s="1"/>
  <c r="ET28" i="5"/>
  <c r="FX28" i="5" s="1"/>
  <c r="ES28" i="5"/>
  <c r="FW28" i="5" s="1"/>
  <c r="ER28" i="5"/>
  <c r="FV28" i="5" s="1"/>
  <c r="EQ28" i="5"/>
  <c r="EP28" i="5"/>
  <c r="FT28" i="5" s="1"/>
  <c r="EO28" i="5"/>
  <c r="FS28" i="5" s="1"/>
  <c r="EN28" i="5"/>
  <c r="FR28" i="5" s="1"/>
  <c r="EM28" i="5"/>
  <c r="EU28" i="5" s="1"/>
  <c r="DP28" i="5"/>
  <c r="DO28" i="5"/>
  <c r="DN28" i="5"/>
  <c r="DM28" i="5"/>
  <c r="DL28" i="5"/>
  <c r="DK28" i="5"/>
  <c r="DJ28" i="5"/>
  <c r="DI28" i="5"/>
  <c r="DQ28" i="5" s="1"/>
  <c r="DF28" i="5"/>
  <c r="DE28" i="5"/>
  <c r="DD28" i="5"/>
  <c r="DC28" i="5"/>
  <c r="DB28" i="5"/>
  <c r="DA28" i="5"/>
  <c r="CZ28" i="5"/>
  <c r="CY28" i="5"/>
  <c r="DG28" i="5" s="1"/>
  <c r="CV28" i="5"/>
  <c r="DZ28" i="5" s="1"/>
  <c r="GH28" i="5" s="1"/>
  <c r="CU28" i="5"/>
  <c r="DY28" i="5" s="1"/>
  <c r="GG28" i="5" s="1"/>
  <c r="CT28" i="5"/>
  <c r="DX28" i="5" s="1"/>
  <c r="CS28" i="5"/>
  <c r="CR28" i="5"/>
  <c r="DV28" i="5" s="1"/>
  <c r="GD28" i="5" s="1"/>
  <c r="CQ28" i="5"/>
  <c r="DU28" i="5" s="1"/>
  <c r="GC28" i="5" s="1"/>
  <c r="CP28" i="5"/>
  <c r="DT28" i="5" s="1"/>
  <c r="CO28" i="5"/>
  <c r="CW28" i="5" s="1"/>
  <c r="BR28" i="5"/>
  <c r="BQ28" i="5"/>
  <c r="BP28" i="5"/>
  <c r="BO28" i="5"/>
  <c r="BN28" i="5"/>
  <c r="BM28" i="5"/>
  <c r="BL28" i="5"/>
  <c r="BK28" i="5"/>
  <c r="BS28" i="5" s="1"/>
  <c r="BH28" i="5"/>
  <c r="BG28" i="5"/>
  <c r="BF28" i="5"/>
  <c r="BE28" i="5"/>
  <c r="BD28" i="5"/>
  <c r="BC28" i="5"/>
  <c r="BB28" i="5"/>
  <c r="BA28" i="5"/>
  <c r="BI28" i="5" s="1"/>
  <c r="AX28" i="5"/>
  <c r="CB28" i="5" s="1"/>
  <c r="AW28" i="5"/>
  <c r="CA28" i="5" s="1"/>
  <c r="AV28" i="5"/>
  <c r="BZ28" i="5" s="1"/>
  <c r="AU28" i="5"/>
  <c r="AT28" i="5"/>
  <c r="BX28" i="5" s="1"/>
  <c r="AS28" i="5"/>
  <c r="BW28" i="5" s="1"/>
  <c r="AR28" i="5"/>
  <c r="BV28" i="5" s="1"/>
  <c r="AQ28" i="5"/>
  <c r="AY28" i="5" s="1"/>
  <c r="AD28" i="5"/>
  <c r="AC28" i="5"/>
  <c r="AB28" i="5"/>
  <c r="AA28" i="5"/>
  <c r="Z28" i="5"/>
  <c r="Y28" i="5"/>
  <c r="X28" i="5"/>
  <c r="W28" i="5"/>
  <c r="AE28" i="5" s="1"/>
  <c r="T28" i="5"/>
  <c r="S28" i="5"/>
  <c r="R28" i="5"/>
  <c r="Q28" i="5"/>
  <c r="P28" i="5"/>
  <c r="O28" i="5"/>
  <c r="N28" i="5"/>
  <c r="M28" i="5"/>
  <c r="U28" i="5" s="1"/>
  <c r="J28" i="5"/>
  <c r="AN28" i="5" s="1"/>
  <c r="CL28" i="5" s="1"/>
  <c r="EJ28" i="5" s="1"/>
  <c r="GR28" i="5" s="1"/>
  <c r="I28" i="5"/>
  <c r="AM28" i="5" s="1"/>
  <c r="CK28" i="5" s="1"/>
  <c r="EI28" i="5" s="1"/>
  <c r="GQ28" i="5" s="1"/>
  <c r="H28" i="5"/>
  <c r="AL28" i="5" s="1"/>
  <c r="G28" i="5"/>
  <c r="F28" i="5"/>
  <c r="AJ28" i="5" s="1"/>
  <c r="CH28" i="5" s="1"/>
  <c r="EF28" i="5" s="1"/>
  <c r="GN28" i="5" s="1"/>
  <c r="E28" i="5"/>
  <c r="AI28" i="5" s="1"/>
  <c r="CG28" i="5" s="1"/>
  <c r="EE28" i="5" s="1"/>
  <c r="GM28" i="5" s="1"/>
  <c r="D28" i="5"/>
  <c r="AH28" i="5" s="1"/>
  <c r="C28" i="5"/>
  <c r="K28" i="5" s="1"/>
  <c r="FN27" i="5"/>
  <c r="FM27" i="5"/>
  <c r="FL27" i="5"/>
  <c r="FK27" i="5"/>
  <c r="FJ27" i="5"/>
  <c r="FI27" i="5"/>
  <c r="FH27" i="5"/>
  <c r="FD27" i="5"/>
  <c r="FC27" i="5"/>
  <c r="FB27" i="5"/>
  <c r="FA27" i="5" s="1"/>
  <c r="EZ27" i="5"/>
  <c r="EY27" i="5"/>
  <c r="EX27" i="5"/>
  <c r="ET27" i="5"/>
  <c r="FX27" i="5" s="1"/>
  <c r="ES27" i="5"/>
  <c r="FW27" i="5" s="1"/>
  <c r="ER27" i="5"/>
  <c r="FV27" i="5" s="1"/>
  <c r="FU27" i="5" s="1"/>
  <c r="EP27" i="5"/>
  <c r="FT27" i="5" s="1"/>
  <c r="EO27" i="5"/>
  <c r="FS27" i="5" s="1"/>
  <c r="EN27" i="5"/>
  <c r="FR27" i="5" s="1"/>
  <c r="FQ27" i="5" s="1"/>
  <c r="FY27" i="5" s="1"/>
  <c r="DP27" i="5"/>
  <c r="DO27" i="5"/>
  <c r="DN27" i="5"/>
  <c r="DM27" i="5" s="1"/>
  <c r="DL27" i="5"/>
  <c r="DK27" i="5"/>
  <c r="DJ27" i="5"/>
  <c r="DF27" i="5"/>
  <c r="DE27" i="5"/>
  <c r="DD27" i="5"/>
  <c r="DC27" i="5" s="1"/>
  <c r="DB27" i="5"/>
  <c r="DA27" i="5"/>
  <c r="CZ27" i="5"/>
  <c r="CV27" i="5"/>
  <c r="DZ27" i="5" s="1"/>
  <c r="GH27" i="5" s="1"/>
  <c r="CU27" i="5"/>
  <c r="DY27" i="5" s="1"/>
  <c r="GG27" i="5" s="1"/>
  <c r="CT27" i="5"/>
  <c r="CS27" i="5" s="1"/>
  <c r="CR27" i="5"/>
  <c r="DV27" i="5" s="1"/>
  <c r="CQ27" i="5"/>
  <c r="DU27" i="5" s="1"/>
  <c r="GC27" i="5" s="1"/>
  <c r="CP27" i="5"/>
  <c r="BR27" i="5"/>
  <c r="BQ27" i="5"/>
  <c r="BP27" i="5"/>
  <c r="BO27" i="5" s="1"/>
  <c r="BN27" i="5"/>
  <c r="BM27" i="5"/>
  <c r="BL27" i="5"/>
  <c r="BH27" i="5"/>
  <c r="BG27" i="5"/>
  <c r="BF27" i="5"/>
  <c r="BE27" i="5" s="1"/>
  <c r="BD27" i="5"/>
  <c r="BC27" i="5"/>
  <c r="BB27" i="5"/>
  <c r="AX27" i="5"/>
  <c r="CB27" i="5" s="1"/>
  <c r="AW27" i="5"/>
  <c r="CA27" i="5" s="1"/>
  <c r="AV27" i="5"/>
  <c r="AU27" i="5" s="1"/>
  <c r="AT27" i="5"/>
  <c r="BX27" i="5" s="1"/>
  <c r="AS27" i="5"/>
  <c r="BW27" i="5" s="1"/>
  <c r="AR27" i="5"/>
  <c r="AD27" i="5"/>
  <c r="AC27" i="5"/>
  <c r="AB27" i="5"/>
  <c r="AA27" i="5" s="1"/>
  <c r="Z27" i="5"/>
  <c r="Y27" i="5"/>
  <c r="X27" i="5"/>
  <c r="T27" i="5"/>
  <c r="S27" i="5"/>
  <c r="R27" i="5"/>
  <c r="Q27" i="5" s="1"/>
  <c r="P27" i="5"/>
  <c r="O27" i="5"/>
  <c r="N27" i="5"/>
  <c r="J27" i="5"/>
  <c r="AN27" i="5" s="1"/>
  <c r="CL27" i="5" s="1"/>
  <c r="EJ27" i="5" s="1"/>
  <c r="GR27" i="5" s="1"/>
  <c r="I27" i="5"/>
  <c r="AM27" i="5" s="1"/>
  <c r="CK27" i="5" s="1"/>
  <c r="EI27" i="5" s="1"/>
  <c r="GQ27" i="5" s="1"/>
  <c r="H27" i="5"/>
  <c r="G27" i="5" s="1"/>
  <c r="F27" i="5"/>
  <c r="AJ27" i="5" s="1"/>
  <c r="CH27" i="5" s="1"/>
  <c r="EF27" i="5" s="1"/>
  <c r="E27" i="5"/>
  <c r="AI27" i="5" s="1"/>
  <c r="CG27" i="5" s="1"/>
  <c r="EE27" i="5" s="1"/>
  <c r="GM27" i="5" s="1"/>
  <c r="D27" i="5"/>
  <c r="C27" i="5" s="1"/>
  <c r="FN26" i="5"/>
  <c r="FM26" i="5"/>
  <c r="FL26" i="5"/>
  <c r="FK26" i="5" s="1"/>
  <c r="FJ26" i="5"/>
  <c r="FI26" i="5"/>
  <c r="FH26" i="5"/>
  <c r="FD26" i="5"/>
  <c r="FC26" i="5"/>
  <c r="FB26" i="5"/>
  <c r="FA26" i="5" s="1"/>
  <c r="EZ26" i="5"/>
  <c r="EY26" i="5"/>
  <c r="EX26" i="5"/>
  <c r="ET26" i="5"/>
  <c r="FX26" i="5" s="1"/>
  <c r="ES26" i="5"/>
  <c r="FW26" i="5" s="1"/>
  <c r="ER26" i="5"/>
  <c r="EQ26" i="5" s="1"/>
  <c r="EP26" i="5"/>
  <c r="FT26" i="5" s="1"/>
  <c r="EO26" i="5"/>
  <c r="FS26" i="5" s="1"/>
  <c r="EN26" i="5"/>
  <c r="DP26" i="5"/>
  <c r="DO26" i="5"/>
  <c r="DN26" i="5"/>
  <c r="DM26" i="5" s="1"/>
  <c r="DL26" i="5"/>
  <c r="DK26" i="5"/>
  <c r="DJ26" i="5"/>
  <c r="DI26" i="5" s="1"/>
  <c r="DF26" i="5"/>
  <c r="DE26" i="5"/>
  <c r="DD26" i="5"/>
  <c r="DC26" i="5"/>
  <c r="DB26" i="5"/>
  <c r="DA26" i="5"/>
  <c r="CZ26" i="5"/>
  <c r="CV26" i="5"/>
  <c r="DZ26" i="5" s="1"/>
  <c r="GH26" i="5" s="1"/>
  <c r="CU26" i="5"/>
  <c r="DY26" i="5" s="1"/>
  <c r="GG26" i="5" s="1"/>
  <c r="CT26" i="5"/>
  <c r="CS26" i="5" s="1"/>
  <c r="CR26" i="5"/>
  <c r="DV26" i="5" s="1"/>
  <c r="GD26" i="5" s="1"/>
  <c r="CQ26" i="5"/>
  <c r="DU26" i="5" s="1"/>
  <c r="GC26" i="5" s="1"/>
  <c r="CP26" i="5"/>
  <c r="BR26" i="5"/>
  <c r="BQ26" i="5"/>
  <c r="BP26" i="5"/>
  <c r="BO26" i="5" s="1"/>
  <c r="BN26" i="5"/>
  <c r="BM26" i="5"/>
  <c r="BL26" i="5"/>
  <c r="BK26" i="5"/>
  <c r="BS26" i="5" s="1"/>
  <c r="BH26" i="5"/>
  <c r="BG26" i="5"/>
  <c r="BF26" i="5"/>
  <c r="BE26" i="5"/>
  <c r="BD26" i="5"/>
  <c r="BC26" i="5"/>
  <c r="BB26" i="5"/>
  <c r="AX26" i="5"/>
  <c r="CB26" i="5" s="1"/>
  <c r="AW26" i="5"/>
  <c r="CA26" i="5" s="1"/>
  <c r="AV26" i="5"/>
  <c r="AU26" i="5" s="1"/>
  <c r="AT26" i="5"/>
  <c r="BX26" i="5" s="1"/>
  <c r="AS26" i="5"/>
  <c r="BW26" i="5" s="1"/>
  <c r="AR26" i="5"/>
  <c r="AD26" i="5"/>
  <c r="AC26" i="5"/>
  <c r="AB26" i="5"/>
  <c r="AA26" i="5" s="1"/>
  <c r="Z26" i="5"/>
  <c r="Y26" i="5"/>
  <c r="X26" i="5"/>
  <c r="T26" i="5"/>
  <c r="S26" i="5"/>
  <c r="R26" i="5"/>
  <c r="Q26" i="5" s="1"/>
  <c r="P26" i="5"/>
  <c r="O26" i="5"/>
  <c r="N26" i="5"/>
  <c r="J26" i="5"/>
  <c r="AN26" i="5" s="1"/>
  <c r="CL26" i="5" s="1"/>
  <c r="EJ26" i="5" s="1"/>
  <c r="GR26" i="5" s="1"/>
  <c r="I26" i="5"/>
  <c r="AM26" i="5" s="1"/>
  <c r="CK26" i="5" s="1"/>
  <c r="EI26" i="5" s="1"/>
  <c r="GQ26" i="5" s="1"/>
  <c r="H26" i="5"/>
  <c r="G26" i="5" s="1"/>
  <c r="F26" i="5"/>
  <c r="AJ26" i="5" s="1"/>
  <c r="CH26" i="5" s="1"/>
  <c r="EF26" i="5" s="1"/>
  <c r="GN26" i="5" s="1"/>
  <c r="E26" i="5"/>
  <c r="AI26" i="5" s="1"/>
  <c r="CG26" i="5" s="1"/>
  <c r="EE26" i="5" s="1"/>
  <c r="GM26" i="5" s="1"/>
  <c r="D26" i="5"/>
  <c r="C26" i="5" s="1"/>
  <c r="GW25" i="5"/>
  <c r="FN25" i="5"/>
  <c r="FM25" i="5"/>
  <c r="FL25" i="5"/>
  <c r="FK25" i="5" s="1"/>
  <c r="FJ25" i="5"/>
  <c r="FI25" i="5"/>
  <c r="FH25" i="5"/>
  <c r="FG25" i="5" s="1"/>
  <c r="FO25" i="5" s="1"/>
  <c r="FD25" i="5"/>
  <c r="FC25" i="5"/>
  <c r="FB25" i="5"/>
  <c r="FA25" i="5" s="1"/>
  <c r="EZ25" i="5"/>
  <c r="EY25" i="5"/>
  <c r="EX25" i="5"/>
  <c r="EW25" i="5" s="1"/>
  <c r="FE25" i="5" s="1"/>
  <c r="ET25" i="5"/>
  <c r="FX25" i="5" s="1"/>
  <c r="ES25" i="5"/>
  <c r="FW25" i="5" s="1"/>
  <c r="ER25" i="5"/>
  <c r="EQ25" i="5" s="1"/>
  <c r="EP25" i="5"/>
  <c r="FT25" i="5" s="1"/>
  <c r="EO25" i="5"/>
  <c r="FS25" i="5" s="1"/>
  <c r="EN25" i="5"/>
  <c r="EM25" i="5" s="1"/>
  <c r="EU25" i="5" s="1"/>
  <c r="DP25" i="5"/>
  <c r="DO25" i="5"/>
  <c r="DN25" i="5"/>
  <c r="DL25" i="5"/>
  <c r="DK25" i="5"/>
  <c r="DJ25" i="5"/>
  <c r="DI25" i="5" s="1"/>
  <c r="DF25" i="5"/>
  <c r="DE25" i="5"/>
  <c r="DD25" i="5"/>
  <c r="DB25" i="5"/>
  <c r="DA25" i="5"/>
  <c r="CZ25" i="5"/>
  <c r="CY25" i="5" s="1"/>
  <c r="CV25" i="5"/>
  <c r="DZ25" i="5" s="1"/>
  <c r="GH25" i="5" s="1"/>
  <c r="CU25" i="5"/>
  <c r="DY25" i="5" s="1"/>
  <c r="GG25" i="5" s="1"/>
  <c r="CT25" i="5"/>
  <c r="CS25" i="5" s="1"/>
  <c r="CR25" i="5"/>
  <c r="DV25" i="5" s="1"/>
  <c r="GD25" i="5" s="1"/>
  <c r="CQ25" i="5"/>
  <c r="DU25" i="5" s="1"/>
  <c r="GC25" i="5" s="1"/>
  <c r="CP25" i="5"/>
  <c r="CO25" i="5" s="1"/>
  <c r="CW25" i="5" s="1"/>
  <c r="BR25" i="5"/>
  <c r="BQ25" i="5"/>
  <c r="BP25" i="5"/>
  <c r="BO25" i="5"/>
  <c r="BN25" i="5"/>
  <c r="BM25" i="5"/>
  <c r="BL25" i="5"/>
  <c r="BK25" i="5" s="1"/>
  <c r="BS25" i="5" s="1"/>
  <c r="BH25" i="5"/>
  <c r="BG25" i="5"/>
  <c r="BF25" i="5"/>
  <c r="BE25" i="5"/>
  <c r="BD25" i="5"/>
  <c r="BC25" i="5"/>
  <c r="BB25" i="5"/>
  <c r="BA25" i="5" s="1"/>
  <c r="BI25" i="5" s="1"/>
  <c r="AX25" i="5"/>
  <c r="CB25" i="5" s="1"/>
  <c r="AW25" i="5"/>
  <c r="CA25" i="5" s="1"/>
  <c r="AV25" i="5"/>
  <c r="AU25" i="5" s="1"/>
  <c r="AT25" i="5"/>
  <c r="BX25" i="5" s="1"/>
  <c r="AS25" i="5"/>
  <c r="BW25" i="5" s="1"/>
  <c r="AR25" i="5"/>
  <c r="AQ25" i="5" s="1"/>
  <c r="AY25" i="5" s="1"/>
  <c r="AD25" i="5"/>
  <c r="AC25" i="5"/>
  <c r="AB25" i="5"/>
  <c r="AA25" i="5" s="1"/>
  <c r="Z25" i="5"/>
  <c r="Y25" i="5"/>
  <c r="X25" i="5"/>
  <c r="W25" i="5" s="1"/>
  <c r="AE25" i="5" s="1"/>
  <c r="T25" i="5"/>
  <c r="S25" i="5"/>
  <c r="R25" i="5"/>
  <c r="P25" i="5"/>
  <c r="O25" i="5"/>
  <c r="N25" i="5"/>
  <c r="M25" i="5" s="1"/>
  <c r="J25" i="5"/>
  <c r="AN25" i="5" s="1"/>
  <c r="CL25" i="5" s="1"/>
  <c r="EJ25" i="5" s="1"/>
  <c r="GR25" i="5" s="1"/>
  <c r="I25" i="5"/>
  <c r="AM25" i="5" s="1"/>
  <c r="CK25" i="5" s="1"/>
  <c r="EI25" i="5" s="1"/>
  <c r="GQ25" i="5" s="1"/>
  <c r="H25" i="5"/>
  <c r="G25" i="5" s="1"/>
  <c r="F25" i="5"/>
  <c r="AJ25" i="5" s="1"/>
  <c r="CH25" i="5" s="1"/>
  <c r="EF25" i="5" s="1"/>
  <c r="GN25" i="5" s="1"/>
  <c r="E25" i="5"/>
  <c r="AI25" i="5" s="1"/>
  <c r="CG25" i="5" s="1"/>
  <c r="EE25" i="5" s="1"/>
  <c r="GM25" i="5" s="1"/>
  <c r="D25" i="5"/>
  <c r="C25" i="5" s="1"/>
  <c r="K25" i="5" s="1"/>
  <c r="FN24" i="5"/>
  <c r="FM24" i="5"/>
  <c r="FL24" i="5"/>
  <c r="FJ24" i="5"/>
  <c r="FI24" i="5"/>
  <c r="FH24" i="5"/>
  <c r="FG24" i="5" s="1"/>
  <c r="FD24" i="5"/>
  <c r="FC24" i="5"/>
  <c r="FB24" i="5"/>
  <c r="EZ24" i="5"/>
  <c r="EY24" i="5"/>
  <c r="EX24" i="5"/>
  <c r="EW24" i="5" s="1"/>
  <c r="ET24" i="5"/>
  <c r="FX24" i="5" s="1"/>
  <c r="ES24" i="5"/>
  <c r="FW24" i="5" s="1"/>
  <c r="ER24" i="5"/>
  <c r="EP24" i="5"/>
  <c r="FT24" i="5" s="1"/>
  <c r="EO24" i="5"/>
  <c r="FS24" i="5" s="1"/>
  <c r="EN24" i="5"/>
  <c r="EM24" i="5" s="1"/>
  <c r="DP24" i="5"/>
  <c r="DO24" i="5"/>
  <c r="DN24" i="5"/>
  <c r="DL24" i="5"/>
  <c r="DK24" i="5"/>
  <c r="DJ24" i="5"/>
  <c r="DI24" i="5" s="1"/>
  <c r="DF24" i="5"/>
  <c r="DE24" i="5"/>
  <c r="DD24" i="5"/>
  <c r="DB24" i="5"/>
  <c r="DA24" i="5"/>
  <c r="CZ24" i="5"/>
  <c r="CY24" i="5" s="1"/>
  <c r="CV24" i="5"/>
  <c r="DZ24" i="5" s="1"/>
  <c r="GH24" i="5" s="1"/>
  <c r="CU24" i="5"/>
  <c r="DY24" i="5" s="1"/>
  <c r="GG24" i="5" s="1"/>
  <c r="CT24" i="5"/>
  <c r="CS24" i="5" s="1"/>
  <c r="CR24" i="5"/>
  <c r="DV24" i="5" s="1"/>
  <c r="GD24" i="5" s="1"/>
  <c r="CQ24" i="5"/>
  <c r="DU24" i="5" s="1"/>
  <c r="GC24" i="5" s="1"/>
  <c r="CP24" i="5"/>
  <c r="CO24" i="5" s="1"/>
  <c r="CW24" i="5" s="1"/>
  <c r="BR24" i="5"/>
  <c r="BQ24" i="5"/>
  <c r="BP24" i="5"/>
  <c r="BO24" i="5" s="1"/>
  <c r="BN24" i="5"/>
  <c r="BM24" i="5"/>
  <c r="BL24" i="5"/>
  <c r="BH24" i="5"/>
  <c r="BG24" i="5"/>
  <c r="BF24" i="5"/>
  <c r="BE24" i="5" s="1"/>
  <c r="BD24" i="5"/>
  <c r="BC24" i="5"/>
  <c r="BB24" i="5"/>
  <c r="AX24" i="5"/>
  <c r="CB24" i="5" s="1"/>
  <c r="AW24" i="5"/>
  <c r="CA24" i="5" s="1"/>
  <c r="AV24" i="5"/>
  <c r="AU24" i="5" s="1"/>
  <c r="AT24" i="5"/>
  <c r="BX24" i="5" s="1"/>
  <c r="AS24" i="5"/>
  <c r="BW24" i="5" s="1"/>
  <c r="AR24" i="5"/>
  <c r="AQ24" i="5" s="1"/>
  <c r="AY24" i="5" s="1"/>
  <c r="AD24" i="5"/>
  <c r="AC24" i="5"/>
  <c r="AB24" i="5"/>
  <c r="AA24" i="5" s="1"/>
  <c r="Z24" i="5"/>
  <c r="Y24" i="5"/>
  <c r="X24" i="5"/>
  <c r="T24" i="5"/>
  <c r="S24" i="5"/>
  <c r="R24" i="5"/>
  <c r="Q24" i="5" s="1"/>
  <c r="P24" i="5"/>
  <c r="O24" i="5"/>
  <c r="N24" i="5"/>
  <c r="J24" i="5"/>
  <c r="AN24" i="5" s="1"/>
  <c r="CL24" i="5" s="1"/>
  <c r="EJ24" i="5" s="1"/>
  <c r="GR24" i="5" s="1"/>
  <c r="I24" i="5"/>
  <c r="AM24" i="5" s="1"/>
  <c r="CK24" i="5" s="1"/>
  <c r="EI24" i="5" s="1"/>
  <c r="GQ24" i="5" s="1"/>
  <c r="H24" i="5"/>
  <c r="G24" i="5" s="1"/>
  <c r="F24" i="5"/>
  <c r="AJ24" i="5" s="1"/>
  <c r="CH24" i="5" s="1"/>
  <c r="EF24" i="5" s="1"/>
  <c r="GN24" i="5" s="1"/>
  <c r="E24" i="5"/>
  <c r="AI24" i="5" s="1"/>
  <c r="CG24" i="5" s="1"/>
  <c r="EE24" i="5" s="1"/>
  <c r="GM24" i="5" s="1"/>
  <c r="D24" i="5"/>
  <c r="C24" i="5" s="1"/>
  <c r="K24" i="5" s="1"/>
  <c r="FN23" i="5"/>
  <c r="FM23" i="5"/>
  <c r="FL23" i="5"/>
  <c r="FK23" i="5"/>
  <c r="FJ23" i="5"/>
  <c r="FI23" i="5"/>
  <c r="FH23" i="5"/>
  <c r="FG23" i="5"/>
  <c r="FO23" i="5" s="1"/>
  <c r="FD23" i="5"/>
  <c r="FC23" i="5"/>
  <c r="FB23" i="5"/>
  <c r="FA23" i="5"/>
  <c r="EZ23" i="5"/>
  <c r="EY23" i="5"/>
  <c r="EX23" i="5"/>
  <c r="EW23" i="5"/>
  <c r="FE23" i="5" s="1"/>
  <c r="ET23" i="5"/>
  <c r="FX23" i="5" s="1"/>
  <c r="ES23" i="5"/>
  <c r="FW23" i="5" s="1"/>
  <c r="ER23" i="5"/>
  <c r="FV23" i="5" s="1"/>
  <c r="EQ23" i="5"/>
  <c r="EP23" i="5"/>
  <c r="FT23" i="5" s="1"/>
  <c r="EO23" i="5"/>
  <c r="FS23" i="5" s="1"/>
  <c r="EN23" i="5"/>
  <c r="FR23" i="5" s="1"/>
  <c r="EM23" i="5"/>
  <c r="EU23" i="5" s="1"/>
  <c r="DP23" i="5"/>
  <c r="DO23" i="5"/>
  <c r="DN23" i="5"/>
  <c r="DM23" i="5"/>
  <c r="DL23" i="5"/>
  <c r="DK23" i="5"/>
  <c r="DJ23" i="5"/>
  <c r="DI23" i="5"/>
  <c r="DQ23" i="5" s="1"/>
  <c r="DF23" i="5"/>
  <c r="DE23" i="5"/>
  <c r="DD23" i="5"/>
  <c r="DC23" i="5"/>
  <c r="DB23" i="5"/>
  <c r="DA23" i="5"/>
  <c r="CZ23" i="5"/>
  <c r="CY23" i="5"/>
  <c r="DG23" i="5" s="1"/>
  <c r="CV23" i="5"/>
  <c r="DZ23" i="5" s="1"/>
  <c r="GH23" i="5" s="1"/>
  <c r="CU23" i="5"/>
  <c r="DY23" i="5" s="1"/>
  <c r="GG23" i="5" s="1"/>
  <c r="CT23" i="5"/>
  <c r="DX23" i="5" s="1"/>
  <c r="CS23" i="5"/>
  <c r="CR23" i="5"/>
  <c r="DV23" i="5" s="1"/>
  <c r="GD23" i="5" s="1"/>
  <c r="CQ23" i="5"/>
  <c r="DU23" i="5" s="1"/>
  <c r="GC23" i="5" s="1"/>
  <c r="CP23" i="5"/>
  <c r="DT23" i="5" s="1"/>
  <c r="CO23" i="5"/>
  <c r="CW23" i="5" s="1"/>
  <c r="BR23" i="5"/>
  <c r="BQ23" i="5"/>
  <c r="BP23" i="5"/>
  <c r="BO23" i="5"/>
  <c r="BN23" i="5"/>
  <c r="BM23" i="5"/>
  <c r="BL23" i="5"/>
  <c r="BK23" i="5"/>
  <c r="BS23" i="5" s="1"/>
  <c r="BH23" i="5"/>
  <c r="BG23" i="5"/>
  <c r="BF23" i="5"/>
  <c r="BE23" i="5"/>
  <c r="BD23" i="5"/>
  <c r="BC23" i="5"/>
  <c r="BB23" i="5"/>
  <c r="BA23" i="5"/>
  <c r="BI23" i="5" s="1"/>
  <c r="AX23" i="5"/>
  <c r="CB23" i="5" s="1"/>
  <c r="AW23" i="5"/>
  <c r="CA23" i="5" s="1"/>
  <c r="AV23" i="5"/>
  <c r="BZ23" i="5" s="1"/>
  <c r="AU23" i="5"/>
  <c r="AT23" i="5"/>
  <c r="BX23" i="5" s="1"/>
  <c r="AS23" i="5"/>
  <c r="BW23" i="5" s="1"/>
  <c r="AR23" i="5"/>
  <c r="BV23" i="5" s="1"/>
  <c r="AQ23" i="5"/>
  <c r="AY23" i="5" s="1"/>
  <c r="AD23" i="5"/>
  <c r="AC23" i="5"/>
  <c r="AB23" i="5"/>
  <c r="AA23" i="5"/>
  <c r="Z23" i="5"/>
  <c r="Y23" i="5"/>
  <c r="X23" i="5"/>
  <c r="W23" i="5"/>
  <c r="AE23" i="5" s="1"/>
  <c r="T23" i="5"/>
  <c r="S23" i="5"/>
  <c r="R23" i="5"/>
  <c r="Q23" i="5"/>
  <c r="P23" i="5"/>
  <c r="O23" i="5"/>
  <c r="N23" i="5"/>
  <c r="M23" i="5"/>
  <c r="U23" i="5" s="1"/>
  <c r="J23" i="5"/>
  <c r="AN23" i="5" s="1"/>
  <c r="CL23" i="5" s="1"/>
  <c r="EJ23" i="5" s="1"/>
  <c r="GR23" i="5" s="1"/>
  <c r="I23" i="5"/>
  <c r="AM23" i="5" s="1"/>
  <c r="CK23" i="5" s="1"/>
  <c r="EI23" i="5" s="1"/>
  <c r="GQ23" i="5" s="1"/>
  <c r="H23" i="5"/>
  <c r="AL23" i="5" s="1"/>
  <c r="G23" i="5"/>
  <c r="F23" i="5"/>
  <c r="AJ23" i="5" s="1"/>
  <c r="CH23" i="5" s="1"/>
  <c r="EF23" i="5" s="1"/>
  <c r="GN23" i="5" s="1"/>
  <c r="E23" i="5"/>
  <c r="AI23" i="5" s="1"/>
  <c r="CG23" i="5" s="1"/>
  <c r="EE23" i="5" s="1"/>
  <c r="GM23" i="5" s="1"/>
  <c r="D23" i="5"/>
  <c r="AH23" i="5" s="1"/>
  <c r="C23" i="5"/>
  <c r="K23" i="5" s="1"/>
  <c r="FN22" i="5"/>
  <c r="FM22" i="5"/>
  <c r="FL22" i="5"/>
  <c r="FK22" i="5" s="1"/>
  <c r="FJ22" i="5"/>
  <c r="FI22" i="5"/>
  <c r="FH22" i="5"/>
  <c r="FD22" i="5"/>
  <c r="FC22" i="5"/>
  <c r="FB22" i="5"/>
  <c r="FA22" i="5" s="1"/>
  <c r="EZ22" i="5"/>
  <c r="EY22" i="5"/>
  <c r="EX22" i="5"/>
  <c r="EW22" i="5" s="1"/>
  <c r="FE22" i="5" s="1"/>
  <c r="ET22" i="5"/>
  <c r="FX22" i="5" s="1"/>
  <c r="ES22" i="5"/>
  <c r="FW22" i="5" s="1"/>
  <c r="ER22" i="5"/>
  <c r="EQ22" i="5" s="1"/>
  <c r="EP22" i="5"/>
  <c r="FT22" i="5" s="1"/>
  <c r="EO22" i="5"/>
  <c r="FS22" i="5" s="1"/>
  <c r="EN22" i="5"/>
  <c r="EM22" i="5" s="1"/>
  <c r="EU22" i="5" s="1"/>
  <c r="DP22" i="5"/>
  <c r="DO22" i="5"/>
  <c r="DN22" i="5"/>
  <c r="DM22" i="5" s="1"/>
  <c r="DL22" i="5"/>
  <c r="DK22" i="5"/>
  <c r="DJ22" i="5"/>
  <c r="DF22" i="5"/>
  <c r="DE22" i="5"/>
  <c r="DD22" i="5"/>
  <c r="DC22" i="5" s="1"/>
  <c r="DB22" i="5"/>
  <c r="DA22" i="5"/>
  <c r="CZ22" i="5"/>
  <c r="CV22" i="5"/>
  <c r="DZ22" i="5" s="1"/>
  <c r="GH22" i="5" s="1"/>
  <c r="CU22" i="5"/>
  <c r="DY22" i="5" s="1"/>
  <c r="GG22" i="5" s="1"/>
  <c r="CT22" i="5"/>
  <c r="CS22" i="5" s="1"/>
  <c r="CR22" i="5"/>
  <c r="DV22" i="5" s="1"/>
  <c r="GD22" i="5" s="1"/>
  <c r="CQ22" i="5"/>
  <c r="DU22" i="5" s="1"/>
  <c r="GC22" i="5" s="1"/>
  <c r="CP22" i="5"/>
  <c r="CO22" i="5" s="1"/>
  <c r="CW22" i="5" s="1"/>
  <c r="BR22" i="5"/>
  <c r="BQ22" i="5"/>
  <c r="BP22" i="5"/>
  <c r="BO22" i="5" s="1"/>
  <c r="BN22" i="5"/>
  <c r="BM22" i="5"/>
  <c r="BL22" i="5"/>
  <c r="BH22" i="5"/>
  <c r="BG22" i="5"/>
  <c r="BF22" i="5"/>
  <c r="BE22" i="5" s="1"/>
  <c r="BD22" i="5"/>
  <c r="BC22" i="5"/>
  <c r="BB22" i="5"/>
  <c r="AX22" i="5"/>
  <c r="CB22" i="5" s="1"/>
  <c r="AW22" i="5"/>
  <c r="CA22" i="5" s="1"/>
  <c r="AV22" i="5"/>
  <c r="AU22" i="5" s="1"/>
  <c r="AT22" i="5"/>
  <c r="BX22" i="5" s="1"/>
  <c r="AS22" i="5"/>
  <c r="BW22" i="5" s="1"/>
  <c r="AR22" i="5"/>
  <c r="AQ22" i="5" s="1"/>
  <c r="AY22" i="5" s="1"/>
  <c r="AD22" i="5"/>
  <c r="AC22" i="5"/>
  <c r="AB22" i="5"/>
  <c r="AA22" i="5" s="1"/>
  <c r="Z22" i="5"/>
  <c r="Y22" i="5"/>
  <c r="X22" i="5"/>
  <c r="T22" i="5"/>
  <c r="S22" i="5"/>
  <c r="R22" i="5"/>
  <c r="Q22" i="5" s="1"/>
  <c r="P22" i="5"/>
  <c r="O22" i="5"/>
  <c r="N22" i="5"/>
  <c r="J22" i="5"/>
  <c r="AN22" i="5" s="1"/>
  <c r="CL22" i="5" s="1"/>
  <c r="EJ22" i="5" s="1"/>
  <c r="GR22" i="5" s="1"/>
  <c r="I22" i="5"/>
  <c r="AM22" i="5" s="1"/>
  <c r="CK22" i="5" s="1"/>
  <c r="EI22" i="5" s="1"/>
  <c r="GQ22" i="5" s="1"/>
  <c r="H22" i="5"/>
  <c r="G22" i="5" s="1"/>
  <c r="F22" i="5"/>
  <c r="AJ22" i="5" s="1"/>
  <c r="CH22" i="5" s="1"/>
  <c r="EF22" i="5" s="1"/>
  <c r="GN22" i="5" s="1"/>
  <c r="E22" i="5"/>
  <c r="AI22" i="5" s="1"/>
  <c r="CG22" i="5" s="1"/>
  <c r="EE22" i="5" s="1"/>
  <c r="GM22" i="5" s="1"/>
  <c r="D22" i="5"/>
  <c r="C22" i="5" s="1"/>
  <c r="K22" i="5" s="1"/>
  <c r="FN21" i="5"/>
  <c r="FN32" i="5" s="1"/>
  <c r="FM21" i="5"/>
  <c r="FM32" i="5" s="1"/>
  <c r="FL21" i="5"/>
  <c r="FK21" i="5" s="1"/>
  <c r="FJ21" i="5"/>
  <c r="FJ32" i="5" s="1"/>
  <c r="FI21" i="5"/>
  <c r="FI32" i="5" s="1"/>
  <c r="FH21" i="5"/>
  <c r="FG21" i="5" s="1"/>
  <c r="FO21" i="5" s="1"/>
  <c r="FD21" i="5"/>
  <c r="FD32" i="5" s="1"/>
  <c r="FC21" i="5"/>
  <c r="FC32" i="5" s="1"/>
  <c r="FB21" i="5"/>
  <c r="FA21" i="5" s="1"/>
  <c r="EZ21" i="5"/>
  <c r="EZ32" i="5" s="1"/>
  <c r="EY21" i="5"/>
  <c r="EY32" i="5" s="1"/>
  <c r="EX21" i="5"/>
  <c r="EW21" i="5" s="1"/>
  <c r="FE21" i="5" s="1"/>
  <c r="ET21" i="5"/>
  <c r="ET32" i="5" s="1"/>
  <c r="ES21" i="5"/>
  <c r="ES32" i="5" s="1"/>
  <c r="ER21" i="5"/>
  <c r="EQ21" i="5" s="1"/>
  <c r="EP21" i="5"/>
  <c r="EP32" i="5" s="1"/>
  <c r="EO21" i="5"/>
  <c r="EO32" i="5" s="1"/>
  <c r="EN21" i="5"/>
  <c r="EM21" i="5" s="1"/>
  <c r="EU21" i="5" s="1"/>
  <c r="DP21" i="5"/>
  <c r="DP32" i="5" s="1"/>
  <c r="DO21" i="5"/>
  <c r="DO32" i="5" s="1"/>
  <c r="DN21" i="5"/>
  <c r="DM21" i="5" s="1"/>
  <c r="DL21" i="5"/>
  <c r="DL32" i="5" s="1"/>
  <c r="DK21" i="5"/>
  <c r="DK32" i="5" s="1"/>
  <c r="DJ21" i="5"/>
  <c r="DI21" i="5" s="1"/>
  <c r="DQ21" i="5" s="1"/>
  <c r="DF21" i="5"/>
  <c r="DF32" i="5" s="1"/>
  <c r="DE21" i="5"/>
  <c r="DE32" i="5" s="1"/>
  <c r="DD21" i="5"/>
  <c r="DC21" i="5" s="1"/>
  <c r="DB21" i="5"/>
  <c r="DB32" i="5" s="1"/>
  <c r="DA21" i="5"/>
  <c r="DA32" i="5" s="1"/>
  <c r="CZ21" i="5"/>
  <c r="CZ32" i="5" s="1"/>
  <c r="CY32" i="5" s="1"/>
  <c r="CY21" i="5"/>
  <c r="DG21" i="5" s="1"/>
  <c r="CV21" i="5"/>
  <c r="CV32" i="5" s="1"/>
  <c r="CU21" i="5"/>
  <c r="CU32" i="5" s="1"/>
  <c r="CT21" i="5"/>
  <c r="CT32" i="5" s="1"/>
  <c r="CS32" i="5" s="1"/>
  <c r="CS21" i="5"/>
  <c r="CR21" i="5"/>
  <c r="CR32" i="5" s="1"/>
  <c r="CQ21" i="5"/>
  <c r="CQ32" i="5" s="1"/>
  <c r="CP21" i="5"/>
  <c r="CP32" i="5" s="1"/>
  <c r="CO32" i="5" s="1"/>
  <c r="CW32" i="5" s="1"/>
  <c r="CO21" i="5"/>
  <c r="CW21" i="5" s="1"/>
  <c r="BR21" i="5"/>
  <c r="BR32" i="5" s="1"/>
  <c r="BQ21" i="5"/>
  <c r="BQ32" i="5" s="1"/>
  <c r="BP21" i="5"/>
  <c r="BP32" i="5" s="1"/>
  <c r="BO32" i="5" s="1"/>
  <c r="BN21" i="5"/>
  <c r="BN32" i="5" s="1"/>
  <c r="BM21" i="5"/>
  <c r="BM32" i="5" s="1"/>
  <c r="BL21" i="5"/>
  <c r="BL32" i="5" s="1"/>
  <c r="BK32" i="5" s="1"/>
  <c r="BS32" i="5" s="1"/>
  <c r="BH21" i="5"/>
  <c r="BH32" i="5" s="1"/>
  <c r="BG21" i="5"/>
  <c r="BG32" i="5" s="1"/>
  <c r="BF21" i="5"/>
  <c r="BF32" i="5" s="1"/>
  <c r="BE32" i="5" s="1"/>
  <c r="BD21" i="5"/>
  <c r="BD32" i="5" s="1"/>
  <c r="BC21" i="5"/>
  <c r="BC32" i="5" s="1"/>
  <c r="BB21" i="5"/>
  <c r="BB32" i="5" s="1"/>
  <c r="BA32" i="5" s="1"/>
  <c r="BI32" i="5" s="1"/>
  <c r="AX21" i="5"/>
  <c r="AX32" i="5" s="1"/>
  <c r="AW21" i="5"/>
  <c r="AW32" i="5" s="1"/>
  <c r="AV21" i="5"/>
  <c r="AV32" i="5" s="1"/>
  <c r="AU32" i="5" s="1"/>
  <c r="AT21" i="5"/>
  <c r="AT32" i="5" s="1"/>
  <c r="AS21" i="5"/>
  <c r="AS32" i="5" s="1"/>
  <c r="AR21" i="5"/>
  <c r="AR32" i="5" s="1"/>
  <c r="AQ32" i="5" s="1"/>
  <c r="AY32" i="5" s="1"/>
  <c r="AD21" i="5"/>
  <c r="AD32" i="5" s="1"/>
  <c r="AC21" i="5"/>
  <c r="AC32" i="5" s="1"/>
  <c r="AB21" i="5"/>
  <c r="AB32" i="5" s="1"/>
  <c r="AA32" i="5" s="1"/>
  <c r="Z21" i="5"/>
  <c r="Z32" i="5" s="1"/>
  <c r="Y21" i="5"/>
  <c r="Y32" i="5" s="1"/>
  <c r="X21" i="5"/>
  <c r="X32" i="5" s="1"/>
  <c r="W32" i="5" s="1"/>
  <c r="AE32" i="5" s="1"/>
  <c r="T21" i="5"/>
  <c r="T32" i="5" s="1"/>
  <c r="S21" i="5"/>
  <c r="S32" i="5" s="1"/>
  <c r="R21" i="5"/>
  <c r="R32" i="5" s="1"/>
  <c r="Q32" i="5" s="1"/>
  <c r="P21" i="5"/>
  <c r="P32" i="5" s="1"/>
  <c r="O21" i="5"/>
  <c r="O32" i="5" s="1"/>
  <c r="N21" i="5"/>
  <c r="N32" i="5" s="1"/>
  <c r="M32" i="5" s="1"/>
  <c r="U32" i="5" s="1"/>
  <c r="J21" i="5"/>
  <c r="J32" i="5" s="1"/>
  <c r="I21" i="5"/>
  <c r="I32" i="5" s="1"/>
  <c r="H21" i="5"/>
  <c r="H32" i="5" s="1"/>
  <c r="G32" i="5" s="1"/>
  <c r="F21" i="5"/>
  <c r="F32" i="5" s="1"/>
  <c r="E21" i="5"/>
  <c r="E32" i="5" s="1"/>
  <c r="D21" i="5"/>
  <c r="D32" i="5" s="1"/>
  <c r="C32" i="5" s="1"/>
  <c r="K32" i="5" s="1"/>
  <c r="GE19" i="5"/>
  <c r="GA19" i="5"/>
  <c r="FU19" i="5"/>
  <c r="FQ19" i="5"/>
  <c r="FK19" i="5"/>
  <c r="FG19" i="5"/>
  <c r="FA19" i="5"/>
  <c r="EW19" i="5"/>
  <c r="EQ19" i="5"/>
  <c r="EM19" i="5"/>
  <c r="EJ19" i="5"/>
  <c r="GR19" i="5" s="1"/>
  <c r="EI19" i="5"/>
  <c r="GQ19" i="5" s="1"/>
  <c r="EH19" i="5"/>
  <c r="GP19" i="5" s="1"/>
  <c r="GO19" i="5" s="1"/>
  <c r="EF19" i="5"/>
  <c r="GN19" i="5" s="1"/>
  <c r="EE19" i="5"/>
  <c r="GM19" i="5" s="1"/>
  <c r="ED19" i="5"/>
  <c r="GL19" i="5" s="1"/>
  <c r="EC19" i="5"/>
  <c r="DW19" i="5"/>
  <c r="DS19" i="5"/>
  <c r="DM19" i="5"/>
  <c r="DI19" i="5"/>
  <c r="DC19" i="5"/>
  <c r="CI19" i="5"/>
  <c r="GX19" i="5" s="1"/>
  <c r="CE19" i="5"/>
  <c r="BY19" i="5"/>
  <c r="BU19" i="5"/>
  <c r="BO19" i="5"/>
  <c r="BK19" i="5"/>
  <c r="BE19" i="5"/>
  <c r="BA19" i="5"/>
  <c r="AU19" i="5"/>
  <c r="AQ19" i="5"/>
  <c r="AK19" i="5"/>
  <c r="AG19" i="5"/>
  <c r="AA19" i="5"/>
  <c r="W19" i="5"/>
  <c r="Q19" i="5"/>
  <c r="FN18" i="5"/>
  <c r="FM18" i="5"/>
  <c r="FL18" i="5"/>
  <c r="FK18" i="5" s="1"/>
  <c r="FJ18" i="5"/>
  <c r="FI18" i="5"/>
  <c r="FH18" i="5"/>
  <c r="FD18" i="5"/>
  <c r="FC18" i="5"/>
  <c r="FB18" i="5"/>
  <c r="EZ18" i="5"/>
  <c r="EY18" i="5"/>
  <c r="EX18" i="5"/>
  <c r="ET18" i="5"/>
  <c r="FX18" i="5" s="1"/>
  <c r="ES18" i="5"/>
  <c r="FW18" i="5" s="1"/>
  <c r="ER18" i="5"/>
  <c r="EP18" i="5"/>
  <c r="FT18" i="5" s="1"/>
  <c r="EO18" i="5"/>
  <c r="FS18" i="5" s="1"/>
  <c r="EN18" i="5"/>
  <c r="DP18" i="5"/>
  <c r="DO18" i="5"/>
  <c r="DN18" i="5"/>
  <c r="DL18" i="5"/>
  <c r="DK18" i="5"/>
  <c r="DJ18" i="5"/>
  <c r="DF18" i="5"/>
  <c r="DE18" i="5"/>
  <c r="DD18" i="5"/>
  <c r="DB18" i="5"/>
  <c r="DA18" i="5"/>
  <c r="CZ18" i="5"/>
  <c r="CV18" i="5"/>
  <c r="DZ18" i="5" s="1"/>
  <c r="GH18" i="5" s="1"/>
  <c r="CU18" i="5"/>
  <c r="DY18" i="5" s="1"/>
  <c r="GG18" i="5" s="1"/>
  <c r="CT18" i="5"/>
  <c r="CS18" i="5" s="1"/>
  <c r="CR18" i="5"/>
  <c r="DV18" i="5" s="1"/>
  <c r="GD18" i="5" s="1"/>
  <c r="CQ18" i="5"/>
  <c r="DU18" i="5" s="1"/>
  <c r="GC18" i="5" s="1"/>
  <c r="CP18" i="5"/>
  <c r="BR18" i="5"/>
  <c r="BQ18" i="5"/>
  <c r="BP18" i="5"/>
  <c r="BO18" i="5" s="1"/>
  <c r="BN18" i="5"/>
  <c r="BM18" i="5"/>
  <c r="BL18" i="5"/>
  <c r="BH18" i="5"/>
  <c r="BG18" i="5"/>
  <c r="BF18" i="5"/>
  <c r="BD18" i="5"/>
  <c r="BC18" i="5"/>
  <c r="BB18" i="5"/>
  <c r="AX18" i="5"/>
  <c r="CB18" i="5" s="1"/>
  <c r="AW18" i="5"/>
  <c r="CA18" i="5" s="1"/>
  <c r="AV18" i="5"/>
  <c r="AU18" i="5" s="1"/>
  <c r="AT18" i="5"/>
  <c r="BX18" i="5" s="1"/>
  <c r="AS18" i="5"/>
  <c r="BW18" i="5" s="1"/>
  <c r="AR18" i="5"/>
  <c r="AD18" i="5"/>
  <c r="AC18" i="5"/>
  <c r="AB18" i="5"/>
  <c r="AA18" i="5" s="1"/>
  <c r="Z18" i="5"/>
  <c r="Y18" i="5"/>
  <c r="X18" i="5"/>
  <c r="T18" i="5"/>
  <c r="S18" i="5"/>
  <c r="R18" i="5"/>
  <c r="P18" i="5"/>
  <c r="O18" i="5"/>
  <c r="N18" i="5"/>
  <c r="J18" i="5"/>
  <c r="AN18" i="5" s="1"/>
  <c r="CL18" i="5" s="1"/>
  <c r="EJ18" i="5" s="1"/>
  <c r="GR18" i="5" s="1"/>
  <c r="I18" i="5"/>
  <c r="AM18" i="5" s="1"/>
  <c r="CK18" i="5" s="1"/>
  <c r="EI18" i="5" s="1"/>
  <c r="GQ18" i="5" s="1"/>
  <c r="GU18" i="5" s="1"/>
  <c r="H18" i="5"/>
  <c r="G18" i="5" s="1"/>
  <c r="F18" i="5"/>
  <c r="AJ18" i="5" s="1"/>
  <c r="CH18" i="5" s="1"/>
  <c r="EF18" i="5" s="1"/>
  <c r="GN18" i="5" s="1"/>
  <c r="E18" i="5"/>
  <c r="AI18" i="5" s="1"/>
  <c r="CG18" i="5" s="1"/>
  <c r="EE18" i="5" s="1"/>
  <c r="GM18" i="5" s="1"/>
  <c r="D18" i="5"/>
  <c r="FN17" i="5"/>
  <c r="FM17" i="5"/>
  <c r="FL17" i="5"/>
  <c r="FJ17" i="5"/>
  <c r="FI17" i="5"/>
  <c r="FH17" i="5"/>
  <c r="FG17" i="5" s="1"/>
  <c r="FD17" i="5"/>
  <c r="FC17" i="5"/>
  <c r="FB17" i="5"/>
  <c r="EZ17" i="5"/>
  <c r="EY17" i="5"/>
  <c r="EX17" i="5"/>
  <c r="EW17" i="5" s="1"/>
  <c r="ET17" i="5"/>
  <c r="FX17" i="5" s="1"/>
  <c r="ES17" i="5"/>
  <c r="FW17" i="5" s="1"/>
  <c r="ER17" i="5"/>
  <c r="EP17" i="5"/>
  <c r="FT17" i="5" s="1"/>
  <c r="EO17" i="5"/>
  <c r="FS17" i="5" s="1"/>
  <c r="EN17" i="5"/>
  <c r="EM17" i="5" s="1"/>
  <c r="DP17" i="5"/>
  <c r="DO17" i="5"/>
  <c r="DN17" i="5"/>
  <c r="DL17" i="5"/>
  <c r="DK17" i="5"/>
  <c r="DJ17" i="5"/>
  <c r="DI17" i="5" s="1"/>
  <c r="DF17" i="5"/>
  <c r="DE17" i="5"/>
  <c r="DD17" i="5"/>
  <c r="DB17" i="5"/>
  <c r="DA17" i="5"/>
  <c r="CZ17" i="5"/>
  <c r="CY17" i="5" s="1"/>
  <c r="CV17" i="5"/>
  <c r="DZ17" i="5" s="1"/>
  <c r="GH17" i="5" s="1"/>
  <c r="CU17" i="5"/>
  <c r="DY17" i="5" s="1"/>
  <c r="GG17" i="5" s="1"/>
  <c r="CT17" i="5"/>
  <c r="CR17" i="5"/>
  <c r="DV17" i="5" s="1"/>
  <c r="GD17" i="5" s="1"/>
  <c r="CQ17" i="5"/>
  <c r="DU17" i="5" s="1"/>
  <c r="GC17" i="5" s="1"/>
  <c r="CP17" i="5"/>
  <c r="CO17" i="5" s="1"/>
  <c r="BR17" i="5"/>
  <c r="BQ17" i="5"/>
  <c r="BP17" i="5"/>
  <c r="BN17" i="5"/>
  <c r="BM17" i="5"/>
  <c r="BL17" i="5"/>
  <c r="BK17" i="5" s="1"/>
  <c r="BH17" i="5"/>
  <c r="BG17" i="5"/>
  <c r="BF17" i="5"/>
  <c r="BD17" i="5"/>
  <c r="BC17" i="5"/>
  <c r="BB17" i="5"/>
  <c r="BA17" i="5" s="1"/>
  <c r="AX17" i="5"/>
  <c r="CB17" i="5" s="1"/>
  <c r="AW17" i="5"/>
  <c r="CA17" i="5" s="1"/>
  <c r="AV17" i="5"/>
  <c r="AT17" i="5"/>
  <c r="BX17" i="5" s="1"/>
  <c r="AS17" i="5"/>
  <c r="BW17" i="5" s="1"/>
  <c r="AR17" i="5"/>
  <c r="AQ17" i="5" s="1"/>
  <c r="AD17" i="5"/>
  <c r="AC17" i="5"/>
  <c r="AB17" i="5"/>
  <c r="Z17" i="5"/>
  <c r="Y17" i="5"/>
  <c r="X17" i="5"/>
  <c r="W17" i="5" s="1"/>
  <c r="T17" i="5"/>
  <c r="S17" i="5"/>
  <c r="R17" i="5"/>
  <c r="P17" i="5"/>
  <c r="O17" i="5"/>
  <c r="N17" i="5"/>
  <c r="M17" i="5" s="1"/>
  <c r="J17" i="5"/>
  <c r="AN17" i="5" s="1"/>
  <c r="CL17" i="5" s="1"/>
  <c r="EJ17" i="5" s="1"/>
  <c r="GR17" i="5" s="1"/>
  <c r="I17" i="5"/>
  <c r="AM17" i="5" s="1"/>
  <c r="CK17" i="5" s="1"/>
  <c r="EI17" i="5" s="1"/>
  <c r="GQ17" i="5" s="1"/>
  <c r="H17" i="5"/>
  <c r="G17" i="5" s="1"/>
  <c r="F17" i="5"/>
  <c r="AJ17" i="5" s="1"/>
  <c r="CH17" i="5" s="1"/>
  <c r="EF17" i="5" s="1"/>
  <c r="GN17" i="5" s="1"/>
  <c r="E17" i="5"/>
  <c r="AI17" i="5" s="1"/>
  <c r="CG17" i="5" s="1"/>
  <c r="EE17" i="5" s="1"/>
  <c r="GM17" i="5" s="1"/>
  <c r="D17" i="5"/>
  <c r="C17" i="5" s="1"/>
  <c r="K17" i="5" s="1"/>
  <c r="FN16" i="5"/>
  <c r="FM16" i="5"/>
  <c r="FL16" i="5"/>
  <c r="FK16" i="5" s="1"/>
  <c r="FJ16" i="5"/>
  <c r="FI16" i="5"/>
  <c r="FH16" i="5"/>
  <c r="FG16" i="5" s="1"/>
  <c r="FO16" i="5" s="1"/>
  <c r="FD16" i="5"/>
  <c r="FC16" i="5"/>
  <c r="FB16" i="5"/>
  <c r="EZ16" i="5"/>
  <c r="EY16" i="5"/>
  <c r="EX16" i="5"/>
  <c r="EW16" i="5" s="1"/>
  <c r="ET16" i="5"/>
  <c r="FX16" i="5" s="1"/>
  <c r="ES16" i="5"/>
  <c r="FW16" i="5" s="1"/>
  <c r="ER16" i="5"/>
  <c r="EP16" i="5"/>
  <c r="FT16" i="5" s="1"/>
  <c r="EO16" i="5"/>
  <c r="FS16" i="5" s="1"/>
  <c r="EN16" i="5"/>
  <c r="EM16" i="5" s="1"/>
  <c r="DP16" i="5"/>
  <c r="DO16" i="5"/>
  <c r="DN16" i="5"/>
  <c r="DL16" i="5"/>
  <c r="DK16" i="5"/>
  <c r="DJ16" i="5"/>
  <c r="DI16" i="5" s="1"/>
  <c r="DF16" i="5"/>
  <c r="DE16" i="5"/>
  <c r="DD16" i="5"/>
  <c r="DB16" i="5"/>
  <c r="DA16" i="5"/>
  <c r="CZ16" i="5"/>
  <c r="CY16" i="5" s="1"/>
  <c r="CV16" i="5"/>
  <c r="DZ16" i="5" s="1"/>
  <c r="GH16" i="5" s="1"/>
  <c r="CU16" i="5"/>
  <c r="DY16" i="5" s="1"/>
  <c r="GG16" i="5" s="1"/>
  <c r="CT16" i="5"/>
  <c r="CS16" i="5" s="1"/>
  <c r="CR16" i="5"/>
  <c r="DV16" i="5" s="1"/>
  <c r="GD16" i="5" s="1"/>
  <c r="CQ16" i="5"/>
  <c r="DU16" i="5" s="1"/>
  <c r="GC16" i="5" s="1"/>
  <c r="CP16" i="5"/>
  <c r="CO16" i="5" s="1"/>
  <c r="CW16" i="5" s="1"/>
  <c r="BR16" i="5"/>
  <c r="BQ16" i="5"/>
  <c r="BP16" i="5"/>
  <c r="BN16" i="5"/>
  <c r="BM16" i="5"/>
  <c r="BL16" i="5"/>
  <c r="BK16" i="5" s="1"/>
  <c r="BH16" i="5"/>
  <c r="BG16" i="5"/>
  <c r="BF16" i="5"/>
  <c r="BD16" i="5"/>
  <c r="BC16" i="5"/>
  <c r="BB16" i="5"/>
  <c r="BA16" i="5" s="1"/>
  <c r="AX16" i="5"/>
  <c r="CB16" i="5" s="1"/>
  <c r="AW16" i="5"/>
  <c r="CA16" i="5" s="1"/>
  <c r="AV16" i="5"/>
  <c r="AT16" i="5"/>
  <c r="BX16" i="5" s="1"/>
  <c r="AS16" i="5"/>
  <c r="BW16" i="5" s="1"/>
  <c r="AR16" i="5"/>
  <c r="AQ16" i="5" s="1"/>
  <c r="AD16" i="5"/>
  <c r="AC16" i="5"/>
  <c r="AB16" i="5"/>
  <c r="Z16" i="5"/>
  <c r="Y16" i="5"/>
  <c r="X16" i="5"/>
  <c r="W16" i="5" s="1"/>
  <c r="T16" i="5"/>
  <c r="S16" i="5"/>
  <c r="R16" i="5"/>
  <c r="P16" i="5"/>
  <c r="O16" i="5"/>
  <c r="N16" i="5"/>
  <c r="M16" i="5" s="1"/>
  <c r="J16" i="5"/>
  <c r="AN16" i="5" s="1"/>
  <c r="CL16" i="5" s="1"/>
  <c r="EJ16" i="5" s="1"/>
  <c r="GR16" i="5" s="1"/>
  <c r="I16" i="5"/>
  <c r="AM16" i="5" s="1"/>
  <c r="CK16" i="5" s="1"/>
  <c r="EI16" i="5" s="1"/>
  <c r="GQ16" i="5" s="1"/>
  <c r="H16" i="5"/>
  <c r="G16" i="5" s="1"/>
  <c r="F16" i="5"/>
  <c r="AJ16" i="5" s="1"/>
  <c r="CH16" i="5" s="1"/>
  <c r="EF16" i="5" s="1"/>
  <c r="GN16" i="5" s="1"/>
  <c r="E16" i="5"/>
  <c r="AI16" i="5" s="1"/>
  <c r="CG16" i="5" s="1"/>
  <c r="EE16" i="5" s="1"/>
  <c r="GM16" i="5" s="1"/>
  <c r="D16" i="5"/>
  <c r="C16" i="5" s="1"/>
  <c r="K16" i="5" s="1"/>
  <c r="FN15" i="5"/>
  <c r="FM15" i="5"/>
  <c r="FL15" i="5"/>
  <c r="FK15" i="5" s="1"/>
  <c r="FJ15" i="5"/>
  <c r="FI15" i="5"/>
  <c r="FH15" i="5"/>
  <c r="FD15" i="5"/>
  <c r="FC15" i="5"/>
  <c r="FB15" i="5"/>
  <c r="FA15" i="5" s="1"/>
  <c r="EZ15" i="5"/>
  <c r="EY15" i="5"/>
  <c r="EX15" i="5"/>
  <c r="ET15" i="5"/>
  <c r="FX15" i="5" s="1"/>
  <c r="FX14" i="5" s="1"/>
  <c r="ES15" i="5"/>
  <c r="FW15" i="5" s="1"/>
  <c r="FW14" i="5" s="1"/>
  <c r="ER15" i="5"/>
  <c r="EQ15" i="5" s="1"/>
  <c r="EP15" i="5"/>
  <c r="FT15" i="5" s="1"/>
  <c r="FT14" i="5" s="1"/>
  <c r="EO15" i="5"/>
  <c r="FS15" i="5" s="1"/>
  <c r="FS14" i="5" s="1"/>
  <c r="EN15" i="5"/>
  <c r="EM15" i="5" s="1"/>
  <c r="EU15" i="5" s="1"/>
  <c r="DP15" i="5"/>
  <c r="DO15" i="5"/>
  <c r="DN15" i="5"/>
  <c r="DM15" i="5" s="1"/>
  <c r="DL15" i="5"/>
  <c r="DK15" i="5"/>
  <c r="DJ15" i="5"/>
  <c r="DF15" i="5"/>
  <c r="DE15" i="5"/>
  <c r="DD15" i="5"/>
  <c r="DC15" i="5" s="1"/>
  <c r="DB15" i="5"/>
  <c r="DA15" i="5"/>
  <c r="CZ15" i="5"/>
  <c r="CV15" i="5"/>
  <c r="DZ15" i="5" s="1"/>
  <c r="CU15" i="5"/>
  <c r="DY15" i="5" s="1"/>
  <c r="CT15" i="5"/>
  <c r="CS15" i="5" s="1"/>
  <c r="CR15" i="5"/>
  <c r="DV15" i="5" s="1"/>
  <c r="CQ15" i="5"/>
  <c r="DU15" i="5" s="1"/>
  <c r="CP15" i="5"/>
  <c r="CO15" i="5" s="1"/>
  <c r="CW15" i="5" s="1"/>
  <c r="BR15" i="5"/>
  <c r="BQ15" i="5"/>
  <c r="BP15" i="5"/>
  <c r="BO15" i="5" s="1"/>
  <c r="BN15" i="5"/>
  <c r="BM15" i="5"/>
  <c r="BL15" i="5"/>
  <c r="BK15" i="5" s="1"/>
  <c r="BS15" i="5" s="1"/>
  <c r="BH15" i="5"/>
  <c r="BG15" i="5"/>
  <c r="BF15" i="5"/>
  <c r="BE15" i="5" s="1"/>
  <c r="BD15" i="5"/>
  <c r="BC15" i="5"/>
  <c r="BB15" i="5"/>
  <c r="BA15" i="5" s="1"/>
  <c r="BI15" i="5" s="1"/>
  <c r="AX15" i="5"/>
  <c r="CB15" i="5" s="1"/>
  <c r="CB14" i="5" s="1"/>
  <c r="AW15" i="5"/>
  <c r="CA15" i="5" s="1"/>
  <c r="CA14" i="5" s="1"/>
  <c r="AV15" i="5"/>
  <c r="AU15" i="5" s="1"/>
  <c r="AT15" i="5"/>
  <c r="BX15" i="5" s="1"/>
  <c r="BX14" i="5" s="1"/>
  <c r="AS15" i="5"/>
  <c r="BW15" i="5" s="1"/>
  <c r="BW14" i="5" s="1"/>
  <c r="AR15" i="5"/>
  <c r="AQ15" i="5" s="1"/>
  <c r="AY15" i="5" s="1"/>
  <c r="AD15" i="5"/>
  <c r="AC15" i="5"/>
  <c r="AB15" i="5"/>
  <c r="AA15" i="5" s="1"/>
  <c r="Z15" i="5"/>
  <c r="Y15" i="5"/>
  <c r="X15" i="5"/>
  <c r="T15" i="5"/>
  <c r="S15" i="5"/>
  <c r="R15" i="5"/>
  <c r="Q15" i="5" s="1"/>
  <c r="P15" i="5"/>
  <c r="O15" i="5"/>
  <c r="N15" i="5"/>
  <c r="J15" i="5"/>
  <c r="AN15" i="5" s="1"/>
  <c r="I15" i="5"/>
  <c r="AM15" i="5" s="1"/>
  <c r="H15" i="5"/>
  <c r="G15" i="5" s="1"/>
  <c r="F15" i="5"/>
  <c r="AJ15" i="5" s="1"/>
  <c r="E15" i="5"/>
  <c r="AI15" i="5" s="1"/>
  <c r="D15" i="5"/>
  <c r="C15" i="5" s="1"/>
  <c r="K15" i="5" s="1"/>
  <c r="FN14" i="5"/>
  <c r="FM14" i="5"/>
  <c r="FL14" i="5"/>
  <c r="FJ14" i="5"/>
  <c r="FI14" i="5"/>
  <c r="FH14" i="5"/>
  <c r="FD14" i="5"/>
  <c r="FC14" i="5"/>
  <c r="FB14" i="5"/>
  <c r="EZ14" i="5"/>
  <c r="EY14" i="5"/>
  <c r="EX14" i="5"/>
  <c r="ET14" i="5"/>
  <c r="ES14" i="5"/>
  <c r="ER14" i="5"/>
  <c r="EP14" i="5"/>
  <c r="EO14" i="5"/>
  <c r="EN14" i="5"/>
  <c r="DP14" i="5"/>
  <c r="DO14" i="5"/>
  <c r="DN14" i="5"/>
  <c r="DL14" i="5"/>
  <c r="DK14" i="5"/>
  <c r="DJ14" i="5"/>
  <c r="DF14" i="5"/>
  <c r="DE14" i="5"/>
  <c r="DD14" i="5"/>
  <c r="DB14" i="5"/>
  <c r="DA14" i="5"/>
  <c r="CZ14" i="5"/>
  <c r="CV14" i="5"/>
  <c r="CU14" i="5"/>
  <c r="CT14" i="5"/>
  <c r="CR14" i="5"/>
  <c r="CQ14" i="5"/>
  <c r="CP14" i="5"/>
  <c r="BR14" i="5"/>
  <c r="BQ14" i="5"/>
  <c r="BP14" i="5"/>
  <c r="BN14" i="5"/>
  <c r="BM14" i="5"/>
  <c r="BL14" i="5"/>
  <c r="BH14" i="5"/>
  <c r="BG14" i="5"/>
  <c r="BF14" i="5"/>
  <c r="BD14" i="5"/>
  <c r="BC14" i="5"/>
  <c r="BB14" i="5"/>
  <c r="AX14" i="5"/>
  <c r="AW14" i="5"/>
  <c r="AV14" i="5"/>
  <c r="AT14" i="5"/>
  <c r="AS14" i="5"/>
  <c r="AR14" i="5"/>
  <c r="AD14" i="5"/>
  <c r="AC14" i="5"/>
  <c r="AB14" i="5"/>
  <c r="Z14" i="5"/>
  <c r="Y14" i="5"/>
  <c r="X14" i="5"/>
  <c r="T14" i="5"/>
  <c r="S14" i="5"/>
  <c r="R14" i="5"/>
  <c r="P14" i="5"/>
  <c r="O14" i="5"/>
  <c r="N14" i="5"/>
  <c r="J14" i="5"/>
  <c r="I14" i="5"/>
  <c r="H14" i="5"/>
  <c r="F14" i="5"/>
  <c r="E14" i="5"/>
  <c r="D14" i="5"/>
  <c r="FN13" i="5"/>
  <c r="FM13" i="5"/>
  <c r="FL13" i="5"/>
  <c r="FJ13" i="5"/>
  <c r="FI13" i="5"/>
  <c r="FH13" i="5"/>
  <c r="FG13" i="5" s="1"/>
  <c r="FD13" i="5"/>
  <c r="FC13" i="5"/>
  <c r="FB13" i="5"/>
  <c r="EZ13" i="5"/>
  <c r="EY13" i="5"/>
  <c r="EX13" i="5"/>
  <c r="EW13" i="5" s="1"/>
  <c r="ET13" i="5"/>
  <c r="FX13" i="5" s="1"/>
  <c r="ES13" i="5"/>
  <c r="FW13" i="5" s="1"/>
  <c r="ER13" i="5"/>
  <c r="EQ13" i="5" s="1"/>
  <c r="EP13" i="5"/>
  <c r="FT13" i="5" s="1"/>
  <c r="EO13" i="5"/>
  <c r="FS13" i="5" s="1"/>
  <c r="EN13" i="5"/>
  <c r="EM13" i="5" s="1"/>
  <c r="EU13" i="5" s="1"/>
  <c r="DP13" i="5"/>
  <c r="DO13" i="5"/>
  <c r="DN13" i="5"/>
  <c r="DL13" i="5"/>
  <c r="DK13" i="5"/>
  <c r="DJ13" i="5"/>
  <c r="DI13" i="5" s="1"/>
  <c r="DF13" i="5"/>
  <c r="DE13" i="5"/>
  <c r="DD13" i="5"/>
  <c r="DB13" i="5"/>
  <c r="DA13" i="5"/>
  <c r="CZ13" i="5"/>
  <c r="CY13" i="5" s="1"/>
  <c r="CV13" i="5"/>
  <c r="DZ13" i="5" s="1"/>
  <c r="GH13" i="5" s="1"/>
  <c r="CU13" i="5"/>
  <c r="DY13" i="5" s="1"/>
  <c r="GG13" i="5" s="1"/>
  <c r="CT13" i="5"/>
  <c r="CS13" i="5" s="1"/>
  <c r="CR13" i="5"/>
  <c r="DV13" i="5" s="1"/>
  <c r="GD13" i="5" s="1"/>
  <c r="CQ13" i="5"/>
  <c r="DU13" i="5" s="1"/>
  <c r="GC13" i="5" s="1"/>
  <c r="CP13" i="5"/>
  <c r="CO13" i="5" s="1"/>
  <c r="CW13" i="5" s="1"/>
  <c r="BR13" i="5"/>
  <c r="BQ13" i="5"/>
  <c r="BP13" i="5"/>
  <c r="BN13" i="5"/>
  <c r="BM13" i="5"/>
  <c r="BL13" i="5"/>
  <c r="BK13" i="5" s="1"/>
  <c r="BH13" i="5"/>
  <c r="BG13" i="5"/>
  <c r="BF13" i="5"/>
  <c r="BE13" i="5" s="1"/>
  <c r="BD13" i="5"/>
  <c r="BC13" i="5"/>
  <c r="BB13" i="5"/>
  <c r="BA13" i="5" s="1"/>
  <c r="BI13" i="5" s="1"/>
  <c r="AX13" i="5"/>
  <c r="CB13" i="5" s="1"/>
  <c r="AW13" i="5"/>
  <c r="CA13" i="5" s="1"/>
  <c r="AV13" i="5"/>
  <c r="AU13" i="5" s="1"/>
  <c r="AT13" i="5"/>
  <c r="BX13" i="5" s="1"/>
  <c r="AS13" i="5"/>
  <c r="BW13" i="5" s="1"/>
  <c r="AR13" i="5"/>
  <c r="AQ13" i="5" s="1"/>
  <c r="AY13" i="5" s="1"/>
  <c r="AD13" i="5"/>
  <c r="AC13" i="5"/>
  <c r="AB13" i="5"/>
  <c r="Z13" i="5"/>
  <c r="Y13" i="5"/>
  <c r="X13" i="5"/>
  <c r="W13" i="5" s="1"/>
  <c r="T13" i="5"/>
  <c r="S13" i="5"/>
  <c r="R13" i="5"/>
  <c r="P13" i="5"/>
  <c r="O13" i="5"/>
  <c r="N13" i="5"/>
  <c r="M13" i="5" s="1"/>
  <c r="J13" i="5"/>
  <c r="AN13" i="5" s="1"/>
  <c r="CL13" i="5" s="1"/>
  <c r="EJ13" i="5" s="1"/>
  <c r="GR13" i="5" s="1"/>
  <c r="I13" i="5"/>
  <c r="AM13" i="5" s="1"/>
  <c r="CK13" i="5" s="1"/>
  <c r="EI13" i="5" s="1"/>
  <c r="GQ13" i="5" s="1"/>
  <c r="H13" i="5"/>
  <c r="G13" i="5" s="1"/>
  <c r="F13" i="5"/>
  <c r="AJ13" i="5" s="1"/>
  <c r="CH13" i="5" s="1"/>
  <c r="EF13" i="5" s="1"/>
  <c r="GN13" i="5" s="1"/>
  <c r="E13" i="5"/>
  <c r="AI13" i="5" s="1"/>
  <c r="CG13" i="5" s="1"/>
  <c r="EE13" i="5" s="1"/>
  <c r="GM13" i="5" s="1"/>
  <c r="D13" i="5"/>
  <c r="C13" i="5" s="1"/>
  <c r="K13" i="5" s="1"/>
  <c r="FN12" i="5"/>
  <c r="FM12" i="5"/>
  <c r="FK12" i="5" s="1"/>
  <c r="FL12" i="5"/>
  <c r="FJ12" i="5"/>
  <c r="FI12" i="5"/>
  <c r="FH12" i="5"/>
  <c r="FG12" i="5" s="1"/>
  <c r="FD12" i="5"/>
  <c r="FC12" i="5"/>
  <c r="FB12" i="5"/>
  <c r="FA12" i="5" s="1"/>
  <c r="FF12" i="5" s="1"/>
  <c r="EZ12" i="5"/>
  <c r="EY12" i="5"/>
  <c r="EX12" i="5"/>
  <c r="EW12" i="5" s="1"/>
  <c r="ET12" i="5"/>
  <c r="FX12" i="5" s="1"/>
  <c r="ES12" i="5"/>
  <c r="FW12" i="5" s="1"/>
  <c r="ER12" i="5"/>
  <c r="FV12" i="5" s="1"/>
  <c r="FU12" i="5" s="1"/>
  <c r="EP12" i="5"/>
  <c r="FT12" i="5" s="1"/>
  <c r="EO12" i="5"/>
  <c r="FS12" i="5" s="1"/>
  <c r="EN12" i="5"/>
  <c r="FR12" i="5" s="1"/>
  <c r="DP12" i="5"/>
  <c r="DO12" i="5"/>
  <c r="DN12" i="5"/>
  <c r="DM12" i="5"/>
  <c r="DL12" i="5"/>
  <c r="DK12" i="5"/>
  <c r="DJ12" i="5"/>
  <c r="DI12" i="5"/>
  <c r="DQ12" i="5" s="1"/>
  <c r="DF12" i="5"/>
  <c r="DE12" i="5"/>
  <c r="DD12" i="5"/>
  <c r="DC12" i="5"/>
  <c r="DB12" i="5"/>
  <c r="DA12" i="5"/>
  <c r="CZ12" i="5"/>
  <c r="CY12" i="5"/>
  <c r="DG12" i="5" s="1"/>
  <c r="CV12" i="5"/>
  <c r="DZ12" i="5" s="1"/>
  <c r="GH12" i="5" s="1"/>
  <c r="CU12" i="5"/>
  <c r="DY12" i="5" s="1"/>
  <c r="GG12" i="5" s="1"/>
  <c r="CT12" i="5"/>
  <c r="DX12" i="5" s="1"/>
  <c r="CS12" i="5"/>
  <c r="CR12" i="5"/>
  <c r="DV12" i="5" s="1"/>
  <c r="GD12" i="5" s="1"/>
  <c r="CQ12" i="5"/>
  <c r="DU12" i="5" s="1"/>
  <c r="CP12" i="5"/>
  <c r="DT12" i="5" s="1"/>
  <c r="CO12" i="5"/>
  <c r="CW12" i="5" s="1"/>
  <c r="BR12" i="5"/>
  <c r="BQ12" i="5"/>
  <c r="BP12" i="5"/>
  <c r="BO12" i="5"/>
  <c r="BN12" i="5"/>
  <c r="BM12" i="5"/>
  <c r="BL12" i="5"/>
  <c r="BK12" i="5"/>
  <c r="BS12" i="5" s="1"/>
  <c r="BH12" i="5"/>
  <c r="BG12" i="5"/>
  <c r="BF12" i="5"/>
  <c r="BE12" i="5"/>
  <c r="BD12" i="5"/>
  <c r="BC12" i="5"/>
  <c r="BA12" i="5" s="1"/>
  <c r="BI12" i="5" s="1"/>
  <c r="BB12" i="5"/>
  <c r="AX12" i="5"/>
  <c r="CB12" i="5" s="1"/>
  <c r="AW12" i="5"/>
  <c r="AV12" i="5"/>
  <c r="BZ12" i="5" s="1"/>
  <c r="AT12" i="5"/>
  <c r="BX12" i="5" s="1"/>
  <c r="AS12" i="5"/>
  <c r="AR12" i="5"/>
  <c r="BV12" i="5" s="1"/>
  <c r="AD12" i="5"/>
  <c r="AC12" i="5"/>
  <c r="AB12" i="5"/>
  <c r="Z12" i="5"/>
  <c r="Y12" i="5"/>
  <c r="W12" i="5" s="1"/>
  <c r="X12" i="5"/>
  <c r="T12" i="5"/>
  <c r="S12" i="5"/>
  <c r="R12" i="5"/>
  <c r="P12" i="5"/>
  <c r="O12" i="5"/>
  <c r="M12" i="5" s="1"/>
  <c r="N12" i="5"/>
  <c r="J12" i="5"/>
  <c r="AN12" i="5" s="1"/>
  <c r="CL12" i="5" s="1"/>
  <c r="I12" i="5"/>
  <c r="AM12" i="5" s="1"/>
  <c r="H12" i="5"/>
  <c r="AL12" i="5" s="1"/>
  <c r="F12" i="5"/>
  <c r="AJ12" i="5" s="1"/>
  <c r="CH12" i="5" s="1"/>
  <c r="E12" i="5"/>
  <c r="D12" i="5"/>
  <c r="AH12" i="5" s="1"/>
  <c r="FN11" i="5"/>
  <c r="FM11" i="5"/>
  <c r="FL11" i="5"/>
  <c r="FK11" i="5" s="1"/>
  <c r="FJ11" i="5"/>
  <c r="FI11" i="5"/>
  <c r="FH11" i="5"/>
  <c r="FG11" i="5" s="1"/>
  <c r="FO11" i="5" s="1"/>
  <c r="FD11" i="5"/>
  <c r="FC11" i="5"/>
  <c r="FB11" i="5"/>
  <c r="FA11" i="5" s="1"/>
  <c r="EZ11" i="5"/>
  <c r="EY11" i="5"/>
  <c r="EX11" i="5"/>
  <c r="EW11" i="5" s="1"/>
  <c r="FE11" i="5" s="1"/>
  <c r="ET11" i="5"/>
  <c r="FX11" i="5" s="1"/>
  <c r="ES11" i="5"/>
  <c r="FW11" i="5" s="1"/>
  <c r="ER11" i="5"/>
  <c r="FV11" i="5" s="1"/>
  <c r="EP11" i="5"/>
  <c r="FT11" i="5" s="1"/>
  <c r="EO11" i="5"/>
  <c r="FS11" i="5" s="1"/>
  <c r="EN11" i="5"/>
  <c r="FR11" i="5" s="1"/>
  <c r="DP11" i="5"/>
  <c r="DO11" i="5"/>
  <c r="DN11" i="5"/>
  <c r="DM11" i="5" s="1"/>
  <c r="DL11" i="5"/>
  <c r="DK11" i="5"/>
  <c r="DJ11" i="5"/>
  <c r="DI11" i="5" s="1"/>
  <c r="DQ11" i="5" s="1"/>
  <c r="DF11" i="5"/>
  <c r="DE11" i="5"/>
  <c r="DD11" i="5"/>
  <c r="DC11" i="5" s="1"/>
  <c r="DB11" i="5"/>
  <c r="DA11" i="5"/>
  <c r="CZ11" i="5"/>
  <c r="CY11" i="5" s="1"/>
  <c r="DG11" i="5" s="1"/>
  <c r="CV11" i="5"/>
  <c r="DZ11" i="5" s="1"/>
  <c r="GH11" i="5" s="1"/>
  <c r="CU11" i="5"/>
  <c r="DY11" i="5" s="1"/>
  <c r="GG11" i="5" s="1"/>
  <c r="CT11" i="5"/>
  <c r="DX11" i="5" s="1"/>
  <c r="CR11" i="5"/>
  <c r="DV11" i="5" s="1"/>
  <c r="GD11" i="5" s="1"/>
  <c r="CQ11" i="5"/>
  <c r="DU11" i="5" s="1"/>
  <c r="GC11" i="5" s="1"/>
  <c r="CP11" i="5"/>
  <c r="DT11" i="5" s="1"/>
  <c r="BR11" i="5"/>
  <c r="BQ11" i="5"/>
  <c r="BP11" i="5"/>
  <c r="BO11" i="5" s="1"/>
  <c r="BN11" i="5"/>
  <c r="BM11" i="5"/>
  <c r="BL11" i="5"/>
  <c r="BK11" i="5" s="1"/>
  <c r="BS11" i="5" s="1"/>
  <c r="BH11" i="5"/>
  <c r="BG11" i="5"/>
  <c r="BF11" i="5"/>
  <c r="BE11" i="5" s="1"/>
  <c r="BD11" i="5"/>
  <c r="BC11" i="5"/>
  <c r="BB11" i="5"/>
  <c r="BA11" i="5" s="1"/>
  <c r="BI11" i="5" s="1"/>
  <c r="AX11" i="5"/>
  <c r="CB11" i="5" s="1"/>
  <c r="AW11" i="5"/>
  <c r="CA11" i="5" s="1"/>
  <c r="AV11" i="5"/>
  <c r="BZ11" i="5" s="1"/>
  <c r="AT11" i="5"/>
  <c r="BX11" i="5" s="1"/>
  <c r="AS11" i="5"/>
  <c r="BW11" i="5" s="1"/>
  <c r="AR11" i="5"/>
  <c r="BV11" i="5" s="1"/>
  <c r="AD11" i="5"/>
  <c r="AC11" i="5"/>
  <c r="AB11" i="5"/>
  <c r="AA11" i="5" s="1"/>
  <c r="Z11" i="5"/>
  <c r="Y11" i="5"/>
  <c r="X11" i="5"/>
  <c r="W11" i="5" s="1"/>
  <c r="AE11" i="5" s="1"/>
  <c r="T11" i="5"/>
  <c r="S11" i="5"/>
  <c r="R11" i="5"/>
  <c r="Q11" i="5" s="1"/>
  <c r="P11" i="5"/>
  <c r="O11" i="5"/>
  <c r="N11" i="5"/>
  <c r="M11" i="5" s="1"/>
  <c r="U11" i="5" s="1"/>
  <c r="J11" i="5"/>
  <c r="AN11" i="5" s="1"/>
  <c r="CL11" i="5" s="1"/>
  <c r="EJ11" i="5" s="1"/>
  <c r="GR11" i="5" s="1"/>
  <c r="I11" i="5"/>
  <c r="AM11" i="5" s="1"/>
  <c r="CK11" i="5" s="1"/>
  <c r="EI11" i="5" s="1"/>
  <c r="GQ11" i="5" s="1"/>
  <c r="H11" i="5"/>
  <c r="AL11" i="5" s="1"/>
  <c r="F11" i="5"/>
  <c r="AJ11" i="5" s="1"/>
  <c r="CH11" i="5" s="1"/>
  <c r="EF11" i="5" s="1"/>
  <c r="GN11" i="5" s="1"/>
  <c r="E11" i="5"/>
  <c r="AI11" i="5" s="1"/>
  <c r="D11" i="5"/>
  <c r="AH11" i="5" s="1"/>
  <c r="C11" i="5"/>
  <c r="FN10" i="5"/>
  <c r="FN9" i="5" s="1"/>
  <c r="FM10" i="5"/>
  <c r="FL10" i="5"/>
  <c r="FK10" i="5" s="1"/>
  <c r="FJ10" i="5"/>
  <c r="FJ9" i="5" s="1"/>
  <c r="FI10" i="5"/>
  <c r="FH10" i="5"/>
  <c r="FD10" i="5"/>
  <c r="FD9" i="5" s="1"/>
  <c r="FC10" i="5"/>
  <c r="FB10" i="5"/>
  <c r="FA10" i="5" s="1"/>
  <c r="EZ10" i="5"/>
  <c r="EZ9" i="5" s="1"/>
  <c r="EY10" i="5"/>
  <c r="EX10" i="5"/>
  <c r="ET10" i="5"/>
  <c r="ET9" i="5" s="1"/>
  <c r="ES10" i="5"/>
  <c r="FW10" i="5" s="1"/>
  <c r="ER10" i="5"/>
  <c r="EQ10" i="5" s="1"/>
  <c r="EP10" i="5"/>
  <c r="EP9" i="5" s="1"/>
  <c r="EO10" i="5"/>
  <c r="FS10" i="5" s="1"/>
  <c r="FS9" i="5" s="1"/>
  <c r="EN10" i="5"/>
  <c r="DP10" i="5"/>
  <c r="DP9" i="5" s="1"/>
  <c r="DO10" i="5"/>
  <c r="DN10" i="5"/>
  <c r="DM10" i="5" s="1"/>
  <c r="DL10" i="5"/>
  <c r="DL9" i="5" s="1"/>
  <c r="DK10" i="5"/>
  <c r="DJ10" i="5"/>
  <c r="DF10" i="5"/>
  <c r="DF9" i="5" s="1"/>
  <c r="DE10" i="5"/>
  <c r="DD10" i="5"/>
  <c r="DC10" i="5" s="1"/>
  <c r="DB10" i="5"/>
  <c r="DB9" i="5" s="1"/>
  <c r="DA10" i="5"/>
  <c r="CZ10" i="5"/>
  <c r="CV10" i="5"/>
  <c r="CV9" i="5" s="1"/>
  <c r="CU10" i="5"/>
  <c r="DY10" i="5" s="1"/>
  <c r="CT10" i="5"/>
  <c r="CS10" i="5" s="1"/>
  <c r="CR10" i="5"/>
  <c r="CR9" i="5" s="1"/>
  <c r="CQ10" i="5"/>
  <c r="DU10" i="5" s="1"/>
  <c r="CP10" i="5"/>
  <c r="BR10" i="5"/>
  <c r="BR9" i="5" s="1"/>
  <c r="BQ10" i="5"/>
  <c r="BP10" i="5"/>
  <c r="BO10" i="5" s="1"/>
  <c r="BN10" i="5"/>
  <c r="BN9" i="5" s="1"/>
  <c r="BM10" i="5"/>
  <c r="BL10" i="5"/>
  <c r="BH10" i="5"/>
  <c r="BH9" i="5" s="1"/>
  <c r="BG10" i="5"/>
  <c r="BF10" i="5"/>
  <c r="BE10" i="5" s="1"/>
  <c r="BD10" i="5"/>
  <c r="BD9" i="5" s="1"/>
  <c r="BC10" i="5"/>
  <c r="BB10" i="5"/>
  <c r="AX10" i="5"/>
  <c r="AX9" i="5" s="1"/>
  <c r="AW10" i="5"/>
  <c r="CA10" i="5" s="1"/>
  <c r="AV10" i="5"/>
  <c r="AU10" i="5" s="1"/>
  <c r="AT10" i="5"/>
  <c r="AT9" i="5" s="1"/>
  <c r="AS10" i="5"/>
  <c r="BW10" i="5" s="1"/>
  <c r="BW9" i="5" s="1"/>
  <c r="AR10" i="5"/>
  <c r="AD10" i="5"/>
  <c r="AD9" i="5" s="1"/>
  <c r="AC10" i="5"/>
  <c r="AB10" i="5"/>
  <c r="AA10" i="5" s="1"/>
  <c r="Z10" i="5"/>
  <c r="Z9" i="5" s="1"/>
  <c r="Y10" i="5"/>
  <c r="X10" i="5"/>
  <c r="T10" i="5"/>
  <c r="T9" i="5" s="1"/>
  <c r="S10" i="5"/>
  <c r="R10" i="5"/>
  <c r="Q10" i="5" s="1"/>
  <c r="P10" i="5"/>
  <c r="P9" i="5" s="1"/>
  <c r="O10" i="5"/>
  <c r="N10" i="5"/>
  <c r="J10" i="5"/>
  <c r="J9" i="5" s="1"/>
  <c r="I10" i="5"/>
  <c r="AM10" i="5" s="1"/>
  <c r="H10" i="5"/>
  <c r="G10" i="5" s="1"/>
  <c r="F10" i="5"/>
  <c r="F9" i="5" s="1"/>
  <c r="E10" i="5"/>
  <c r="AI10" i="5" s="1"/>
  <c r="D10" i="5"/>
  <c r="FM9" i="5"/>
  <c r="FI9" i="5"/>
  <c r="FC9" i="5"/>
  <c r="EY9" i="5"/>
  <c r="ES9" i="5"/>
  <c r="EO9" i="5"/>
  <c r="DO9" i="5"/>
  <c r="DK9" i="5"/>
  <c r="DE9" i="5"/>
  <c r="DA9" i="5"/>
  <c r="CU9" i="5"/>
  <c r="CQ9" i="5"/>
  <c r="BQ9" i="5"/>
  <c r="BM9" i="5"/>
  <c r="BG9" i="5"/>
  <c r="BC9" i="5"/>
  <c r="AW9" i="5"/>
  <c r="AS9" i="5"/>
  <c r="AC9" i="5"/>
  <c r="Y9" i="5"/>
  <c r="S9" i="5"/>
  <c r="O9" i="5"/>
  <c r="I9" i="5"/>
  <c r="E9" i="5"/>
  <c r="CJ4" i="5"/>
  <c r="CB4" i="5"/>
  <c r="CA4" i="5"/>
  <c r="BZ4" i="5"/>
  <c r="BP4" i="5"/>
  <c r="BF4" i="5"/>
  <c r="AX4" i="5"/>
  <c r="AW4" i="5"/>
  <c r="AV4" i="5"/>
  <c r="EQ3" i="5"/>
  <c r="EH3" i="5"/>
  <c r="EG3" i="5"/>
  <c r="DW3" i="5"/>
  <c r="DM3" i="5"/>
  <c r="CS3" i="5"/>
  <c r="CL3" i="5"/>
  <c r="CK3" i="5"/>
  <c r="CJ3" i="5"/>
  <c r="CI3" i="5"/>
  <c r="BY3" i="5"/>
  <c r="BO3" i="5"/>
  <c r="AN2" i="5"/>
  <c r="AM2" i="5"/>
  <c r="AL2" i="5"/>
  <c r="BS64" i="4"/>
  <c r="BS61" i="4"/>
  <c r="D9" i="6" l="1"/>
  <c r="F9" i="6" s="1"/>
  <c r="FR86" i="5"/>
  <c r="FT86" i="5"/>
  <c r="GD86" i="5" s="1"/>
  <c r="GD89" i="5"/>
  <c r="EM88" i="5"/>
  <c r="EU88" i="5" s="1"/>
  <c r="GM224" i="5"/>
  <c r="GC224" i="5"/>
  <c r="EM224" i="5"/>
  <c r="EW224" i="5"/>
  <c r="EW77" i="5"/>
  <c r="FE77" i="5" s="1"/>
  <c r="FG78" i="5"/>
  <c r="FO78" i="5" s="1"/>
  <c r="EW147" i="5"/>
  <c r="FE147" i="5" s="1"/>
  <c r="GC151" i="5"/>
  <c r="FQ151" i="5"/>
  <c r="EW151" i="5"/>
  <c r="FG151" i="5"/>
  <c r="FI157" i="5"/>
  <c r="FS154" i="5"/>
  <c r="GC154" i="5" s="1"/>
  <c r="EW154" i="5"/>
  <c r="FG154" i="5"/>
  <c r="FG193" i="5"/>
  <c r="FR194" i="5"/>
  <c r="FQ111" i="5"/>
  <c r="FY111" i="5" s="1"/>
  <c r="EW111" i="5"/>
  <c r="FE111" i="5" s="1"/>
  <c r="EW138" i="5"/>
  <c r="FE138" i="5" s="1"/>
  <c r="FG138" i="5"/>
  <c r="EW210" i="5"/>
  <c r="FE210" i="5" s="1"/>
  <c r="U130" i="5"/>
  <c r="BE62" i="5"/>
  <c r="FQ182" i="5"/>
  <c r="FY182" i="5" s="1"/>
  <c r="BO57" i="5"/>
  <c r="FK54" i="5"/>
  <c r="EM86" i="5"/>
  <c r="EU86" i="5" s="1"/>
  <c r="FA86" i="5"/>
  <c r="M108" i="5"/>
  <c r="U108" i="5" s="1"/>
  <c r="W108" i="5"/>
  <c r="AE108" i="5" s="1"/>
  <c r="AJ134" i="5"/>
  <c r="EW129" i="5"/>
  <c r="AH130" i="5"/>
  <c r="AJ130" i="5"/>
  <c r="DI131" i="5"/>
  <c r="M173" i="5"/>
  <c r="BK207" i="5"/>
  <c r="BS207" i="5" s="1"/>
  <c r="BV231" i="5"/>
  <c r="DI36" i="5"/>
  <c r="DQ36" i="5" s="1"/>
  <c r="BO44" i="5"/>
  <c r="BS44" i="5" s="1"/>
  <c r="BK56" i="5"/>
  <c r="BK78" i="5"/>
  <c r="EW113" i="5"/>
  <c r="CY147" i="5"/>
  <c r="DG147" i="5" s="1"/>
  <c r="CO175" i="5"/>
  <c r="CI183" i="5"/>
  <c r="FE86" i="5"/>
  <c r="CO58" i="5"/>
  <c r="CY58" i="5"/>
  <c r="DI58" i="5"/>
  <c r="CY108" i="5"/>
  <c r="DG108" i="5" s="1"/>
  <c r="DI108" i="5"/>
  <c r="DC123" i="5"/>
  <c r="CY126" i="5"/>
  <c r="BK137" i="5"/>
  <c r="BS137" i="5" s="1"/>
  <c r="DM138" i="5"/>
  <c r="EQ138" i="5"/>
  <c r="FK138" i="5"/>
  <c r="AQ140" i="5"/>
  <c r="DU140" i="5"/>
  <c r="GC140" i="5" s="1"/>
  <c r="EW182" i="5"/>
  <c r="FE182" i="5" s="1"/>
  <c r="DQ108" i="5"/>
  <c r="BO62" i="5"/>
  <c r="M102" i="5"/>
  <c r="U102" i="5" s="1"/>
  <c r="FS102" i="5"/>
  <c r="GC102" i="5" s="1"/>
  <c r="FV102" i="5"/>
  <c r="FX102" i="5"/>
  <c r="GR102" i="5" s="1"/>
  <c r="CY112" i="5"/>
  <c r="DG112" i="5" s="1"/>
  <c r="DI112" i="5"/>
  <c r="DQ112" i="5" s="1"/>
  <c r="EX112" i="5"/>
  <c r="EZ112" i="5"/>
  <c r="FC112" i="5"/>
  <c r="FH112" i="5"/>
  <c r="FJ112" i="5"/>
  <c r="FM112" i="5"/>
  <c r="BO105" i="5"/>
  <c r="EM105" i="5"/>
  <c r="FA105" i="5"/>
  <c r="EF106" i="5"/>
  <c r="GN106" i="5" s="1"/>
  <c r="M106" i="5"/>
  <c r="W106" i="5"/>
  <c r="FU106" i="5"/>
  <c r="FA106" i="5"/>
  <c r="FK106" i="5"/>
  <c r="C108" i="5"/>
  <c r="G108" i="5"/>
  <c r="AQ108" i="5"/>
  <c r="AU108" i="5"/>
  <c r="CI108" i="5"/>
  <c r="GX108" i="5" s="1"/>
  <c r="CO108" i="5"/>
  <c r="CS108" i="5"/>
  <c r="EM108" i="5"/>
  <c r="BV109" i="5"/>
  <c r="BU109" i="5" s="1"/>
  <c r="BZ109" i="5"/>
  <c r="DY109" i="5"/>
  <c r="FW109" i="5"/>
  <c r="C110" i="5"/>
  <c r="EE110" i="5"/>
  <c r="GM110" i="5" s="1"/>
  <c r="G110" i="5"/>
  <c r="AM110" i="5"/>
  <c r="Q110" i="5"/>
  <c r="U110" i="5" s="1"/>
  <c r="AA110" i="5"/>
  <c r="BE110" i="5"/>
  <c r="BO110" i="5"/>
  <c r="GQ110" i="5"/>
  <c r="GG110" i="5"/>
  <c r="FQ110" i="5"/>
  <c r="FV110" i="5"/>
  <c r="FX110" i="5"/>
  <c r="GR110" i="5" s="1"/>
  <c r="CG111" i="5"/>
  <c r="EE111" i="5" s="1"/>
  <c r="GM111" i="5" s="1"/>
  <c r="AA111" i="5"/>
  <c r="BA111" i="5"/>
  <c r="EM183" i="5"/>
  <c r="EU183" i="5" s="1"/>
  <c r="FW203" i="5"/>
  <c r="GG203" i="5" s="1"/>
  <c r="BE78" i="5"/>
  <c r="BI78" i="5" s="1"/>
  <c r="FX103" i="5"/>
  <c r="GM102" i="5"/>
  <c r="FQ102" i="5"/>
  <c r="FA112" i="5"/>
  <c r="FK112" i="5"/>
  <c r="EI109" i="5"/>
  <c r="GQ109" i="5" s="1"/>
  <c r="GH110" i="5"/>
  <c r="FG126" i="5"/>
  <c r="FE143" i="5"/>
  <c r="FU203" i="5"/>
  <c r="Q18" i="5"/>
  <c r="BE18" i="5"/>
  <c r="DC18" i="5"/>
  <c r="C18" i="5"/>
  <c r="K18" i="5" s="1"/>
  <c r="M18" i="5"/>
  <c r="U18" i="5" s="1"/>
  <c r="BK18" i="5"/>
  <c r="BS18" i="5" s="1"/>
  <c r="CO18" i="5"/>
  <c r="CW18" i="5" s="1"/>
  <c r="EM18" i="5"/>
  <c r="Q214" i="5"/>
  <c r="AH47" i="5"/>
  <c r="AJ47" i="5"/>
  <c r="CH47" i="5" s="1"/>
  <c r="C87" i="5"/>
  <c r="G87" i="5"/>
  <c r="G122" i="5"/>
  <c r="K122" i="5" s="1"/>
  <c r="FG129" i="5"/>
  <c r="C130" i="5"/>
  <c r="AI130" i="5"/>
  <c r="CG130" i="5" s="1"/>
  <c r="EE130" i="5" s="1"/>
  <c r="GM130" i="5" s="1"/>
  <c r="BS114" i="5"/>
  <c r="BI173" i="5"/>
  <c r="AA47" i="5"/>
  <c r="AE47" i="5" s="1"/>
  <c r="FG56" i="5"/>
  <c r="FO56" i="5" s="1"/>
  <c r="G86" i="5"/>
  <c r="AQ86" i="5"/>
  <c r="CS86" i="5"/>
  <c r="CW86" i="5" s="1"/>
  <c r="DC86" i="5"/>
  <c r="DM86" i="5"/>
  <c r="BW87" i="5"/>
  <c r="CG87" i="5" s="1"/>
  <c r="EE87" i="5" s="1"/>
  <c r="GM87" i="5" s="1"/>
  <c r="BA88" i="5"/>
  <c r="AA140" i="5"/>
  <c r="FA146" i="5"/>
  <c r="FA196" i="5"/>
  <c r="BS56" i="5"/>
  <c r="BI62" i="5"/>
  <c r="BS62" i="5"/>
  <c r="BI61" i="5"/>
  <c r="BO49" i="5"/>
  <c r="BS49" i="5" s="1"/>
  <c r="DI49" i="5"/>
  <c r="EM49" i="5"/>
  <c r="FK49" i="5"/>
  <c r="CY53" i="5"/>
  <c r="DI53" i="5"/>
  <c r="FQ53" i="5"/>
  <c r="EW53" i="5"/>
  <c r="FG53" i="5"/>
  <c r="AK54" i="5"/>
  <c r="Q54" i="5"/>
  <c r="AA54" i="5"/>
  <c r="BY54" i="5"/>
  <c r="BO54" i="5"/>
  <c r="DU54" i="5"/>
  <c r="GC54" i="5" s="1"/>
  <c r="DX54" i="5"/>
  <c r="EH54" i="5" s="1"/>
  <c r="GP54" i="5" s="1"/>
  <c r="DZ54" i="5"/>
  <c r="EJ54" i="5" s="1"/>
  <c r="GR54" i="5" s="1"/>
  <c r="FW54" i="5"/>
  <c r="FU54" i="5" s="1"/>
  <c r="AJ56" i="5"/>
  <c r="AM56" i="5"/>
  <c r="AM57" i="5" s="1"/>
  <c r="AU56" i="5"/>
  <c r="GR56" i="5"/>
  <c r="GH56" i="5"/>
  <c r="FS56" i="5"/>
  <c r="GM56" i="5" s="1"/>
  <c r="EQ56" i="5"/>
  <c r="EW56" i="5"/>
  <c r="F64" i="5"/>
  <c r="I64" i="5"/>
  <c r="P64" i="5"/>
  <c r="S64" i="5"/>
  <c r="W58" i="5"/>
  <c r="Z64" i="5"/>
  <c r="AC64" i="5"/>
  <c r="AQ58" i="5"/>
  <c r="AT64" i="5"/>
  <c r="AW64" i="5"/>
  <c r="BB64" i="5"/>
  <c r="BD64" i="5"/>
  <c r="BG64" i="5"/>
  <c r="BL64" i="5"/>
  <c r="BN64" i="5"/>
  <c r="BQ64" i="5"/>
  <c r="CI58" i="5"/>
  <c r="CS58" i="5"/>
  <c r="ER64" i="5"/>
  <c r="ET64" i="5"/>
  <c r="FI64" i="5"/>
  <c r="FK58" i="5"/>
  <c r="FM64" i="5"/>
  <c r="C59" i="5"/>
  <c r="K59" i="5" s="1"/>
  <c r="AQ59" i="5"/>
  <c r="AY59" i="5" s="1"/>
  <c r="CO59" i="5"/>
  <c r="CW59" i="5" s="1"/>
  <c r="EM59" i="5"/>
  <c r="EU59" i="5" s="1"/>
  <c r="AK60" i="5"/>
  <c r="Q60" i="5"/>
  <c r="AA60" i="5"/>
  <c r="BY60" i="5"/>
  <c r="BE60" i="5"/>
  <c r="BO60" i="5"/>
  <c r="FU60" i="5"/>
  <c r="FA60" i="5"/>
  <c r="FK60" i="5"/>
  <c r="C61" i="5"/>
  <c r="Q61" i="5"/>
  <c r="BW61" i="5"/>
  <c r="CG61" i="5" s="1"/>
  <c r="EE61" i="5" s="1"/>
  <c r="BZ61" i="5"/>
  <c r="CB61" i="5"/>
  <c r="BK61" i="5"/>
  <c r="GR61" i="5"/>
  <c r="GH61" i="5"/>
  <c r="DC61" i="5"/>
  <c r="FS61" i="5"/>
  <c r="GC61" i="5" s="1"/>
  <c r="EQ61" i="5"/>
  <c r="FW61" i="5"/>
  <c r="GG61" i="5" s="1"/>
  <c r="FA61" i="5"/>
  <c r="C62" i="5"/>
  <c r="CH62" i="5"/>
  <c r="AM62" i="5"/>
  <c r="AU62" i="5"/>
  <c r="GQ62" i="5"/>
  <c r="CO62" i="5"/>
  <c r="GG62" i="5"/>
  <c r="FR62" i="5"/>
  <c r="FT62" i="5"/>
  <c r="GD62" i="5" s="1"/>
  <c r="AI63" i="5"/>
  <c r="AK63" i="5"/>
  <c r="AA63" i="5"/>
  <c r="AE63" i="5" s="1"/>
  <c r="BW63" i="5"/>
  <c r="AU63" i="5"/>
  <c r="CA63" i="5"/>
  <c r="DC63" i="5"/>
  <c r="DG63" i="5" s="1"/>
  <c r="DM63" i="5"/>
  <c r="FU63" i="5"/>
  <c r="FA63" i="5"/>
  <c r="FE63" i="5" s="1"/>
  <c r="FK63" i="5"/>
  <c r="FO63" i="5" s="1"/>
  <c r="AN68" i="5"/>
  <c r="O68" i="5"/>
  <c r="O33" i="5" s="1"/>
  <c r="R68" i="5"/>
  <c r="T68" i="5"/>
  <c r="T33" i="5" s="1"/>
  <c r="Y68" i="5"/>
  <c r="Y33" i="5" s="1"/>
  <c r="AB68" i="5"/>
  <c r="AD68" i="5"/>
  <c r="AD33" i="5" s="1"/>
  <c r="AS68" i="5"/>
  <c r="BC68" i="5"/>
  <c r="BA68" i="5" s="1"/>
  <c r="BF68" i="5"/>
  <c r="BF33" i="5" s="1"/>
  <c r="BH68" i="5"/>
  <c r="BH33" i="5" s="1"/>
  <c r="BM68" i="5"/>
  <c r="BM33" i="5" s="1"/>
  <c r="BP68" i="5"/>
  <c r="BR68" i="5"/>
  <c r="BR33" i="5" s="1"/>
  <c r="CK68" i="5"/>
  <c r="CU68" i="5"/>
  <c r="CZ68" i="5"/>
  <c r="DB68" i="5"/>
  <c r="DB33" i="5" s="1"/>
  <c r="DE68" i="5"/>
  <c r="DE33" i="5" s="1"/>
  <c r="DJ68" i="5"/>
  <c r="DL68" i="5"/>
  <c r="DL33" i="5" s="1"/>
  <c r="DO68" i="5"/>
  <c r="DO33" i="5" s="1"/>
  <c r="FT68" i="5"/>
  <c r="ES68" i="5"/>
  <c r="EX68" i="5"/>
  <c r="EZ68" i="5"/>
  <c r="EZ33" i="5" s="1"/>
  <c r="FC68" i="5"/>
  <c r="FH68" i="5"/>
  <c r="FJ68" i="5"/>
  <c r="FJ33" i="5" s="1"/>
  <c r="FM68" i="5"/>
  <c r="C67" i="5"/>
  <c r="AI67" i="5"/>
  <c r="CG67" i="5" s="1"/>
  <c r="EE67" i="5" s="1"/>
  <c r="GM67" i="5" s="1"/>
  <c r="G67" i="5"/>
  <c r="M67" i="5"/>
  <c r="BU67" i="5"/>
  <c r="BZ67" i="5"/>
  <c r="CB67" i="5"/>
  <c r="CB68" i="5" s="1"/>
  <c r="DC67" i="5"/>
  <c r="DM67" i="5"/>
  <c r="FU67" i="5"/>
  <c r="FA67" i="5"/>
  <c r="C69" i="5"/>
  <c r="W73" i="5"/>
  <c r="AE73" i="5" s="1"/>
  <c r="AQ69" i="5"/>
  <c r="BB73" i="5"/>
  <c r="CT73" i="5"/>
  <c r="DN73" i="5"/>
  <c r="ER73" i="5"/>
  <c r="FL73" i="5"/>
  <c r="AH72" i="5"/>
  <c r="AL72" i="5"/>
  <c r="BV72" i="5"/>
  <c r="BU72" i="5" s="1"/>
  <c r="BZ72" i="5"/>
  <c r="D80" i="5"/>
  <c r="F80" i="5"/>
  <c r="I80" i="5"/>
  <c r="N80" i="5"/>
  <c r="P80" i="5"/>
  <c r="S80" i="5"/>
  <c r="Q80" i="5" s="1"/>
  <c r="X80" i="5"/>
  <c r="Z80" i="5"/>
  <c r="AC80" i="5"/>
  <c r="AA80" i="5" s="1"/>
  <c r="AR80" i="5"/>
  <c r="AT80" i="5"/>
  <c r="AW80" i="5"/>
  <c r="AU80" i="5" s="1"/>
  <c r="BB80" i="5"/>
  <c r="BD80" i="5"/>
  <c r="BG80" i="5"/>
  <c r="BE80" i="5" s="1"/>
  <c r="BL80" i="5"/>
  <c r="BN80" i="5"/>
  <c r="BQ80" i="5"/>
  <c r="BO80" i="5" s="1"/>
  <c r="CJ80" i="5"/>
  <c r="CL80" i="5"/>
  <c r="CQ80" i="5"/>
  <c r="CO80" i="5" s="1"/>
  <c r="CT80" i="5"/>
  <c r="CV80" i="5"/>
  <c r="DA80" i="5"/>
  <c r="DD80" i="5"/>
  <c r="DF80" i="5"/>
  <c r="DF33" i="5" s="1"/>
  <c r="DK80" i="5"/>
  <c r="DK33" i="5" s="1"/>
  <c r="DN80" i="5"/>
  <c r="DP80" i="5"/>
  <c r="EO80" i="5"/>
  <c r="ER80" i="5"/>
  <c r="ET80" i="5"/>
  <c r="EY80" i="5"/>
  <c r="EY33" i="5" s="1"/>
  <c r="FB80" i="5"/>
  <c r="FD80" i="5"/>
  <c r="FD33" i="5" s="1"/>
  <c r="FI80" i="5"/>
  <c r="FL80" i="5"/>
  <c r="FN80" i="5"/>
  <c r="FN33" i="5" s="1"/>
  <c r="EE75" i="5"/>
  <c r="GM75" i="5" s="1"/>
  <c r="AK75" i="5"/>
  <c r="Q75" i="5"/>
  <c r="BY75" i="5"/>
  <c r="CC75" i="5" s="1"/>
  <c r="BE75" i="5"/>
  <c r="BO75" i="5"/>
  <c r="CY75" i="5"/>
  <c r="DI75" i="5"/>
  <c r="C76" i="5"/>
  <c r="EF76" i="5"/>
  <c r="GN76" i="5" s="1"/>
  <c r="AQ76" i="5"/>
  <c r="CI76" i="5"/>
  <c r="CS76" i="5"/>
  <c r="CW76" i="5" s="1"/>
  <c r="DM76" i="5"/>
  <c r="DQ76" i="5" s="1"/>
  <c r="EQ76" i="5"/>
  <c r="EU76" i="5" s="1"/>
  <c r="FA76" i="5"/>
  <c r="FE76" i="5" s="1"/>
  <c r="FK76" i="5"/>
  <c r="EE77" i="5"/>
  <c r="GM77" i="5" s="1"/>
  <c r="BE77" i="5"/>
  <c r="BO77" i="5"/>
  <c r="FR77" i="5"/>
  <c r="FT77" i="5"/>
  <c r="GD77" i="5" s="1"/>
  <c r="M86" i="5"/>
  <c r="FE196" i="5"/>
  <c r="AU78" i="5"/>
  <c r="CY86" i="5"/>
  <c r="DG86" i="5" s="1"/>
  <c r="DI86" i="5"/>
  <c r="DQ86" i="5" s="1"/>
  <c r="EM112" i="5"/>
  <c r="EU112" i="5" s="1"/>
  <c r="Q105" i="5"/>
  <c r="AA105" i="5"/>
  <c r="BE105" i="5"/>
  <c r="DI122" i="5"/>
  <c r="DQ122" i="5" s="1"/>
  <c r="CY173" i="5"/>
  <c r="FV196" i="5"/>
  <c r="CG198" i="5"/>
  <c r="AL198" i="5"/>
  <c r="CL198" i="5"/>
  <c r="EJ198" i="5" s="1"/>
  <c r="GR198" i="5" s="1"/>
  <c r="Q198" i="5"/>
  <c r="BU198" i="5"/>
  <c r="CA198" i="5"/>
  <c r="CK198" i="5" s="1"/>
  <c r="EI198" i="5" s="1"/>
  <c r="GQ198" i="5" s="1"/>
  <c r="BK198" i="5"/>
  <c r="BS198" i="5" s="1"/>
  <c r="DU198" i="5"/>
  <c r="GC198" i="5" s="1"/>
  <c r="CS198" i="5"/>
  <c r="CY198" i="5"/>
  <c r="DI198" i="5"/>
  <c r="FQ198" i="5"/>
  <c r="EW198" i="5"/>
  <c r="FG198" i="5"/>
  <c r="FO198" i="5" s="1"/>
  <c r="C199" i="5"/>
  <c r="FK205" i="5"/>
  <c r="FG213" i="5"/>
  <c r="Q36" i="5"/>
  <c r="AA36" i="5"/>
  <c r="EQ111" i="5"/>
  <c r="BA214" i="5"/>
  <c r="BI214" i="5" s="1"/>
  <c r="Q215" i="5"/>
  <c r="U215" i="5" s="1"/>
  <c r="AA215" i="5"/>
  <c r="DI41" i="5"/>
  <c r="DI47" i="5"/>
  <c r="DQ47" i="5" s="1"/>
  <c r="DC76" i="5"/>
  <c r="DG76" i="5" s="1"/>
  <c r="M99" i="5"/>
  <c r="U99" i="5" s="1"/>
  <c r="FU114" i="5"/>
  <c r="FY114" i="5" s="1"/>
  <c r="FE89" i="5"/>
  <c r="BY56" i="5"/>
  <c r="CC56" i="5" s="1"/>
  <c r="BO89" i="5"/>
  <c r="DY89" i="5"/>
  <c r="EI89" i="5" s="1"/>
  <c r="EG89" i="5" s="1"/>
  <c r="DM89" i="5"/>
  <c r="DQ89" i="5" s="1"/>
  <c r="EQ89" i="5"/>
  <c r="FW89" i="5"/>
  <c r="FK89" i="5"/>
  <c r="BE181" i="5"/>
  <c r="BO181" i="5"/>
  <c r="EI181" i="5"/>
  <c r="GQ181" i="5" s="1"/>
  <c r="DX181" i="5"/>
  <c r="GF181" i="5" s="1"/>
  <c r="DZ181" i="5"/>
  <c r="GH181" i="5" s="1"/>
  <c r="M115" i="5"/>
  <c r="U115" i="5" s="1"/>
  <c r="BK173" i="5"/>
  <c r="EH181" i="5"/>
  <c r="GP181" i="5" s="1"/>
  <c r="W86" i="5"/>
  <c r="G91" i="5"/>
  <c r="Q91" i="5"/>
  <c r="U91" i="5" s="1"/>
  <c r="AA91" i="5"/>
  <c r="AU91" i="5"/>
  <c r="CB91" i="5"/>
  <c r="BO91" i="5"/>
  <c r="BS91" i="5" s="1"/>
  <c r="EM95" i="5"/>
  <c r="BI110" i="5"/>
  <c r="W182" i="5"/>
  <c r="AE182" i="5" s="1"/>
  <c r="BA182" i="5"/>
  <c r="BK182" i="5"/>
  <c r="BS182" i="5" s="1"/>
  <c r="CI182" i="5"/>
  <c r="GE182" i="5"/>
  <c r="EQ182" i="5"/>
  <c r="DI79" i="5"/>
  <c r="K91" i="5"/>
  <c r="BK110" i="5"/>
  <c r="BS110" i="5" s="1"/>
  <c r="AE122" i="5"/>
  <c r="EQ143" i="5"/>
  <c r="EU143" i="5" s="1"/>
  <c r="CO195" i="5"/>
  <c r="CW195" i="5" s="1"/>
  <c r="W199" i="5"/>
  <c r="AE199" i="5" s="1"/>
  <c r="FO126" i="5"/>
  <c r="BK185" i="5"/>
  <c r="BS185" i="5" s="1"/>
  <c r="CI185" i="5"/>
  <c r="GX185" i="5" s="1"/>
  <c r="DI222" i="5"/>
  <c r="C39" i="5"/>
  <c r="FK87" i="5"/>
  <c r="FO87" i="5" s="1"/>
  <c r="G88" i="5"/>
  <c r="M88" i="5"/>
  <c r="EM89" i="5"/>
  <c r="EU89" i="5" s="1"/>
  <c r="EW112" i="5"/>
  <c r="FE112" i="5" s="1"/>
  <c r="DI105" i="5"/>
  <c r="FK105" i="5"/>
  <c r="FO105" i="5" s="1"/>
  <c r="C106" i="5"/>
  <c r="Q106" i="5"/>
  <c r="U106" i="5" s="1"/>
  <c r="AA106" i="5"/>
  <c r="AE106" i="5" s="1"/>
  <c r="BE106" i="5"/>
  <c r="BO106" i="5"/>
  <c r="GR108" i="5"/>
  <c r="GH108" i="5"/>
  <c r="CA109" i="5"/>
  <c r="BO109" i="5"/>
  <c r="BS109" i="5" s="1"/>
  <c r="FE110" i="5"/>
  <c r="DM114" i="5"/>
  <c r="BA118" i="5"/>
  <c r="FA126" i="5"/>
  <c r="FE126" i="5" s="1"/>
  <c r="CS140" i="5"/>
  <c r="CW140" i="5" s="1"/>
  <c r="BK152" i="5"/>
  <c r="BS152" i="5" s="1"/>
  <c r="FG170" i="5"/>
  <c r="DT203" i="5"/>
  <c r="DV203" i="5"/>
  <c r="GD203" i="5" s="1"/>
  <c r="FS203" i="5"/>
  <c r="FQ203" i="5" s="1"/>
  <c r="FY203" i="5" s="1"/>
  <c r="EQ203" i="5"/>
  <c r="EW203" i="5"/>
  <c r="FE203" i="5" s="1"/>
  <c r="C206" i="5"/>
  <c r="K206" i="5" s="1"/>
  <c r="M207" i="5"/>
  <c r="U207" i="5" s="1"/>
  <c r="DM222" i="5"/>
  <c r="EQ126" i="5"/>
  <c r="BU182" i="5"/>
  <c r="CC182" i="5" s="1"/>
  <c r="AU203" i="5"/>
  <c r="BA203" i="5"/>
  <c r="BI203" i="5" s="1"/>
  <c r="AM206" i="5"/>
  <c r="CK206" i="5" s="1"/>
  <c r="EI206" i="5" s="1"/>
  <c r="GQ206" i="5" s="1"/>
  <c r="W222" i="5"/>
  <c r="C53" i="5"/>
  <c r="M53" i="5"/>
  <c r="CO53" i="5"/>
  <c r="AA61" i="5"/>
  <c r="CY62" i="5"/>
  <c r="BE68" i="5"/>
  <c r="EW75" i="5"/>
  <c r="AQ78" i="5"/>
  <c r="AY78" i="5" s="1"/>
  <c r="DM88" i="5"/>
  <c r="DQ88" i="5" s="1"/>
  <c r="BA122" i="5"/>
  <c r="AU185" i="5"/>
  <c r="CB185" i="5"/>
  <c r="AA222" i="5"/>
  <c r="AA75" i="5"/>
  <c r="AE75" i="5" s="1"/>
  <c r="FE75" i="5"/>
  <c r="DU78" i="5"/>
  <c r="DX78" i="5"/>
  <c r="EH78" i="5" s="1"/>
  <c r="DZ78" i="5"/>
  <c r="GH78" i="5" s="1"/>
  <c r="DI78" i="5"/>
  <c r="DQ78" i="5" s="1"/>
  <c r="EM78" i="5"/>
  <c r="EQ78" i="5"/>
  <c r="FG110" i="5"/>
  <c r="FO129" i="5"/>
  <c r="AH167" i="5"/>
  <c r="AJ167" i="5"/>
  <c r="AA167" i="5"/>
  <c r="AF167" i="5" s="1"/>
  <c r="AA210" i="5"/>
  <c r="DI60" i="5"/>
  <c r="DI63" i="5"/>
  <c r="DQ63" i="5" s="1"/>
  <c r="EE78" i="5"/>
  <c r="GM78" i="5" s="1"/>
  <c r="BS78" i="5"/>
  <c r="W88" i="5"/>
  <c r="AE88" i="5" s="1"/>
  <c r="CY89" i="5"/>
  <c r="DG89" i="5" s="1"/>
  <c r="W111" i="5"/>
  <c r="AE111" i="5" s="1"/>
  <c r="DQ115" i="5"/>
  <c r="BK122" i="5"/>
  <c r="BS122" i="5" s="1"/>
  <c r="BK129" i="5"/>
  <c r="G130" i="5"/>
  <c r="K130" i="5" s="1"/>
  <c r="Q131" i="5"/>
  <c r="U131" i="5" s="1"/>
  <c r="Q144" i="5"/>
  <c r="U144" i="5" s="1"/>
  <c r="W169" i="5"/>
  <c r="AE169" i="5" s="1"/>
  <c r="AE167" i="5"/>
  <c r="EW173" i="5"/>
  <c r="BE182" i="5"/>
  <c r="BI182" i="5" s="1"/>
  <c r="FO183" i="5"/>
  <c r="BK203" i="5"/>
  <c r="BS203" i="5" s="1"/>
  <c r="DM203" i="5"/>
  <c r="DQ203" i="5" s="1"/>
  <c r="EW207" i="5"/>
  <c r="FE207" i="5" s="1"/>
  <c r="BE217" i="5"/>
  <c r="FO110" i="5"/>
  <c r="CS48" i="5"/>
  <c r="DC54" i="5"/>
  <c r="AU61" i="5"/>
  <c r="BO68" i="5"/>
  <c r="CS78" i="5"/>
  <c r="CY78" i="5"/>
  <c r="DG78" i="5" s="1"/>
  <c r="BK118" i="5"/>
  <c r="BA152" i="5"/>
  <c r="BI152" i="5" s="1"/>
  <c r="M147" i="5"/>
  <c r="U147" i="5" s="1"/>
  <c r="M213" i="5"/>
  <c r="U213" i="5" s="1"/>
  <c r="BK214" i="5"/>
  <c r="BS214" i="5" s="1"/>
  <c r="FA214" i="5"/>
  <c r="FK214" i="5"/>
  <c r="FO214" i="5" s="1"/>
  <c r="BE215" i="5"/>
  <c r="EW39" i="5"/>
  <c r="DM48" i="5"/>
  <c r="DQ48" i="5" s="1"/>
  <c r="EQ49" i="5"/>
  <c r="EU49" i="5" s="1"/>
  <c r="W68" i="5"/>
  <c r="CY67" i="5"/>
  <c r="G89" i="5"/>
  <c r="AA95" i="5"/>
  <c r="AK114" i="5"/>
  <c r="EW122" i="5"/>
  <c r="FE122" i="5" s="1"/>
  <c r="FG122" i="5"/>
  <c r="M132" i="5"/>
  <c r="U132" i="5" s="1"/>
  <c r="DQ132" i="5"/>
  <c r="CO137" i="5"/>
  <c r="CS137" i="5"/>
  <c r="DI183" i="5"/>
  <c r="DQ183" i="5" s="1"/>
  <c r="AK187" i="5"/>
  <c r="AA196" i="5"/>
  <c r="AE196" i="5" s="1"/>
  <c r="W203" i="5"/>
  <c r="AE203" i="5" s="1"/>
  <c r="EM203" i="5"/>
  <c r="EU203" i="5" s="1"/>
  <c r="FE214" i="5"/>
  <c r="W215" i="5"/>
  <c r="AE215" i="5" s="1"/>
  <c r="BI215" i="5"/>
  <c r="BO217" i="5"/>
  <c r="DC217" i="5"/>
  <c r="FE213" i="5"/>
  <c r="FO213" i="5"/>
  <c r="DQ79" i="5"/>
  <c r="BE114" i="5"/>
  <c r="CS119" i="5"/>
  <c r="BE137" i="5"/>
  <c r="BI137" i="5" s="1"/>
  <c r="AU173" i="5"/>
  <c r="G203" i="5"/>
  <c r="Q203" i="5"/>
  <c r="BY209" i="5"/>
  <c r="W213" i="5"/>
  <c r="AE213" i="5" s="1"/>
  <c r="BW213" i="5"/>
  <c r="CG213" i="5" s="1"/>
  <c r="EE213" i="5" s="1"/>
  <c r="GM213" i="5" s="1"/>
  <c r="BY213" i="5"/>
  <c r="DT213" i="5"/>
  <c r="DV213" i="5"/>
  <c r="GD213" i="5" s="1"/>
  <c r="DX213" i="5"/>
  <c r="DC213" i="5"/>
  <c r="EM213" i="5"/>
  <c r="EQ213" i="5"/>
  <c r="C214" i="5"/>
  <c r="AI214" i="5"/>
  <c r="CG214" i="5" s="1"/>
  <c r="EE214" i="5" s="1"/>
  <c r="GM214" i="5" s="1"/>
  <c r="G214" i="5"/>
  <c r="AM214" i="5"/>
  <c r="CK214" i="5" s="1"/>
  <c r="EI214" i="5" s="1"/>
  <c r="GQ214" i="5" s="1"/>
  <c r="M214" i="5"/>
  <c r="AU214" i="5"/>
  <c r="DV214" i="5"/>
  <c r="FR214" i="5"/>
  <c r="FT214" i="5"/>
  <c r="AL215" i="5"/>
  <c r="G215" i="5"/>
  <c r="DX215" i="5"/>
  <c r="CS215" i="5"/>
  <c r="AH217" i="5"/>
  <c r="C217" i="5"/>
  <c r="BI217" i="5"/>
  <c r="DT217" i="5"/>
  <c r="CO217" i="5"/>
  <c r="I225" i="5"/>
  <c r="I226" i="5" s="1"/>
  <c r="S225" i="5"/>
  <c r="AC225" i="5"/>
  <c r="AC226" i="5" s="1"/>
  <c r="AR225" i="5"/>
  <c r="AT225" i="5"/>
  <c r="AT226" i="5" s="1"/>
  <c r="AW225" i="5"/>
  <c r="BB225" i="5"/>
  <c r="BB226" i="5" s="1"/>
  <c r="BD225" i="5"/>
  <c r="BG225" i="5"/>
  <c r="BG226" i="5" s="1"/>
  <c r="BL225" i="5"/>
  <c r="BN225" i="5"/>
  <c r="BN226" i="5" s="1"/>
  <c r="BQ225" i="5"/>
  <c r="CU225" i="5"/>
  <c r="CU226" i="5" s="1"/>
  <c r="DE225" i="5"/>
  <c r="DO225" i="5"/>
  <c r="DO226" i="5" s="1"/>
  <c r="EN225" i="5"/>
  <c r="EP225" i="5"/>
  <c r="EP226" i="5" s="1"/>
  <c r="ES225" i="5"/>
  <c r="EX225" i="5"/>
  <c r="EX226" i="5" s="1"/>
  <c r="EZ225" i="5"/>
  <c r="FC225" i="5"/>
  <c r="FC226" i="5" s="1"/>
  <c r="FH225" i="5"/>
  <c r="FH226" i="5" s="1"/>
  <c r="FJ225" i="5"/>
  <c r="FJ226" i="5" s="1"/>
  <c r="FM225" i="5"/>
  <c r="AE222" i="5"/>
  <c r="DG222" i="5"/>
  <c r="DQ222" i="5"/>
  <c r="CS44" i="5"/>
  <c r="FW44" i="5"/>
  <c r="FK44" i="5"/>
  <c r="FO44" i="5" s="1"/>
  <c r="AA46" i="5"/>
  <c r="AA49" i="5"/>
  <c r="W53" i="5"/>
  <c r="AE53" i="5" s="1"/>
  <c r="FA58" i="5"/>
  <c r="FG58" i="5"/>
  <c r="CI60" i="5"/>
  <c r="GX60" i="5" s="1"/>
  <c r="BK80" i="5"/>
  <c r="EM75" i="5"/>
  <c r="BK95" i="5"/>
  <c r="BS95" i="5" s="1"/>
  <c r="CI113" i="5"/>
  <c r="CW119" i="5"/>
  <c r="EM122" i="5"/>
  <c r="EQ122" i="5"/>
  <c r="C123" i="5"/>
  <c r="G123" i="5"/>
  <c r="AM123" i="5"/>
  <c r="Q123" i="5"/>
  <c r="U123" i="5" s="1"/>
  <c r="CA123" i="5"/>
  <c r="BY123" i="5" s="1"/>
  <c r="AA137" i="5"/>
  <c r="BK146" i="5"/>
  <c r="BS146" i="5" s="1"/>
  <c r="S226" i="5"/>
  <c r="AR226" i="5"/>
  <c r="AW226" i="5"/>
  <c r="BD226" i="5"/>
  <c r="BL226" i="5"/>
  <c r="BQ226" i="5"/>
  <c r="DE226" i="5"/>
  <c r="EN226" i="5"/>
  <c r="ES226" i="5"/>
  <c r="EZ226" i="5"/>
  <c r="FM226" i="5"/>
  <c r="AY214" i="5"/>
  <c r="AH215" i="5"/>
  <c r="C215" i="5"/>
  <c r="AL217" i="5"/>
  <c r="G217" i="5"/>
  <c r="BZ217" i="5"/>
  <c r="AU217" i="5"/>
  <c r="DX217" i="5"/>
  <c r="CS217" i="5"/>
  <c r="CG215" i="5"/>
  <c r="EE215" i="5" s="1"/>
  <c r="GM215" i="5" s="1"/>
  <c r="BV215" i="5"/>
  <c r="CA215" i="5"/>
  <c r="CK215" i="5" s="1"/>
  <c r="BO215" i="5"/>
  <c r="DY215" i="5"/>
  <c r="GG215" i="5" s="1"/>
  <c r="DC215" i="5"/>
  <c r="DH215" i="5" s="1"/>
  <c r="DM215" i="5"/>
  <c r="EQ215" i="5"/>
  <c r="FA215" i="5"/>
  <c r="FK215" i="5"/>
  <c r="AM217" i="5"/>
  <c r="CK217" i="5" s="1"/>
  <c r="BW217" i="5"/>
  <c r="BU217" i="5" s="1"/>
  <c r="BK217" i="5"/>
  <c r="DU217" i="5"/>
  <c r="GC217" i="5" s="1"/>
  <c r="DY217" i="5"/>
  <c r="GG217" i="5" s="1"/>
  <c r="CY217" i="5"/>
  <c r="DG217" i="5" s="1"/>
  <c r="DM217" i="5"/>
  <c r="DQ217" i="5" s="1"/>
  <c r="EQ217" i="5"/>
  <c r="FA217" i="5"/>
  <c r="FK217" i="5"/>
  <c r="E225" i="5"/>
  <c r="E226" i="5" s="1"/>
  <c r="H225" i="5"/>
  <c r="H226" i="5" s="1"/>
  <c r="O225" i="5"/>
  <c r="O226" i="5" s="1"/>
  <c r="R225" i="5"/>
  <c r="R226" i="5" s="1"/>
  <c r="Y225" i="5"/>
  <c r="Y226" i="5" s="1"/>
  <c r="AB225" i="5"/>
  <c r="AB226" i="5" s="1"/>
  <c r="AS225" i="5"/>
  <c r="AS226" i="5" s="1"/>
  <c r="AV225" i="5"/>
  <c r="BC225" i="5"/>
  <c r="BC226" i="5" s="1"/>
  <c r="BF225" i="5"/>
  <c r="BF226" i="5" s="1"/>
  <c r="BM225" i="5"/>
  <c r="BM226" i="5" s="1"/>
  <c r="BP225" i="5"/>
  <c r="BP226" i="5" s="1"/>
  <c r="CQ225" i="5"/>
  <c r="CQ226" i="5" s="1"/>
  <c r="CT225" i="5"/>
  <c r="CT226" i="5" s="1"/>
  <c r="DA225" i="5"/>
  <c r="DA226" i="5" s="1"/>
  <c r="DD225" i="5"/>
  <c r="DD226" i="5" s="1"/>
  <c r="DK225" i="5"/>
  <c r="DK226" i="5" s="1"/>
  <c r="DN225" i="5"/>
  <c r="DN226" i="5" s="1"/>
  <c r="EO225" i="5"/>
  <c r="EO226" i="5" s="1"/>
  <c r="ER225" i="5"/>
  <c r="ER226" i="5" s="1"/>
  <c r="EY225" i="5"/>
  <c r="EY226" i="5" s="1"/>
  <c r="FB225" i="5"/>
  <c r="FB226" i="5" s="1"/>
  <c r="FI225" i="5"/>
  <c r="FI226" i="5" s="1"/>
  <c r="FL225" i="5"/>
  <c r="FL226" i="5" s="1"/>
  <c r="CG222" i="5"/>
  <c r="G222" i="5"/>
  <c r="AQ222" i="5"/>
  <c r="BA222" i="5"/>
  <c r="BK222" i="5"/>
  <c r="CO222" i="5"/>
  <c r="DV222" i="5"/>
  <c r="GD222" i="5" s="1"/>
  <c r="EM222" i="5"/>
  <c r="DC56" i="5"/>
  <c r="FU62" i="5"/>
  <c r="G63" i="5"/>
  <c r="BI88" i="5"/>
  <c r="EQ102" i="5"/>
  <c r="G111" i="5"/>
  <c r="FO138" i="5"/>
  <c r="BS147" i="5"/>
  <c r="FE173" i="5"/>
  <c r="W187" i="5"/>
  <c r="BE187" i="5"/>
  <c r="M198" i="5"/>
  <c r="U198" i="5" s="1"/>
  <c r="BE198" i="5"/>
  <c r="Q199" i="5"/>
  <c r="FG49" i="5"/>
  <c r="FE61" i="5"/>
  <c r="BK88" i="5"/>
  <c r="BE99" i="5"/>
  <c r="BI99" i="5" s="1"/>
  <c r="BO99" i="5"/>
  <c r="BU100" i="5"/>
  <c r="CC100" i="5" s="1"/>
  <c r="EH100" i="5"/>
  <c r="EJ100" i="5"/>
  <c r="GR100" i="5" s="1"/>
  <c r="DU100" i="5"/>
  <c r="GC100" i="5" s="1"/>
  <c r="CS100" i="5"/>
  <c r="DI100" i="5"/>
  <c r="BA115" i="5"/>
  <c r="BY122" i="5"/>
  <c r="CC122" i="5" s="1"/>
  <c r="AQ123" i="5"/>
  <c r="BO124" i="5"/>
  <c r="FE133" i="5"/>
  <c r="CY141" i="5"/>
  <c r="DG141" i="5" s="1"/>
  <c r="EM141" i="5"/>
  <c r="EU141" i="5" s="1"/>
  <c r="EW181" i="5"/>
  <c r="FE181" i="5" s="1"/>
  <c r="DM196" i="5"/>
  <c r="BU199" i="5"/>
  <c r="CC199" i="5" s="1"/>
  <c r="U203" i="5"/>
  <c r="EQ207" i="5"/>
  <c r="EU207" i="5" s="1"/>
  <c r="BE209" i="5"/>
  <c r="BI209" i="5" s="1"/>
  <c r="CO214" i="5"/>
  <c r="CW214" i="5" s="1"/>
  <c r="DQ49" i="5"/>
  <c r="FQ60" i="5"/>
  <c r="FY60" i="5" s="1"/>
  <c r="EH72" i="5"/>
  <c r="AQ18" i="5"/>
  <c r="AY18" i="5" s="1"/>
  <c r="W46" i="5"/>
  <c r="BK57" i="5"/>
  <c r="BS57" i="5" s="1"/>
  <c r="DC47" i="5"/>
  <c r="DG47" i="5" s="1"/>
  <c r="DC49" i="5"/>
  <c r="DG49" i="5" s="1"/>
  <c r="DM53" i="5"/>
  <c r="DQ53" i="5" s="1"/>
  <c r="C56" i="5"/>
  <c r="BA63" i="5"/>
  <c r="BA77" i="5"/>
  <c r="BI77" i="5" s="1"/>
  <c r="DC77" i="5"/>
  <c r="BS88" i="5"/>
  <c r="M100" i="5"/>
  <c r="DQ100" i="5"/>
  <c r="EQ108" i="5"/>
  <c r="EU108" i="5" s="1"/>
  <c r="FG108" i="5"/>
  <c r="FO108" i="5" s="1"/>
  <c r="Q111" i="5"/>
  <c r="BI114" i="5"/>
  <c r="CY114" i="5"/>
  <c r="DG114" i="5" s="1"/>
  <c r="BI115" i="5"/>
  <c r="CO128" i="5"/>
  <c r="AA133" i="5"/>
  <c r="FO154" i="5"/>
  <c r="DM173" i="5"/>
  <c r="DQ173" i="5" s="1"/>
  <c r="EQ173" i="5"/>
  <c r="AU187" i="5"/>
  <c r="W207" i="5"/>
  <c r="AE207" i="5" s="1"/>
  <c r="FR221" i="5"/>
  <c r="FV221" i="5"/>
  <c r="AM222" i="5"/>
  <c r="DU222" i="5"/>
  <c r="GC222" i="5" s="1"/>
  <c r="FV222" i="5"/>
  <c r="FU222" i="5" s="1"/>
  <c r="FA222" i="5"/>
  <c r="CH224" i="5"/>
  <c r="EF224" i="5" s="1"/>
  <c r="GN224" i="5" s="1"/>
  <c r="BO224" i="5"/>
  <c r="GD224" i="5"/>
  <c r="EQ224" i="5"/>
  <c r="FK224" i="5"/>
  <c r="DM77" i="5"/>
  <c r="EQ77" i="5"/>
  <c r="EM79" i="5"/>
  <c r="CI88" i="5"/>
  <c r="BU89" i="5"/>
  <c r="CC89" i="5" s="1"/>
  <c r="CS89" i="5"/>
  <c r="BK99" i="5"/>
  <c r="BS99" i="5" s="1"/>
  <c r="BU106" i="5"/>
  <c r="CS106" i="5"/>
  <c r="CY106" i="5"/>
  <c r="BK113" i="5"/>
  <c r="BS113" i="5" s="1"/>
  <c r="BY114" i="5"/>
  <c r="CC114" i="5" s="1"/>
  <c r="EJ124" i="5"/>
  <c r="GR124" i="5" s="1"/>
  <c r="BE130" i="5"/>
  <c r="EM132" i="5"/>
  <c r="Q141" i="5"/>
  <c r="AU141" i="5"/>
  <c r="CO141" i="5"/>
  <c r="CS141" i="5"/>
  <c r="CI146" i="5"/>
  <c r="GX146" i="5" s="1"/>
  <c r="CO146" i="5"/>
  <c r="CW146" i="5" s="1"/>
  <c r="AI151" i="5"/>
  <c r="CG151" i="5" s="1"/>
  <c r="EE151" i="5" s="1"/>
  <c r="GM151" i="5" s="1"/>
  <c r="AL151" i="5"/>
  <c r="AN151" i="5"/>
  <c r="AN152" i="5" s="1"/>
  <c r="W151" i="5"/>
  <c r="BU151" i="5"/>
  <c r="BA151" i="5"/>
  <c r="BI151" i="5" s="1"/>
  <c r="BK151" i="5"/>
  <c r="BS151" i="5" s="1"/>
  <c r="D157" i="5"/>
  <c r="C157" i="5" s="1"/>
  <c r="G157" i="5"/>
  <c r="S157" i="5"/>
  <c r="S33" i="5" s="1"/>
  <c r="X157" i="5"/>
  <c r="W157" i="5" s="1"/>
  <c r="BB157" i="5"/>
  <c r="BB33" i="5" s="1"/>
  <c r="BG157" i="5"/>
  <c r="BG33" i="5" s="1"/>
  <c r="BQ157" i="5"/>
  <c r="BQ33" i="5" s="1"/>
  <c r="DA157" i="5"/>
  <c r="DA33" i="5" s="1"/>
  <c r="DN157" i="5"/>
  <c r="DP157" i="5"/>
  <c r="DP33" i="5" s="1"/>
  <c r="FW157" i="5"/>
  <c r="FC157" i="5"/>
  <c r="FC33" i="5" s="1"/>
  <c r="FK157" i="5"/>
  <c r="EE154" i="5"/>
  <c r="GM154" i="5" s="1"/>
  <c r="AA154" i="5"/>
  <c r="AE154" i="5" s="1"/>
  <c r="BE154" i="5"/>
  <c r="BO154" i="5"/>
  <c r="BS154" i="5" s="1"/>
  <c r="GQ154" i="5"/>
  <c r="GG154" i="5"/>
  <c r="CY154" i="5"/>
  <c r="DI154" i="5"/>
  <c r="DQ154" i="5" s="1"/>
  <c r="FR154" i="5"/>
  <c r="FV154" i="5"/>
  <c r="FX154" i="5"/>
  <c r="AA173" i="5"/>
  <c r="DG173" i="5"/>
  <c r="EQ181" i="5"/>
  <c r="FG181" i="5"/>
  <c r="FO181" i="5" s="1"/>
  <c r="Q182" i="5"/>
  <c r="U182" i="5" s="1"/>
  <c r="AQ183" i="5"/>
  <c r="AY183" i="5" s="1"/>
  <c r="BK199" i="5"/>
  <c r="EW199" i="5"/>
  <c r="CY207" i="5"/>
  <c r="DG207" i="5" s="1"/>
  <c r="BO209" i="5"/>
  <c r="CS209" i="5"/>
  <c r="FG209" i="5"/>
  <c r="FO209" i="5" s="1"/>
  <c r="BE210" i="5"/>
  <c r="BO210" i="5"/>
  <c r="Q217" i="5"/>
  <c r="U217" i="5" s="1"/>
  <c r="EE222" i="5"/>
  <c r="GM222" i="5" s="1"/>
  <c r="BS224" i="5"/>
  <c r="EU224" i="5"/>
  <c r="U173" i="5"/>
  <c r="DM18" i="5"/>
  <c r="EQ18" i="5"/>
  <c r="FA18" i="5"/>
  <c r="BU53" i="5"/>
  <c r="CC53" i="5" s="1"/>
  <c r="BI63" i="5"/>
  <c r="FA87" i="5"/>
  <c r="Q89" i="5"/>
  <c r="AU89" i="5"/>
  <c r="BA89" i="5"/>
  <c r="BI89" i="5" s="1"/>
  <c r="AH109" i="5"/>
  <c r="G109" i="5"/>
  <c r="AA109" i="5"/>
  <c r="AU109" i="5"/>
  <c r="DY124" i="5"/>
  <c r="GG124" i="5" s="1"/>
  <c r="CS126" i="5"/>
  <c r="M140" i="5"/>
  <c r="CY168" i="5"/>
  <c r="DG183" i="5"/>
  <c r="FA199" i="5"/>
  <c r="AA217" i="5"/>
  <c r="CS233" i="5"/>
  <c r="EU18" i="5"/>
  <c r="BO48" i="5"/>
  <c r="CO48" i="5"/>
  <c r="CW48" i="5" s="1"/>
  <c r="CS49" i="5"/>
  <c r="AA56" i="5"/>
  <c r="EQ60" i="5"/>
  <c r="EW60" i="5"/>
  <c r="FE60" i="5" s="1"/>
  <c r="AQ61" i="5"/>
  <c r="AY61" i="5" s="1"/>
  <c r="DM61" i="5"/>
  <c r="FO61" i="5"/>
  <c r="BK63" i="5"/>
  <c r="BS63" i="5" s="1"/>
  <c r="G78" i="5"/>
  <c r="K78" i="5" s="1"/>
  <c r="M78" i="5"/>
  <c r="BY85" i="5"/>
  <c r="FE87" i="5"/>
  <c r="AU88" i="5"/>
  <c r="AY88" i="5" s="1"/>
  <c r="CO89" i="5"/>
  <c r="W91" i="5"/>
  <c r="W95" i="5"/>
  <c r="AE95" i="5" s="1"/>
  <c r="BA102" i="5"/>
  <c r="EW108" i="5"/>
  <c r="W110" i="5"/>
  <c r="C111" i="5"/>
  <c r="Q114" i="5"/>
  <c r="AA114" i="5"/>
  <c r="AE114" i="5" s="1"/>
  <c r="G115" i="5"/>
  <c r="K115" i="5" s="1"/>
  <c r="DM123" i="5"/>
  <c r="FU123" i="5"/>
  <c r="FY123" i="5" s="1"/>
  <c r="EI124" i="5"/>
  <c r="GQ124" i="5" s="1"/>
  <c r="M129" i="5"/>
  <c r="U129" i="5" s="1"/>
  <c r="W132" i="5"/>
  <c r="AE132" i="5" s="1"/>
  <c r="EW132" i="5"/>
  <c r="DC133" i="5"/>
  <c r="DQ141" i="5"/>
  <c r="U143" i="5"/>
  <c r="W147" i="5"/>
  <c r="AE147" i="5" s="1"/>
  <c r="AA157" i="5"/>
  <c r="BY154" i="5"/>
  <c r="FA154" i="5"/>
  <c r="DI170" i="5"/>
  <c r="DM170" i="5"/>
  <c r="C181" i="5"/>
  <c r="K181" i="5" s="1"/>
  <c r="BK181" i="5"/>
  <c r="BS181" i="5" s="1"/>
  <c r="DG181" i="5"/>
  <c r="DI181" i="5"/>
  <c r="DQ181" i="5" s="1"/>
  <c r="AE183" i="5"/>
  <c r="C187" i="5"/>
  <c r="K187" i="5" s="1"/>
  <c r="BA195" i="5"/>
  <c r="BI195" i="5" s="1"/>
  <c r="BU206" i="5"/>
  <c r="AA209" i="5"/>
  <c r="AE209" i="5" s="1"/>
  <c r="EW215" i="5"/>
  <c r="BY217" i="5"/>
  <c r="FE108" i="5"/>
  <c r="BI118" i="5"/>
  <c r="BS118" i="5"/>
  <c r="BA18" i="5"/>
  <c r="BI18" i="5" s="1"/>
  <c r="AQ53" i="5"/>
  <c r="AU53" i="5"/>
  <c r="W55" i="5"/>
  <c r="AE55" i="5" s="1"/>
  <c r="FG60" i="5"/>
  <c r="FO60" i="5" s="1"/>
  <c r="DI67" i="5"/>
  <c r="EQ75" i="5"/>
  <c r="EU75" i="5" s="1"/>
  <c r="Q77" i="5"/>
  <c r="V77" i="5" s="1"/>
  <c r="AA77" i="5"/>
  <c r="BO81" i="5"/>
  <c r="FG112" i="5"/>
  <c r="FO112" i="5" s="1"/>
  <c r="BA106" i="5"/>
  <c r="BI106" i="5" s="1"/>
  <c r="DI106" i="5"/>
  <c r="FQ106" i="5"/>
  <c r="FY106" i="5" s="1"/>
  <c r="EW106" i="5"/>
  <c r="FE106" i="5" s="1"/>
  <c r="FG106" i="5"/>
  <c r="BK111" i="5"/>
  <c r="CS114" i="5"/>
  <c r="EH125" i="5"/>
  <c r="DM133" i="5"/>
  <c r="BU138" i="5"/>
  <c r="CC138" i="5" s="1"/>
  <c r="BI141" i="5"/>
  <c r="BK141" i="5"/>
  <c r="BS141" i="5" s="1"/>
  <c r="AU145" i="5"/>
  <c r="FO147" i="5"/>
  <c r="BA157" i="5"/>
  <c r="CY167" i="5"/>
  <c r="DI167" i="5"/>
  <c r="EM167" i="5"/>
  <c r="FG167" i="5"/>
  <c r="FP167" i="5" s="1"/>
  <c r="FG173" i="5"/>
  <c r="AE187" i="5"/>
  <c r="BY210" i="5"/>
  <c r="DQ231" i="5"/>
  <c r="FK36" i="5"/>
  <c r="FA47" i="5"/>
  <c r="FE47" i="5" s="1"/>
  <c r="BK54" i="5"/>
  <c r="FQ54" i="5"/>
  <c r="DM56" i="5"/>
  <c r="AQ62" i="5"/>
  <c r="AY62" i="5" s="1"/>
  <c r="FK67" i="5"/>
  <c r="G80" i="5"/>
  <c r="AE77" i="5"/>
  <c r="BK77" i="5"/>
  <c r="BS77" i="5" s="1"/>
  <c r="CO78" i="5"/>
  <c r="CW78" i="5" s="1"/>
  <c r="AQ79" i="5"/>
  <c r="BK85" i="5"/>
  <c r="CI86" i="5"/>
  <c r="AA89" i="5"/>
  <c r="BE95" i="5"/>
  <c r="BI95" i="5" s="1"/>
  <c r="BU102" i="5"/>
  <c r="CC102" i="5" s="1"/>
  <c r="BK102" i="5"/>
  <c r="BS102" i="5" s="1"/>
  <c r="DC102" i="5"/>
  <c r="EW105" i="5"/>
  <c r="FE105" i="5" s="1"/>
  <c r="EM110" i="5"/>
  <c r="EU110" i="5" s="1"/>
  <c r="FE114" i="5"/>
  <c r="AA118" i="5"/>
  <c r="AU118" i="5"/>
  <c r="BA119" i="5"/>
  <c r="FA123" i="5"/>
  <c r="FK123" i="5"/>
  <c r="Q124" i="5"/>
  <c r="BK128" i="5"/>
  <c r="CY134" i="5"/>
  <c r="FA134" i="5"/>
  <c r="DC129" i="5"/>
  <c r="DM129" i="5"/>
  <c r="DQ129" i="5" s="1"/>
  <c r="FA129" i="5"/>
  <c r="FE129" i="5" s="1"/>
  <c r="FG133" i="5"/>
  <c r="BY141" i="5"/>
  <c r="CC141" i="5" s="1"/>
  <c r="W143" i="5"/>
  <c r="BU143" i="5"/>
  <c r="CC143" i="5" s="1"/>
  <c r="G147" i="5"/>
  <c r="K147" i="5" s="1"/>
  <c r="BA147" i="5"/>
  <c r="BI147" i="5" s="1"/>
  <c r="CS147" i="5"/>
  <c r="AA151" i="5"/>
  <c r="AE151" i="5" s="1"/>
  <c r="DI168" i="5"/>
  <c r="DQ168" i="5" s="1"/>
  <c r="W173" i="5"/>
  <c r="AE173" i="5" s="1"/>
  <c r="CO181" i="5"/>
  <c r="CW181" i="5" s="1"/>
  <c r="DC182" i="5"/>
  <c r="AQ187" i="5"/>
  <c r="BI187" i="5"/>
  <c r="BO187" i="5"/>
  <c r="CY187" i="5"/>
  <c r="EM194" i="5"/>
  <c r="EU194" i="5" s="1"/>
  <c r="BA198" i="5"/>
  <c r="BI198" i="5" s="1"/>
  <c r="DC198" i="5"/>
  <c r="DG198" i="5" s="1"/>
  <c r="DM198" i="5"/>
  <c r="DQ198" i="5" s="1"/>
  <c r="DC199" i="5"/>
  <c r="DM199" i="5"/>
  <c r="EQ199" i="5"/>
  <c r="FG199" i="5"/>
  <c r="EW206" i="5"/>
  <c r="FE206" i="5" s="1"/>
  <c r="AU207" i="5"/>
  <c r="BE207" i="5"/>
  <c r="DC214" i="5"/>
  <c r="DG214" i="5" s="1"/>
  <c r="FG215" i="5"/>
  <c r="AQ217" i="5"/>
  <c r="AY217" i="5" s="1"/>
  <c r="EM217" i="5"/>
  <c r="U75" i="5"/>
  <c r="BI75" i="5"/>
  <c r="BS75" i="5"/>
  <c r="G44" i="5"/>
  <c r="C46" i="5"/>
  <c r="G46" i="5"/>
  <c r="M46" i="5"/>
  <c r="Q46" i="5"/>
  <c r="EQ46" i="5"/>
  <c r="EW46" i="5"/>
  <c r="FA46" i="5"/>
  <c r="FG46" i="5"/>
  <c r="FK46" i="5"/>
  <c r="BA53" i="5"/>
  <c r="BE54" i="5"/>
  <c r="CO54" i="5"/>
  <c r="DY54" i="5"/>
  <c r="GG54" i="5" s="1"/>
  <c r="EM54" i="5"/>
  <c r="EQ54" i="5"/>
  <c r="EW54" i="5"/>
  <c r="FF54" i="5" s="1"/>
  <c r="AQ56" i="5"/>
  <c r="DI56" i="5"/>
  <c r="EM56" i="5"/>
  <c r="EU56" i="5" s="1"/>
  <c r="G61" i="5"/>
  <c r="K61" i="5" s="1"/>
  <c r="M61" i="5"/>
  <c r="V61" i="5" s="1"/>
  <c r="W61" i="5"/>
  <c r="FA62" i="5"/>
  <c r="FE62" i="5" s="1"/>
  <c r="FK62" i="5"/>
  <c r="FO62" i="5" s="1"/>
  <c r="BK67" i="5"/>
  <c r="BT67" i="5" s="1"/>
  <c r="C72" i="5"/>
  <c r="EM72" i="5"/>
  <c r="G35" i="5"/>
  <c r="K35" i="5" s="1"/>
  <c r="Q35" i="5"/>
  <c r="AA35" i="5"/>
  <c r="AF35" i="5" s="1"/>
  <c r="AU35" i="5"/>
  <c r="AY35" i="5" s="1"/>
  <c r="BE35" i="5"/>
  <c r="BO35" i="5"/>
  <c r="BS35" i="5" s="1"/>
  <c r="GQ35" i="5"/>
  <c r="CO35" i="5"/>
  <c r="GG35" i="5"/>
  <c r="FQ35" i="5"/>
  <c r="FV35" i="5"/>
  <c r="FX35" i="5"/>
  <c r="GR35" i="5" s="1"/>
  <c r="FG35" i="5"/>
  <c r="FO35" i="5" s="1"/>
  <c r="BU36" i="5"/>
  <c r="BA36" i="5"/>
  <c r="BI36" i="5" s="1"/>
  <c r="FQ39" i="5"/>
  <c r="FY39" i="5" s="1"/>
  <c r="BE44" i="5"/>
  <c r="BJ44" i="5" s="1"/>
  <c r="CO46" i="5"/>
  <c r="CW46" i="5" s="1"/>
  <c r="EM48" i="5"/>
  <c r="EQ48" i="5"/>
  <c r="W49" i="5"/>
  <c r="AE49" i="5" s="1"/>
  <c r="AQ49" i="5"/>
  <c r="AY49" i="5" s="1"/>
  <c r="BJ53" i="5"/>
  <c r="BS54" i="5"/>
  <c r="DR54" i="5"/>
  <c r="AQ55" i="5"/>
  <c r="BA55" i="5"/>
  <c r="BK55" i="5"/>
  <c r="BS55" i="5" s="1"/>
  <c r="DH56" i="5"/>
  <c r="BU60" i="5"/>
  <c r="CC60" i="5" s="1"/>
  <c r="BA60" i="5"/>
  <c r="CY61" i="5"/>
  <c r="DG61" i="5" s="1"/>
  <c r="EM61" i="5"/>
  <c r="EU61" i="5" s="1"/>
  <c r="DH62" i="5"/>
  <c r="CI65" i="5"/>
  <c r="GX65" i="5" s="1"/>
  <c r="CO65" i="5"/>
  <c r="CS65" i="5"/>
  <c r="CY65" i="5"/>
  <c r="CY68" i="5" s="1"/>
  <c r="DC65" i="5"/>
  <c r="DI65" i="5"/>
  <c r="DM65" i="5"/>
  <c r="DM68" i="5" s="1"/>
  <c r="Q67" i="5"/>
  <c r="U67" i="5" s="1"/>
  <c r="AA67" i="5"/>
  <c r="BJ67" i="5"/>
  <c r="Q69" i="5"/>
  <c r="AA69" i="5"/>
  <c r="DM69" i="5"/>
  <c r="EM69" i="5"/>
  <c r="EQ69" i="5"/>
  <c r="EW69" i="5"/>
  <c r="EW73" i="5" s="1"/>
  <c r="FA69" i="5"/>
  <c r="FG69" i="5"/>
  <c r="FK69" i="5"/>
  <c r="CO72" i="5"/>
  <c r="C75" i="5"/>
  <c r="G75" i="5"/>
  <c r="AQ75" i="5"/>
  <c r="AU75" i="5"/>
  <c r="CI75" i="5"/>
  <c r="GX75" i="5" s="1"/>
  <c r="CO75" i="5"/>
  <c r="CS75" i="5"/>
  <c r="DY75" i="5"/>
  <c r="GG75" i="5" s="1"/>
  <c r="DC75" i="5"/>
  <c r="DM75" i="5"/>
  <c r="DR75" i="5" s="1"/>
  <c r="FQ75" i="5"/>
  <c r="FU75" i="5"/>
  <c r="BI119" i="5"/>
  <c r="FO133" i="5"/>
  <c r="FG79" i="5"/>
  <c r="BA81" i="5"/>
  <c r="BE81" i="5"/>
  <c r="DC85" i="5"/>
  <c r="DM85" i="5"/>
  <c r="DQ85" i="5" s="1"/>
  <c r="FU85" i="5"/>
  <c r="FA85" i="5"/>
  <c r="FK85" i="5"/>
  <c r="FO85" i="5" s="1"/>
  <c r="BK89" i="5"/>
  <c r="BT89" i="5" s="1"/>
  <c r="W100" i="5"/>
  <c r="FQ100" i="5"/>
  <c r="FY100" i="5" s="1"/>
  <c r="EW100" i="5"/>
  <c r="FG100" i="5"/>
  <c r="FP100" i="5" s="1"/>
  <c r="DM106" i="5"/>
  <c r="EQ106" i="5"/>
  <c r="C109" i="5"/>
  <c r="AM109" i="5"/>
  <c r="Q109" i="5"/>
  <c r="U111" i="5"/>
  <c r="DC111" i="5"/>
  <c r="DM111" i="5"/>
  <c r="AQ124" i="5"/>
  <c r="BE124" i="5"/>
  <c r="BI124" i="5" s="1"/>
  <c r="CO124" i="5"/>
  <c r="DC124" i="5"/>
  <c r="DG124" i="5" s="1"/>
  <c r="CO126" i="5"/>
  <c r="DG126" i="5"/>
  <c r="C128" i="5"/>
  <c r="BA128" i="5"/>
  <c r="AA129" i="5"/>
  <c r="AE129" i="5" s="1"/>
  <c r="BE129" i="5"/>
  <c r="BJ129" i="5" s="1"/>
  <c r="EM129" i="5"/>
  <c r="EQ129" i="5"/>
  <c r="BK132" i="5"/>
  <c r="BT132" i="5" s="1"/>
  <c r="BE133" i="5"/>
  <c r="BJ133" i="5" s="1"/>
  <c r="CY133" i="5"/>
  <c r="BE144" i="5"/>
  <c r="BI144" i="5" s="1"/>
  <c r="BO144" i="5"/>
  <c r="BS144" i="5" s="1"/>
  <c r="CO135" i="5"/>
  <c r="CS135" i="5"/>
  <c r="CY135" i="5"/>
  <c r="DC135" i="5"/>
  <c r="DI135" i="5"/>
  <c r="DM135" i="5"/>
  <c r="EM135" i="5"/>
  <c r="EQ135" i="5"/>
  <c r="FW135" i="5"/>
  <c r="FW144" i="5" s="1"/>
  <c r="EW135" i="5"/>
  <c r="BA138" i="5"/>
  <c r="BK138" i="5"/>
  <c r="BT138" i="5" s="1"/>
  <c r="G140" i="5"/>
  <c r="K140" i="5" s="1"/>
  <c r="M141" i="5"/>
  <c r="FO173" i="5"/>
  <c r="DG213" i="5"/>
  <c r="DG231" i="5"/>
  <c r="DG233" i="5"/>
  <c r="DQ233" i="5"/>
  <c r="FG75" i="5"/>
  <c r="FP75" i="5" s="1"/>
  <c r="CY77" i="5"/>
  <c r="DI77" i="5"/>
  <c r="DQ77" i="5" s="1"/>
  <c r="EM77" i="5"/>
  <c r="U78" i="5"/>
  <c r="AK85" i="5"/>
  <c r="Q85" i="5"/>
  <c r="V85" i="5" s="1"/>
  <c r="AA85" i="5"/>
  <c r="AF85" i="5" s="1"/>
  <c r="BJ85" i="5"/>
  <c r="BT85" i="5"/>
  <c r="DG85" i="5"/>
  <c r="DI87" i="5"/>
  <c r="AF89" i="5"/>
  <c r="FO89" i="5"/>
  <c r="Q95" i="5"/>
  <c r="U95" i="5" s="1"/>
  <c r="V100" i="5"/>
  <c r="AF100" i="5"/>
  <c r="BO100" i="5"/>
  <c r="FF100" i="5"/>
  <c r="DM102" i="5"/>
  <c r="DR102" i="5" s="1"/>
  <c r="FF102" i="5"/>
  <c r="M105" i="5"/>
  <c r="U105" i="5" s="1"/>
  <c r="W105" i="5"/>
  <c r="AE105" i="5" s="1"/>
  <c r="BK106" i="5"/>
  <c r="BS106" i="5" s="1"/>
  <c r="DC109" i="5"/>
  <c r="FA109" i="5"/>
  <c r="AU110" i="5"/>
  <c r="CI110" i="5"/>
  <c r="CO110" i="5"/>
  <c r="CS110" i="5"/>
  <c r="CY110" i="5"/>
  <c r="DH110" i="5" s="1"/>
  <c r="DI110" i="5"/>
  <c r="DQ110" i="5" s="1"/>
  <c r="BJ111" i="5"/>
  <c r="BT111" i="5"/>
  <c r="DG111" i="5"/>
  <c r="DQ111" i="5"/>
  <c r="FG116" i="5"/>
  <c r="FO116" i="5" s="1"/>
  <c r="CO114" i="5"/>
  <c r="CW114" i="5" s="1"/>
  <c r="DI114" i="5"/>
  <c r="EM114" i="5"/>
  <c r="EU114" i="5" s="1"/>
  <c r="FG114" i="5"/>
  <c r="FO114" i="5" s="1"/>
  <c r="G118" i="5"/>
  <c r="M118" i="5"/>
  <c r="DI118" i="5"/>
  <c r="DQ118" i="5" s="1"/>
  <c r="FQ118" i="5"/>
  <c r="FY118" i="5" s="1"/>
  <c r="EW118" i="5"/>
  <c r="FE118" i="5" s="1"/>
  <c r="AE119" i="5"/>
  <c r="AQ119" i="5"/>
  <c r="AU119" i="5"/>
  <c r="BK119" i="5"/>
  <c r="DH123" i="5"/>
  <c r="DR123" i="5"/>
  <c r="FP123" i="5"/>
  <c r="FK124" i="5"/>
  <c r="FO124" i="5" s="1"/>
  <c r="AH125" i="5"/>
  <c r="AL125" i="5"/>
  <c r="AK125" i="5" s="1"/>
  <c r="CO125" i="5"/>
  <c r="AA126" i="5"/>
  <c r="DM134" i="5"/>
  <c r="DQ134" i="5" s="1"/>
  <c r="FG128" i="5"/>
  <c r="BS129" i="5"/>
  <c r="DG129" i="5"/>
  <c r="BO130" i="5"/>
  <c r="BK131" i="5"/>
  <c r="DH131" i="5"/>
  <c r="DR131" i="5"/>
  <c r="FG132" i="5"/>
  <c r="FO132" i="5" s="1"/>
  <c r="DH133" i="5"/>
  <c r="DR133" i="5"/>
  <c r="V141" i="5"/>
  <c r="AA141" i="5"/>
  <c r="AF141" i="5" s="1"/>
  <c r="CO143" i="5"/>
  <c r="CS143" i="5"/>
  <c r="Q145" i="5"/>
  <c r="W145" i="5"/>
  <c r="AA145" i="5"/>
  <c r="AQ145" i="5"/>
  <c r="FA145" i="5"/>
  <c r="FG145" i="5"/>
  <c r="FK145" i="5"/>
  <c r="C146" i="5"/>
  <c r="DG187" i="5"/>
  <c r="DI146" i="5"/>
  <c r="DR146" i="5" s="1"/>
  <c r="CO157" i="5"/>
  <c r="AK154" i="5"/>
  <c r="Q154" i="5"/>
  <c r="AA165" i="5"/>
  <c r="BK167" i="5"/>
  <c r="DM175" i="5"/>
  <c r="DM182" i="5"/>
  <c r="DQ182" i="5" s="1"/>
  <c r="BS187" i="5"/>
  <c r="CI187" i="5"/>
  <c r="GX187" i="5" s="1"/>
  <c r="CO187" i="5"/>
  <c r="CS187" i="5"/>
  <c r="DI187" i="5"/>
  <c r="AE194" i="5"/>
  <c r="FU198" i="5"/>
  <c r="FA198" i="5"/>
  <c r="FE198" i="5" s="1"/>
  <c r="BE199" i="5"/>
  <c r="CO199" i="5"/>
  <c r="CW199" i="5" s="1"/>
  <c r="DI199" i="5"/>
  <c r="DQ199" i="5" s="1"/>
  <c r="FR199" i="5"/>
  <c r="FT199" i="5"/>
  <c r="FU199" i="5"/>
  <c r="FK199" i="5"/>
  <c r="FO199" i="5" s="1"/>
  <c r="AI200" i="5"/>
  <c r="CG200" i="5" s="1"/>
  <c r="EE200" i="5" s="1"/>
  <c r="GM200" i="5" s="1"/>
  <c r="G200" i="5"/>
  <c r="CK200" i="5"/>
  <c r="EI200" i="5" s="1"/>
  <c r="GQ200" i="5" s="1"/>
  <c r="M200" i="5"/>
  <c r="U200" i="5" s="1"/>
  <c r="GD200" i="5"/>
  <c r="FA200" i="5"/>
  <c r="FF200" i="5" s="1"/>
  <c r="FG206" i="5"/>
  <c r="FO206" i="5" s="1"/>
  <c r="BT215" i="5"/>
  <c r="FF215" i="5"/>
  <c r="FF217" i="5"/>
  <c r="FG224" i="5"/>
  <c r="CO231" i="5"/>
  <c r="CS231" i="5"/>
  <c r="CO233" i="5"/>
  <c r="CW233" i="5" s="1"/>
  <c r="EU233" i="5"/>
  <c r="AU146" i="5"/>
  <c r="AY146" i="5" s="1"/>
  <c r="BE146" i="5"/>
  <c r="BI146" i="5" s="1"/>
  <c r="CI147" i="5"/>
  <c r="GX147" i="5" s="1"/>
  <c r="CO147" i="5"/>
  <c r="CW147" i="5" s="1"/>
  <c r="EM147" i="5"/>
  <c r="EU147" i="5" s="1"/>
  <c r="CI151" i="5"/>
  <c r="GX151" i="5" s="1"/>
  <c r="Q157" i="5"/>
  <c r="DC154" i="5"/>
  <c r="DH154" i="5" s="1"/>
  <c r="DR154" i="5"/>
  <c r="FE154" i="5"/>
  <c r="EM165" i="5"/>
  <c r="EQ165" i="5"/>
  <c r="EW165" i="5"/>
  <c r="FA165" i="5"/>
  <c r="FA169" i="5" s="1"/>
  <c r="FG165" i="5"/>
  <c r="FK165" i="5"/>
  <c r="M168" i="5"/>
  <c r="V168" i="5" s="1"/>
  <c r="W168" i="5"/>
  <c r="AF168" i="5" s="1"/>
  <c r="Q175" i="5"/>
  <c r="U175" i="5" s="1"/>
  <c r="AQ173" i="5"/>
  <c r="AY173" i="5" s="1"/>
  <c r="EM173" i="5"/>
  <c r="EU173" i="5" s="1"/>
  <c r="AQ181" i="5"/>
  <c r="AY181" i="5" s="1"/>
  <c r="EM181" i="5"/>
  <c r="EU181" i="5" s="1"/>
  <c r="GA182" i="5"/>
  <c r="GI182" i="5" s="1"/>
  <c r="DR187" i="5"/>
  <c r="DQ194" i="5"/>
  <c r="FA195" i="5"/>
  <c r="FF195" i="5" s="1"/>
  <c r="FP195" i="5"/>
  <c r="AQ196" i="5"/>
  <c r="AU196" i="5"/>
  <c r="BE196" i="5"/>
  <c r="BI196" i="5" s="1"/>
  <c r="BO196" i="5"/>
  <c r="BT196" i="5" s="1"/>
  <c r="FY198" i="5"/>
  <c r="BS199" i="5"/>
  <c r="V200" i="5"/>
  <c r="CO207" i="5"/>
  <c r="CW207" i="5" s="1"/>
  <c r="DM207" i="5"/>
  <c r="DQ207" i="5" s="1"/>
  <c r="C209" i="5"/>
  <c r="G209" i="5"/>
  <c r="BK209" i="5"/>
  <c r="CO209" i="5"/>
  <c r="CW209" i="5" s="1"/>
  <c r="DC209" i="5"/>
  <c r="Q210" i="5"/>
  <c r="DI213" i="5"/>
  <c r="DQ213" i="5" s="1"/>
  <c r="BY214" i="5"/>
  <c r="AQ215" i="5"/>
  <c r="AU215" i="5"/>
  <c r="DI215" i="5"/>
  <c r="DR215" i="5" s="1"/>
  <c r="W217" i="5"/>
  <c r="AF217" i="5" s="1"/>
  <c r="FG217" i="5"/>
  <c r="AU221" i="5"/>
  <c r="BS221" i="5"/>
  <c r="AU222" i="5"/>
  <c r="AY222" i="5" s="1"/>
  <c r="BE222" i="5"/>
  <c r="BO222" i="5"/>
  <c r="BS222" i="5" s="1"/>
  <c r="CS222" i="5"/>
  <c r="AU224" i="5"/>
  <c r="AE85" i="5"/>
  <c r="BI85" i="5"/>
  <c r="BS85" i="5"/>
  <c r="DH85" i="5"/>
  <c r="DR85" i="5"/>
  <c r="FP85" i="5"/>
  <c r="FF87" i="5"/>
  <c r="FP87" i="5"/>
  <c r="AE89" i="5"/>
  <c r="U100" i="5"/>
  <c r="AE100" i="5"/>
  <c r="FE100" i="5"/>
  <c r="BT102" i="5"/>
  <c r="BI111" i="5"/>
  <c r="BS111" i="5"/>
  <c r="DH111" i="5"/>
  <c r="DR111" i="5"/>
  <c r="AF114" i="5"/>
  <c r="FP114" i="5"/>
  <c r="BT122" i="5"/>
  <c r="DG123" i="5"/>
  <c r="DQ123" i="5"/>
  <c r="FO123" i="5"/>
  <c r="V131" i="5"/>
  <c r="AF131" i="5"/>
  <c r="DG131" i="5"/>
  <c r="DQ131" i="5"/>
  <c r="BS132" i="5"/>
  <c r="BT133" i="5"/>
  <c r="DG133" i="5"/>
  <c r="DQ133" i="5"/>
  <c r="BS138" i="5"/>
  <c r="U141" i="5"/>
  <c r="AE141" i="5"/>
  <c r="BT141" i="5"/>
  <c r="AF154" i="5"/>
  <c r="BT154" i="5"/>
  <c r="BT197" i="5"/>
  <c r="V198" i="5"/>
  <c r="DH198" i="5"/>
  <c r="DR198" i="5"/>
  <c r="FP198" i="5"/>
  <c r="AF199" i="5"/>
  <c r="FP199" i="5"/>
  <c r="V11" i="5"/>
  <c r="AF11" i="5"/>
  <c r="BJ11" i="5"/>
  <c r="BT11" i="5"/>
  <c r="DH11" i="5"/>
  <c r="DR11" i="5"/>
  <c r="FF11" i="5"/>
  <c r="FP11" i="5"/>
  <c r="FE12" i="5"/>
  <c r="U29" i="5"/>
  <c r="AE29" i="5"/>
  <c r="AE35" i="5"/>
  <c r="DR48" i="5"/>
  <c r="AF49" i="5"/>
  <c r="BI53" i="5"/>
  <c r="FE54" i="5"/>
  <c r="BT55" i="5"/>
  <c r="DQ56" i="5"/>
  <c r="FF60" i="5"/>
  <c r="FP60" i="5"/>
  <c r="U61" i="5"/>
  <c r="DH61" i="5"/>
  <c r="DG62" i="5"/>
  <c r="FF62" i="5"/>
  <c r="FP62" i="5"/>
  <c r="DH63" i="5"/>
  <c r="DR63" i="5"/>
  <c r="FF63" i="5"/>
  <c r="FP63" i="5"/>
  <c r="BS67" i="5"/>
  <c r="DQ75" i="5"/>
  <c r="FO75" i="5"/>
  <c r="AF77" i="5"/>
  <c r="BJ77" i="5"/>
  <c r="BT77" i="5"/>
  <c r="FO167" i="5"/>
  <c r="U168" i="5"/>
  <c r="DR168" i="5"/>
  <c r="EH179" i="5"/>
  <c r="GP179" i="5" s="1"/>
  <c r="DG182" i="5"/>
  <c r="FF210" i="5"/>
  <c r="FE215" i="5"/>
  <c r="AE217" i="5"/>
  <c r="V229" i="5"/>
  <c r="BT229" i="5"/>
  <c r="DR230" i="5"/>
  <c r="C10" i="5"/>
  <c r="M10" i="5"/>
  <c r="W10" i="5"/>
  <c r="AQ10" i="5"/>
  <c r="BA10" i="5"/>
  <c r="BK10" i="5"/>
  <c r="CO10" i="5"/>
  <c r="CY10" i="5"/>
  <c r="DI10" i="5"/>
  <c r="EM10" i="5"/>
  <c r="EW10" i="5"/>
  <c r="FG10" i="5"/>
  <c r="BT12" i="5"/>
  <c r="CX12" i="5"/>
  <c r="DH12" i="5"/>
  <c r="DR12" i="5"/>
  <c r="Q13" i="5"/>
  <c r="AA13" i="5"/>
  <c r="BO13" i="5"/>
  <c r="DC13" i="5"/>
  <c r="DM13" i="5"/>
  <c r="FA13" i="5"/>
  <c r="FK13" i="5"/>
  <c r="E20" i="5"/>
  <c r="O20" i="5"/>
  <c r="Y20" i="5"/>
  <c r="AS20" i="5"/>
  <c r="BC20" i="5"/>
  <c r="BF20" i="5"/>
  <c r="BM20" i="5"/>
  <c r="CQ20" i="5"/>
  <c r="DA20" i="5"/>
  <c r="DK20" i="5"/>
  <c r="EO20" i="5"/>
  <c r="EY20" i="5"/>
  <c r="FB20" i="5"/>
  <c r="FI20" i="5"/>
  <c r="Q16" i="5"/>
  <c r="AA16" i="5"/>
  <c r="AU16" i="5"/>
  <c r="BE16" i="5"/>
  <c r="BO16" i="5"/>
  <c r="DC16" i="5"/>
  <c r="DM16" i="5"/>
  <c r="EQ16" i="5"/>
  <c r="FA16" i="5"/>
  <c r="Q17" i="5"/>
  <c r="AA17" i="5"/>
  <c r="AU17" i="5"/>
  <c r="BE17" i="5"/>
  <c r="BO17" i="5"/>
  <c r="CS17" i="5"/>
  <c r="DC17" i="5"/>
  <c r="DM17" i="5"/>
  <c r="EQ17" i="5"/>
  <c r="FA17" i="5"/>
  <c r="FK17" i="5"/>
  <c r="C21" i="5"/>
  <c r="K21" i="5" s="1"/>
  <c r="G21" i="5"/>
  <c r="M21" i="5"/>
  <c r="U21" i="5" s="1"/>
  <c r="Q21" i="5"/>
  <c r="W21" i="5"/>
  <c r="AE21" i="5" s="1"/>
  <c r="AA21" i="5"/>
  <c r="AQ21" i="5"/>
  <c r="AY21" i="5" s="1"/>
  <c r="AU21" i="5"/>
  <c r="BA21" i="5"/>
  <c r="BI21" i="5" s="1"/>
  <c r="BE21" i="5"/>
  <c r="BK21" i="5"/>
  <c r="BS21" i="5" s="1"/>
  <c r="BO21" i="5"/>
  <c r="CX21" i="5"/>
  <c r="DH21" i="5"/>
  <c r="DC24" i="5"/>
  <c r="DM24" i="5"/>
  <c r="EQ24" i="5"/>
  <c r="FA24" i="5"/>
  <c r="FK24" i="5"/>
  <c r="Q25" i="5"/>
  <c r="DC25" i="5"/>
  <c r="DM25" i="5"/>
  <c r="M26" i="5"/>
  <c r="W26" i="5"/>
  <c r="AQ26" i="5"/>
  <c r="BA26" i="5"/>
  <c r="BI26" i="5" s="1"/>
  <c r="CO26" i="5"/>
  <c r="CY26" i="5"/>
  <c r="DG26" i="5" s="1"/>
  <c r="EM26" i="5"/>
  <c r="EW26" i="5"/>
  <c r="FG26" i="5"/>
  <c r="M27" i="5"/>
  <c r="W27" i="5"/>
  <c r="AQ27" i="5"/>
  <c r="BA27" i="5"/>
  <c r="BK27" i="5"/>
  <c r="CO27" i="5"/>
  <c r="CY27" i="5"/>
  <c r="DI27" i="5"/>
  <c r="EM27" i="5"/>
  <c r="EQ27" i="5"/>
  <c r="EV27" i="5" s="1"/>
  <c r="EW27" i="5"/>
  <c r="FG27" i="5"/>
  <c r="FO27" i="5" s="1"/>
  <c r="BT29" i="5"/>
  <c r="CX29" i="5"/>
  <c r="DH29" i="5"/>
  <c r="DR29" i="5"/>
  <c r="EV29" i="5"/>
  <c r="FF29" i="5"/>
  <c r="FP29" i="5"/>
  <c r="V30" i="5"/>
  <c r="BT30" i="5"/>
  <c r="CX30" i="5"/>
  <c r="DH30" i="5"/>
  <c r="DR30" i="5"/>
  <c r="EV30" i="5"/>
  <c r="FF30" i="5"/>
  <c r="FP30" i="5"/>
  <c r="V31" i="5"/>
  <c r="AA31" i="5"/>
  <c r="AF31" i="5" s="1"/>
  <c r="AQ31" i="5"/>
  <c r="AY31" i="5" s="1"/>
  <c r="BS31" i="5"/>
  <c r="DY31" i="5"/>
  <c r="DC31" i="5"/>
  <c r="DH31" i="5" s="1"/>
  <c r="FE31" i="5"/>
  <c r="EQ34" i="5"/>
  <c r="EW34" i="5"/>
  <c r="FA34" i="5"/>
  <c r="FA37" i="5" s="1"/>
  <c r="FG34" i="5"/>
  <c r="FK34" i="5"/>
  <c r="FK37" i="5" s="1"/>
  <c r="CY35" i="5"/>
  <c r="DI35" i="5"/>
  <c r="EM35" i="5"/>
  <c r="EU35" i="5" s="1"/>
  <c r="FF35" i="5"/>
  <c r="M39" i="5"/>
  <c r="W39" i="5"/>
  <c r="AQ39" i="5"/>
  <c r="BA39" i="5"/>
  <c r="BK39" i="5"/>
  <c r="CS39" i="5"/>
  <c r="DC39" i="5"/>
  <c r="EM39" i="5"/>
  <c r="EQ39" i="5"/>
  <c r="U42" i="5"/>
  <c r="AZ42" i="5"/>
  <c r="CS42" i="5"/>
  <c r="DI42" i="5"/>
  <c r="DQ42" i="5" s="1"/>
  <c r="EQ42" i="5"/>
  <c r="EV42" i="5" s="1"/>
  <c r="BJ43" i="5"/>
  <c r="BT43" i="5"/>
  <c r="EV43" i="5"/>
  <c r="FE43" i="5"/>
  <c r="FP43" i="5"/>
  <c r="Q44" i="5"/>
  <c r="V44" i="5" s="1"/>
  <c r="BI44" i="5"/>
  <c r="BT44" i="5"/>
  <c r="EQ44" i="5"/>
  <c r="AU46" i="5"/>
  <c r="BA46" i="5"/>
  <c r="BE46" i="5"/>
  <c r="BK46" i="5"/>
  <c r="BO46" i="5"/>
  <c r="CI46" i="5"/>
  <c r="GX46" i="5" s="1"/>
  <c r="DI46" i="5"/>
  <c r="DM46" i="5"/>
  <c r="EM46" i="5"/>
  <c r="EU46" i="5" s="1"/>
  <c r="Q47" i="5"/>
  <c r="BA47" i="5"/>
  <c r="BK47" i="5"/>
  <c r="CI47" i="5"/>
  <c r="GX47" i="5" s="1"/>
  <c r="CO47" i="5"/>
  <c r="DR47" i="5"/>
  <c r="BK48" i="5"/>
  <c r="CI48" i="5"/>
  <c r="GX48" i="5" s="1"/>
  <c r="CX48" i="5"/>
  <c r="DH48" i="5"/>
  <c r="AZ49" i="5"/>
  <c r="BE49" i="5"/>
  <c r="BJ49" i="5" s="1"/>
  <c r="FA49" i="5"/>
  <c r="G50" i="5"/>
  <c r="AZ50" i="5"/>
  <c r="BS50" i="5"/>
  <c r="FF50" i="5"/>
  <c r="BE51" i="5"/>
  <c r="BJ51" i="5" s="1"/>
  <c r="DG51" i="5"/>
  <c r="DR51" i="5"/>
  <c r="V52" i="5"/>
  <c r="Q53" i="5"/>
  <c r="AZ53" i="5"/>
  <c r="BK53" i="5"/>
  <c r="DC53" i="5"/>
  <c r="FA53" i="5"/>
  <c r="FK53" i="5"/>
  <c r="FK57" i="5" s="1"/>
  <c r="C54" i="5"/>
  <c r="M54" i="5"/>
  <c r="W54" i="5"/>
  <c r="BA54" i="5"/>
  <c r="DQ54" i="5"/>
  <c r="EV54" i="5"/>
  <c r="FG54" i="5"/>
  <c r="FO54" i="5" s="1"/>
  <c r="M55" i="5"/>
  <c r="U55" i="5" s="1"/>
  <c r="CY55" i="5"/>
  <c r="DI55" i="5"/>
  <c r="EM55" i="5"/>
  <c r="EU55" i="5" s="1"/>
  <c r="M56" i="5"/>
  <c r="U56" i="5" s="1"/>
  <c r="BJ56" i="5"/>
  <c r="BT56" i="5"/>
  <c r="CI56" i="5"/>
  <c r="GX56" i="5" s="1"/>
  <c r="CO56" i="5"/>
  <c r="CS56" i="5"/>
  <c r="DG56" i="5"/>
  <c r="EV56" i="5"/>
  <c r="FP56" i="5"/>
  <c r="C58" i="5"/>
  <c r="M58" i="5"/>
  <c r="C60" i="5"/>
  <c r="M60" i="5"/>
  <c r="W60" i="5"/>
  <c r="AQ60" i="5"/>
  <c r="AU60" i="5"/>
  <c r="BK60" i="5"/>
  <c r="DC60" i="5"/>
  <c r="DM60" i="5"/>
  <c r="CI61" i="5"/>
  <c r="GX61" i="5" s="1"/>
  <c r="CO61" i="5"/>
  <c r="CS61" i="5"/>
  <c r="DI61" i="5"/>
  <c r="EV61" i="5"/>
  <c r="FF61" i="5"/>
  <c r="FP61" i="5"/>
  <c r="M62" i="5"/>
  <c r="W62" i="5"/>
  <c r="AE62" i="5" s="1"/>
  <c r="CS62" i="5"/>
  <c r="DI62" i="5"/>
  <c r="EM62" i="5"/>
  <c r="EU62" i="5" s="1"/>
  <c r="C63" i="5"/>
  <c r="K63" i="5" s="1"/>
  <c r="V63" i="5"/>
  <c r="AF63" i="5"/>
  <c r="CS63" i="5"/>
  <c r="C65" i="5"/>
  <c r="G65" i="5"/>
  <c r="M65" i="5"/>
  <c r="Q65" i="5"/>
  <c r="W65" i="5"/>
  <c r="AA65" i="5"/>
  <c r="AQ65" i="5"/>
  <c r="AU65" i="5"/>
  <c r="BA65" i="5"/>
  <c r="BE65" i="5"/>
  <c r="BK65" i="5"/>
  <c r="BO65" i="5"/>
  <c r="V66" i="5"/>
  <c r="AF66" i="5"/>
  <c r="AZ66" i="5"/>
  <c r="BT66" i="5"/>
  <c r="DC66" i="5"/>
  <c r="DH66" i="5" s="1"/>
  <c r="FE66" i="5"/>
  <c r="W67" i="5"/>
  <c r="AQ67" i="5"/>
  <c r="AY67" i="5" s="1"/>
  <c r="BI67" i="5"/>
  <c r="CI67" i="5"/>
  <c r="GX67" i="5" s="1"/>
  <c r="CO67" i="5"/>
  <c r="CS67" i="5"/>
  <c r="EW67" i="5"/>
  <c r="FG67" i="5"/>
  <c r="G69" i="5"/>
  <c r="M69" i="5"/>
  <c r="W69" i="5"/>
  <c r="AE69" i="5" s="1"/>
  <c r="U70" i="5"/>
  <c r="AF70" i="5"/>
  <c r="BI70" i="5"/>
  <c r="DH70" i="5"/>
  <c r="FE70" i="5"/>
  <c r="FP70" i="5"/>
  <c r="AF71" i="5"/>
  <c r="BJ71" i="5"/>
  <c r="BT71" i="5"/>
  <c r="DC71" i="5"/>
  <c r="DH71" i="5" s="1"/>
  <c r="EM71" i="5"/>
  <c r="EU71" i="5" s="1"/>
  <c r="AN72" i="5"/>
  <c r="BE72" i="5"/>
  <c r="BJ72" i="5" s="1"/>
  <c r="DR72" i="5"/>
  <c r="FP72" i="5"/>
  <c r="L75" i="5"/>
  <c r="V75" i="5"/>
  <c r="AF75" i="5"/>
  <c r="BJ75" i="5"/>
  <c r="BT75" i="5"/>
  <c r="CX75" i="5"/>
  <c r="EV75" i="5"/>
  <c r="FF75" i="5"/>
  <c r="M76" i="5"/>
  <c r="W76" i="5"/>
  <c r="BA76" i="5"/>
  <c r="BK76" i="5"/>
  <c r="W78" i="5"/>
  <c r="AE78" i="5" s="1"/>
  <c r="CX78" i="5"/>
  <c r="M79" i="5"/>
  <c r="W79" i="5"/>
  <c r="BA79" i="5"/>
  <c r="BK79" i="5"/>
  <c r="BS79" i="5" s="1"/>
  <c r="DC79" i="5"/>
  <c r="EW79" i="5"/>
  <c r="CO81" i="5"/>
  <c r="EW81" i="5"/>
  <c r="EW82" i="5" s="1"/>
  <c r="AU83" i="5"/>
  <c r="V84" i="5"/>
  <c r="BJ84" i="5"/>
  <c r="CY84" i="5"/>
  <c r="DG84" i="5" s="1"/>
  <c r="AQ85" i="5"/>
  <c r="AU85" i="5"/>
  <c r="CI85" i="5"/>
  <c r="GX85" i="5" s="1"/>
  <c r="CO85" i="5"/>
  <c r="CS85" i="5"/>
  <c r="EM85" i="5"/>
  <c r="EQ85" i="5"/>
  <c r="C86" i="5"/>
  <c r="K86" i="5" s="1"/>
  <c r="BA86" i="5"/>
  <c r="BK86" i="5"/>
  <c r="CY87" i="5"/>
  <c r="DG87" i="5" s="1"/>
  <c r="EM87" i="5"/>
  <c r="EQ87" i="5"/>
  <c r="C88" i="5"/>
  <c r="K88" i="5" s="1"/>
  <c r="AF88" i="5"/>
  <c r="DC88" i="5"/>
  <c r="DH88" i="5" s="1"/>
  <c r="EW88" i="5"/>
  <c r="FG88" i="5"/>
  <c r="C89" i="5"/>
  <c r="K89" i="5" s="1"/>
  <c r="AQ89" i="5"/>
  <c r="AY89" i="5" s="1"/>
  <c r="U90" i="5"/>
  <c r="BS90" i="5"/>
  <c r="DR90" i="5"/>
  <c r="FE90" i="5"/>
  <c r="BA91" i="5"/>
  <c r="BI91" i="5" s="1"/>
  <c r="DC91" i="5"/>
  <c r="V94" i="5"/>
  <c r="BT94" i="5"/>
  <c r="DH94" i="5"/>
  <c r="CY95" i="5"/>
  <c r="DI95" i="5"/>
  <c r="EW95" i="5"/>
  <c r="FG95" i="5"/>
  <c r="C96" i="5"/>
  <c r="M96" i="5"/>
  <c r="U96" i="5" s="1"/>
  <c r="AU96" i="5"/>
  <c r="AZ96" i="5" s="1"/>
  <c r="DR96" i="5"/>
  <c r="EQ96" i="5"/>
  <c r="AZ97" i="5"/>
  <c r="BI97" i="5"/>
  <c r="BT97" i="5"/>
  <c r="DC97" i="5"/>
  <c r="DH97" i="5" s="1"/>
  <c r="EV97" i="5"/>
  <c r="FP97" i="5"/>
  <c r="C98" i="5"/>
  <c r="AA98" i="5"/>
  <c r="AF98" i="5" s="1"/>
  <c r="AU98" i="5"/>
  <c r="BK98" i="5"/>
  <c r="BS98" i="5" s="1"/>
  <c r="CX98" i="5"/>
  <c r="DR98" i="5"/>
  <c r="FO98" i="5"/>
  <c r="CY99" i="5"/>
  <c r="DI99" i="5"/>
  <c r="EW99" i="5"/>
  <c r="FG99" i="5"/>
  <c r="C100" i="5"/>
  <c r="G100" i="5"/>
  <c r="AQ100" i="5"/>
  <c r="AU100" i="5"/>
  <c r="BA100" i="5"/>
  <c r="BK100" i="5"/>
  <c r="CI100" i="5"/>
  <c r="GX100" i="5" s="1"/>
  <c r="EQ100" i="5"/>
  <c r="BT101" i="5"/>
  <c r="DC101" i="5"/>
  <c r="DH101" i="5" s="1"/>
  <c r="EM101" i="5"/>
  <c r="EW101" i="5"/>
  <c r="FE101" i="5" s="1"/>
  <c r="AQ102" i="5"/>
  <c r="AU102" i="5"/>
  <c r="CI102" i="5"/>
  <c r="GX102" i="5" s="1"/>
  <c r="CO102" i="5"/>
  <c r="EM102" i="5"/>
  <c r="EU102" i="5" s="1"/>
  <c r="FE102" i="5"/>
  <c r="FG102" i="5"/>
  <c r="CY104" i="5"/>
  <c r="DC104" i="5"/>
  <c r="DI104" i="5"/>
  <c r="DM104" i="5"/>
  <c r="EM104" i="5"/>
  <c r="EQ104" i="5"/>
  <c r="EW104" i="5"/>
  <c r="FA104" i="5"/>
  <c r="FG104" i="5"/>
  <c r="FK104" i="5"/>
  <c r="CY105" i="5"/>
  <c r="DC106" i="5"/>
  <c r="EM106" i="5"/>
  <c r="FF106" i="5"/>
  <c r="L107" i="5"/>
  <c r="BE107" i="5"/>
  <c r="BJ107" i="5" s="1"/>
  <c r="CO107" i="5"/>
  <c r="CY107" i="5"/>
  <c r="DG107" i="5" s="1"/>
  <c r="FA107" i="5"/>
  <c r="FF107" i="5" s="1"/>
  <c r="M109" i="5"/>
  <c r="U109" i="5" s="1"/>
  <c r="BE109" i="5"/>
  <c r="BJ109" i="5" s="1"/>
  <c r="CO109" i="5"/>
  <c r="DG109" i="5"/>
  <c r="EV110" i="5"/>
  <c r="FF110" i="5"/>
  <c r="FP110" i="5"/>
  <c r="C113" i="5"/>
  <c r="G113" i="5"/>
  <c r="M113" i="5"/>
  <c r="Q113" i="5"/>
  <c r="W113" i="5"/>
  <c r="AA113" i="5"/>
  <c r="AQ113" i="5"/>
  <c r="AU113" i="5"/>
  <c r="BA113" i="5"/>
  <c r="BE113" i="5"/>
  <c r="BT113" i="5"/>
  <c r="L115" i="5"/>
  <c r="V115" i="5"/>
  <c r="DR115" i="5"/>
  <c r="FF115" i="5"/>
  <c r="V118" i="5"/>
  <c r="BJ118" i="5"/>
  <c r="BT118" i="5"/>
  <c r="AF119" i="5"/>
  <c r="AZ119" i="5"/>
  <c r="BJ119" i="5"/>
  <c r="BS119" i="5"/>
  <c r="DQ119" i="5"/>
  <c r="BJ120" i="5"/>
  <c r="BT120" i="5"/>
  <c r="DR120" i="5"/>
  <c r="FF120" i="5"/>
  <c r="FP120" i="5"/>
  <c r="BJ121" i="5"/>
  <c r="FO121" i="5"/>
  <c r="L122" i="5"/>
  <c r="V122" i="5"/>
  <c r="AF122" i="5"/>
  <c r="DR122" i="5"/>
  <c r="FF122" i="5"/>
  <c r="L123" i="5"/>
  <c r="V123" i="5"/>
  <c r="BT123" i="5"/>
  <c r="CX123" i="5"/>
  <c r="V124" i="5"/>
  <c r="AF124" i="5"/>
  <c r="BT124" i="5"/>
  <c r="CX124" i="5"/>
  <c r="Q125" i="5"/>
  <c r="V125" i="5" s="1"/>
  <c r="BA125" i="5"/>
  <c r="BI125" i="5" s="1"/>
  <c r="L126" i="5"/>
  <c r="V126" i="5"/>
  <c r="AE126" i="5"/>
  <c r="BJ126" i="5"/>
  <c r="FF126" i="5"/>
  <c r="FP126" i="5"/>
  <c r="W128" i="5"/>
  <c r="FP128" i="5"/>
  <c r="C129" i="5"/>
  <c r="G129" i="5"/>
  <c r="V129" i="5"/>
  <c r="AQ129" i="5"/>
  <c r="AU129" i="5"/>
  <c r="BT129" i="5"/>
  <c r="CI129" i="5"/>
  <c r="GX129" i="5" s="1"/>
  <c r="CO129" i="5"/>
  <c r="CS129" i="5"/>
  <c r="DH129" i="5"/>
  <c r="DR129" i="5"/>
  <c r="EV129" i="5"/>
  <c r="FF129" i="5"/>
  <c r="FP129" i="5"/>
  <c r="L130" i="5"/>
  <c r="V130" i="5"/>
  <c r="AF130" i="5"/>
  <c r="BI130" i="5"/>
  <c r="BS131" i="5"/>
  <c r="FP131" i="5"/>
  <c r="AZ132" i="5"/>
  <c r="BJ132" i="5"/>
  <c r="EV132" i="5"/>
  <c r="FF132" i="5"/>
  <c r="V133" i="5"/>
  <c r="FF133" i="5"/>
  <c r="FP133" i="5"/>
  <c r="DC144" i="5"/>
  <c r="AE136" i="5"/>
  <c r="AZ136" i="5"/>
  <c r="BI136" i="5"/>
  <c r="BT136" i="5"/>
  <c r="DR136" i="5"/>
  <c r="FE136" i="5"/>
  <c r="FP136" i="5"/>
  <c r="AK137" i="5"/>
  <c r="AF137" i="5"/>
  <c r="AZ137" i="5"/>
  <c r="CI137" i="5"/>
  <c r="GX137" i="5" s="1"/>
  <c r="CX137" i="5"/>
  <c r="L138" i="5"/>
  <c r="V138" i="5"/>
  <c r="FF138" i="5"/>
  <c r="FP138" i="5"/>
  <c r="U139" i="5"/>
  <c r="AF139" i="5"/>
  <c r="BT139" i="5"/>
  <c r="DH139" i="5"/>
  <c r="DR139" i="5"/>
  <c r="FE139" i="5"/>
  <c r="FP139" i="5"/>
  <c r="L140" i="5"/>
  <c r="U140" i="5"/>
  <c r="AZ140" i="5"/>
  <c r="FO140" i="5"/>
  <c r="CX141" i="5"/>
  <c r="DH141" i="5"/>
  <c r="DR141" i="5"/>
  <c r="EV141" i="5"/>
  <c r="U142" i="5"/>
  <c r="AF142" i="5"/>
  <c r="DR142" i="5"/>
  <c r="FP142" i="5"/>
  <c r="L143" i="5"/>
  <c r="V143" i="5"/>
  <c r="AE143" i="5"/>
  <c r="FU143" i="5"/>
  <c r="FY143" i="5" s="1"/>
  <c r="C145" i="5"/>
  <c r="G145" i="5"/>
  <c r="M145" i="5"/>
  <c r="U145" i="5" s="1"/>
  <c r="AF145" i="5"/>
  <c r="AZ145" i="5"/>
  <c r="FG152" i="5"/>
  <c r="AF146" i="5"/>
  <c r="CX146" i="5"/>
  <c r="DG146" i="5"/>
  <c r="FP146" i="5"/>
  <c r="L147" i="5"/>
  <c r="V147" i="5"/>
  <c r="AF147" i="5"/>
  <c r="BT147" i="5"/>
  <c r="CX147" i="5"/>
  <c r="DH147" i="5"/>
  <c r="DR147" i="5"/>
  <c r="EV147" i="5"/>
  <c r="FF147" i="5"/>
  <c r="FP147" i="5"/>
  <c r="AF148" i="5"/>
  <c r="BI148" i="5"/>
  <c r="DG148" i="5"/>
  <c r="FO148" i="5"/>
  <c r="BT149" i="5"/>
  <c r="FF149" i="5"/>
  <c r="FP149" i="5"/>
  <c r="AE150" i="5"/>
  <c r="DR150" i="5"/>
  <c r="FE150" i="5"/>
  <c r="FP150" i="5"/>
  <c r="CX151" i="5"/>
  <c r="DH151" i="5"/>
  <c r="DR151" i="5"/>
  <c r="BJ153" i="5"/>
  <c r="EW157" i="5"/>
  <c r="AF155" i="5"/>
  <c r="BI155" i="5"/>
  <c r="FP155" i="5"/>
  <c r="AH156" i="5"/>
  <c r="BJ156" i="5"/>
  <c r="DT156" i="5"/>
  <c r="FA156" i="5"/>
  <c r="FF156" i="5" s="1"/>
  <c r="C158" i="5"/>
  <c r="Q158" i="5"/>
  <c r="W158" i="5"/>
  <c r="DI164" i="5"/>
  <c r="AH159" i="5"/>
  <c r="BJ159" i="5"/>
  <c r="DT159" i="5"/>
  <c r="FF159" i="5"/>
  <c r="AH160" i="5"/>
  <c r="BJ160" i="5"/>
  <c r="FE160" i="5"/>
  <c r="FP160" i="5"/>
  <c r="V161" i="5"/>
  <c r="DR161" i="5"/>
  <c r="FF161" i="5"/>
  <c r="Q162" i="5"/>
  <c r="V162" i="5" s="1"/>
  <c r="BS162" i="5"/>
  <c r="FO162" i="5"/>
  <c r="CX163" i="5"/>
  <c r="DR163" i="5"/>
  <c r="FF163" i="5"/>
  <c r="FP163" i="5"/>
  <c r="CO165" i="5"/>
  <c r="CS165" i="5"/>
  <c r="CY165" i="5"/>
  <c r="CY169" i="5" s="1"/>
  <c r="DC165" i="5"/>
  <c r="DC169" i="5" s="1"/>
  <c r="DI165" i="5"/>
  <c r="DM165" i="5"/>
  <c r="DM169" i="5" s="1"/>
  <c r="FK169" i="5"/>
  <c r="BT166" i="5"/>
  <c r="DH166" i="5"/>
  <c r="FF166" i="5"/>
  <c r="L167" i="5"/>
  <c r="V167" i="5"/>
  <c r="BS167" i="5"/>
  <c r="DH167" i="5"/>
  <c r="DR167" i="5"/>
  <c r="EV167" i="5"/>
  <c r="BJ168" i="5"/>
  <c r="FP168" i="5"/>
  <c r="AF171" i="5"/>
  <c r="AQ171" i="5"/>
  <c r="BE171" i="5"/>
  <c r="BJ171" i="5" s="1"/>
  <c r="FE171" i="5"/>
  <c r="BT172" i="5"/>
  <c r="DR172" i="5"/>
  <c r="L173" i="5"/>
  <c r="V173" i="5"/>
  <c r="AF173" i="5"/>
  <c r="AZ173" i="5"/>
  <c r="BJ173" i="5"/>
  <c r="BS173" i="5"/>
  <c r="DH173" i="5"/>
  <c r="DR173" i="5"/>
  <c r="EV173" i="5"/>
  <c r="FF173" i="5"/>
  <c r="FP173" i="5"/>
  <c r="BI174" i="5"/>
  <c r="FE174" i="5"/>
  <c r="FO174" i="5"/>
  <c r="AF177" i="5"/>
  <c r="BJ177" i="5"/>
  <c r="DQ177" i="5"/>
  <c r="EW177" i="5"/>
  <c r="FE177" i="5" s="1"/>
  <c r="M178" i="5"/>
  <c r="U178" i="5" s="1"/>
  <c r="DH178" i="5"/>
  <c r="FF178" i="5"/>
  <c r="L180" i="5"/>
  <c r="AF180" i="5"/>
  <c r="GA180" i="5"/>
  <c r="DR180" i="5"/>
  <c r="FA180" i="5"/>
  <c r="FF180" i="5" s="1"/>
  <c r="BI181" i="5"/>
  <c r="CI181" i="5"/>
  <c r="BS183" i="5"/>
  <c r="BJ184" i="5"/>
  <c r="BT185" i="5"/>
  <c r="CX185" i="5"/>
  <c r="AF186" i="5"/>
  <c r="BJ186" i="5"/>
  <c r="BS186" i="5"/>
  <c r="DG186" i="5"/>
  <c r="BU187" i="5"/>
  <c r="BY187" i="5"/>
  <c r="EM187" i="5"/>
  <c r="EU187" i="5" s="1"/>
  <c r="EW187" i="5"/>
  <c r="FE187" i="5" s="1"/>
  <c r="FG187" i="5"/>
  <c r="FO187" i="5" s="1"/>
  <c r="FG204" i="5"/>
  <c r="V194" i="5"/>
  <c r="AF194" i="5"/>
  <c r="BJ194" i="5"/>
  <c r="BT194" i="5"/>
  <c r="CS194" i="5"/>
  <c r="U195" i="5"/>
  <c r="BT195" i="5"/>
  <c r="CX195" i="5"/>
  <c r="DH195" i="5"/>
  <c r="DR195" i="5"/>
  <c r="EM195" i="5"/>
  <c r="EQ195" i="5"/>
  <c r="C196" i="5"/>
  <c r="K196" i="5" s="1"/>
  <c r="V196" i="5"/>
  <c r="AF196" i="5"/>
  <c r="AZ196" i="5"/>
  <c r="BJ196" i="5"/>
  <c r="DQ196" i="5"/>
  <c r="FF196" i="5"/>
  <c r="FP196" i="5"/>
  <c r="CX197" i="5"/>
  <c r="DG197" i="5"/>
  <c r="DR197" i="5"/>
  <c r="FF197" i="5"/>
  <c r="BT198" i="5"/>
  <c r="CO198" i="5"/>
  <c r="CW198" i="5" s="1"/>
  <c r="EM198" i="5"/>
  <c r="EQ198" i="5"/>
  <c r="M199" i="5"/>
  <c r="AQ199" i="5"/>
  <c r="AU199" i="5"/>
  <c r="BA199" i="5"/>
  <c r="BJ200" i="5"/>
  <c r="BT200" i="5"/>
  <c r="CX200" i="5"/>
  <c r="DH200" i="5"/>
  <c r="DR200" i="5"/>
  <c r="FE200" i="5"/>
  <c r="AF201" i="5"/>
  <c r="DH201" i="5"/>
  <c r="FF201" i="5"/>
  <c r="FP201" i="5"/>
  <c r="L202" i="5"/>
  <c r="V202" i="5"/>
  <c r="AF202" i="5"/>
  <c r="AZ202" i="5"/>
  <c r="BJ202" i="5"/>
  <c r="BT202" i="5"/>
  <c r="CX202" i="5"/>
  <c r="DH202" i="5"/>
  <c r="DR202" i="5"/>
  <c r="EV202" i="5"/>
  <c r="FF202" i="5"/>
  <c r="FP202" i="5"/>
  <c r="C203" i="5"/>
  <c r="K203" i="5" s="1"/>
  <c r="V203" i="5"/>
  <c r="AF203" i="5"/>
  <c r="DH203" i="5"/>
  <c r="DR203" i="5"/>
  <c r="EV203" i="5"/>
  <c r="AF206" i="5"/>
  <c r="AZ206" i="5"/>
  <c r="BJ206" i="5"/>
  <c r="BT206" i="5"/>
  <c r="L207" i="5"/>
  <c r="V207" i="5"/>
  <c r="AF207" i="5"/>
  <c r="BT207" i="5"/>
  <c r="CX207" i="5"/>
  <c r="FP207" i="5"/>
  <c r="BJ208" i="5"/>
  <c r="BT208" i="5"/>
  <c r="DR208" i="5"/>
  <c r="FP208" i="5"/>
  <c r="L209" i="5"/>
  <c r="Q209" i="5"/>
  <c r="BJ209" i="5"/>
  <c r="BS209" i="5"/>
  <c r="FA209" i="5"/>
  <c r="BJ211" i="5"/>
  <c r="DH211" i="5"/>
  <c r="FQ211" i="5"/>
  <c r="EQ211" i="5"/>
  <c r="L212" i="5"/>
  <c r="U212" i="5"/>
  <c r="AF212" i="5"/>
  <c r="CX212" i="5"/>
  <c r="DR212" i="5"/>
  <c r="DR213" i="5"/>
  <c r="EV213" i="5"/>
  <c r="FF213" i="5"/>
  <c r="FP213" i="5"/>
  <c r="L214" i="5"/>
  <c r="U214" i="5"/>
  <c r="CX214" i="5"/>
  <c r="DR214" i="5"/>
  <c r="EV214" i="5"/>
  <c r="FF214" i="5"/>
  <c r="FP214" i="5"/>
  <c r="L215" i="5"/>
  <c r="V215" i="5"/>
  <c r="AF215" i="5"/>
  <c r="AZ215" i="5"/>
  <c r="AF216" i="5"/>
  <c r="BI216" i="5"/>
  <c r="BT216" i="5"/>
  <c r="FP216" i="5"/>
  <c r="L217" i="5"/>
  <c r="V217" i="5"/>
  <c r="CX217" i="5"/>
  <c r="DR217" i="5"/>
  <c r="EV217" i="5"/>
  <c r="C219" i="5"/>
  <c r="G219" i="5"/>
  <c r="M219" i="5"/>
  <c r="Q219" i="5"/>
  <c r="W219" i="5"/>
  <c r="AA219" i="5"/>
  <c r="AQ219" i="5"/>
  <c r="AU219" i="5"/>
  <c r="BA219" i="5"/>
  <c r="BE219" i="5"/>
  <c r="BK219" i="5"/>
  <c r="BO219" i="5"/>
  <c r="CO219" i="5"/>
  <c r="CS219" i="5"/>
  <c r="CY219" i="5"/>
  <c r="DC219" i="5"/>
  <c r="DC225" i="5" s="1"/>
  <c r="DI219" i="5"/>
  <c r="DM219" i="5"/>
  <c r="EM219" i="5"/>
  <c r="EQ219" i="5"/>
  <c r="EW219" i="5"/>
  <c r="FA219" i="5"/>
  <c r="FG219" i="5"/>
  <c r="FK219" i="5"/>
  <c r="AZ220" i="5"/>
  <c r="BT220" i="5"/>
  <c r="CS220" i="5"/>
  <c r="AF221" i="5"/>
  <c r="DR221" i="5"/>
  <c r="FQ221" i="5"/>
  <c r="EQ221" i="5"/>
  <c r="AF222" i="5"/>
  <c r="DH222" i="5"/>
  <c r="DR222" i="5"/>
  <c r="AE223" i="5"/>
  <c r="AU223" i="5"/>
  <c r="AZ223" i="5" s="1"/>
  <c r="BA223" i="5"/>
  <c r="BI223" i="5" s="1"/>
  <c r="CX223" i="5"/>
  <c r="DG223" i="5"/>
  <c r="DR223" i="5"/>
  <c r="CX224" i="5"/>
  <c r="DH224" i="5"/>
  <c r="DR224" i="5"/>
  <c r="FO224" i="5"/>
  <c r="BX229" i="5"/>
  <c r="CH229" i="5" s="1"/>
  <c r="EF229" i="5" s="1"/>
  <c r="GN229" i="5" s="1"/>
  <c r="CX229" i="5"/>
  <c r="DC229" i="5"/>
  <c r="DH229" i="5" s="1"/>
  <c r="DM229" i="5"/>
  <c r="DR229" i="5" s="1"/>
  <c r="EW229" i="5"/>
  <c r="FG229" i="5"/>
  <c r="AM230" i="5"/>
  <c r="M230" i="5"/>
  <c r="AU230" i="5"/>
  <c r="EW230" i="5"/>
  <c r="FG230" i="5"/>
  <c r="M231" i="5"/>
  <c r="W231" i="5"/>
  <c r="BK231" i="5"/>
  <c r="CX231" i="5"/>
  <c r="DH231" i="5"/>
  <c r="DR231" i="5"/>
  <c r="CX233" i="5"/>
  <c r="DH233" i="5"/>
  <c r="DR233" i="5"/>
  <c r="EW233" i="5"/>
  <c r="FE233" i="5" s="1"/>
  <c r="FG233" i="5"/>
  <c r="FO233" i="5" s="1"/>
  <c r="L10" i="5"/>
  <c r="V10" i="5"/>
  <c r="AF10" i="5"/>
  <c r="AZ10" i="5"/>
  <c r="BJ10" i="5"/>
  <c r="BT10" i="5"/>
  <c r="CX10" i="5"/>
  <c r="DH10" i="5"/>
  <c r="DR10" i="5"/>
  <c r="EV10" i="5"/>
  <c r="FF10" i="5"/>
  <c r="FP10" i="5"/>
  <c r="AQ11" i="5"/>
  <c r="AY11" i="5" s="1"/>
  <c r="AU11" i="5"/>
  <c r="CO11" i="5"/>
  <c r="CW11" i="5" s="1"/>
  <c r="CS11" i="5"/>
  <c r="EM11" i="5"/>
  <c r="EU11" i="5" s="1"/>
  <c r="EQ11" i="5"/>
  <c r="C12" i="5"/>
  <c r="AI12" i="5"/>
  <c r="G12" i="5"/>
  <c r="L12" i="5" s="1"/>
  <c r="Q12" i="5"/>
  <c r="V12" i="5" s="1"/>
  <c r="AA12" i="5"/>
  <c r="AF12" i="5" s="1"/>
  <c r="AQ12" i="5"/>
  <c r="BW12" i="5"/>
  <c r="AU12" i="5"/>
  <c r="AZ12" i="5" s="1"/>
  <c r="CA12" i="5"/>
  <c r="CK12" i="5" s="1"/>
  <c r="EI12" i="5" s="1"/>
  <c r="GQ12" i="5" s="1"/>
  <c r="GU12" i="5" s="1"/>
  <c r="FP12" i="5"/>
  <c r="U13" i="5"/>
  <c r="AE13" i="5"/>
  <c r="BS13" i="5"/>
  <c r="DG13" i="5"/>
  <c r="DQ13" i="5"/>
  <c r="FE13" i="5"/>
  <c r="FO13" i="5"/>
  <c r="F20" i="5"/>
  <c r="I20" i="5"/>
  <c r="P20" i="5"/>
  <c r="S20" i="5"/>
  <c r="Z20" i="5"/>
  <c r="AC20" i="5"/>
  <c r="AT20" i="5"/>
  <c r="AW20" i="5"/>
  <c r="BD20" i="5"/>
  <c r="BG20" i="5"/>
  <c r="BN20" i="5"/>
  <c r="BQ20" i="5"/>
  <c r="CR20" i="5"/>
  <c r="CU20" i="5"/>
  <c r="DB20" i="5"/>
  <c r="DE20" i="5"/>
  <c r="DL20" i="5"/>
  <c r="DO20" i="5"/>
  <c r="EP20" i="5"/>
  <c r="ES20" i="5"/>
  <c r="EZ20" i="5"/>
  <c r="FC20" i="5"/>
  <c r="FJ20" i="5"/>
  <c r="FM20" i="5"/>
  <c r="M15" i="5"/>
  <c r="U15" i="5" s="1"/>
  <c r="W15" i="5"/>
  <c r="AE15" i="5" s="1"/>
  <c r="CY15" i="5"/>
  <c r="DG15" i="5" s="1"/>
  <c r="DI15" i="5"/>
  <c r="DQ15" i="5" s="1"/>
  <c r="EW15" i="5"/>
  <c r="FE15" i="5" s="1"/>
  <c r="FG15" i="5"/>
  <c r="FO15" i="5" s="1"/>
  <c r="U16" i="5"/>
  <c r="AE16" i="5"/>
  <c r="AY16" i="5"/>
  <c r="BI16" i="5"/>
  <c r="BS16" i="5"/>
  <c r="DG16" i="5"/>
  <c r="DQ16" i="5"/>
  <c r="EU16" i="5"/>
  <c r="FE16" i="5"/>
  <c r="U17" i="5"/>
  <c r="AE17" i="5"/>
  <c r="AY17" i="5"/>
  <c r="BI17" i="5"/>
  <c r="BS17" i="5"/>
  <c r="CW17" i="5"/>
  <c r="DG17" i="5"/>
  <c r="DQ17" i="5"/>
  <c r="EU17" i="5"/>
  <c r="FE17" i="5"/>
  <c r="FO17" i="5"/>
  <c r="W18" i="5"/>
  <c r="AE18" i="5" s="1"/>
  <c r="CY18" i="5"/>
  <c r="DG18" i="5" s="1"/>
  <c r="DI18" i="5"/>
  <c r="DQ18" i="5" s="1"/>
  <c r="EW18" i="5"/>
  <c r="FE18" i="5" s="1"/>
  <c r="FG18" i="5"/>
  <c r="FO18" i="5" s="1"/>
  <c r="M22" i="5"/>
  <c r="U22" i="5" s="1"/>
  <c r="W22" i="5"/>
  <c r="AE22" i="5" s="1"/>
  <c r="BA22" i="5"/>
  <c r="BI22" i="5" s="1"/>
  <c r="BK22" i="5"/>
  <c r="BS22" i="5" s="1"/>
  <c r="CY22" i="5"/>
  <c r="DG22" i="5" s="1"/>
  <c r="DI22" i="5"/>
  <c r="DQ22" i="5" s="1"/>
  <c r="FG22" i="5"/>
  <c r="FO22" i="5" s="1"/>
  <c r="L23" i="5"/>
  <c r="V23" i="5"/>
  <c r="AF23" i="5"/>
  <c r="AZ23" i="5"/>
  <c r="BJ23" i="5"/>
  <c r="BT23" i="5"/>
  <c r="CX23" i="5"/>
  <c r="DH23" i="5"/>
  <c r="DR23" i="5"/>
  <c r="EV23" i="5"/>
  <c r="FF23" i="5"/>
  <c r="FP23" i="5"/>
  <c r="M24" i="5"/>
  <c r="U24" i="5" s="1"/>
  <c r="W24" i="5"/>
  <c r="AE24" i="5" s="1"/>
  <c r="BA24" i="5"/>
  <c r="BI24" i="5" s="1"/>
  <c r="BK24" i="5"/>
  <c r="BS24" i="5" s="1"/>
  <c r="DG24" i="5"/>
  <c r="DQ24" i="5"/>
  <c r="EU24" i="5"/>
  <c r="FE24" i="5"/>
  <c r="FO24" i="5"/>
  <c r="U25" i="5"/>
  <c r="BT25" i="5"/>
  <c r="DG25" i="5"/>
  <c r="DQ25" i="5"/>
  <c r="L26" i="5"/>
  <c r="V26" i="5"/>
  <c r="AF26" i="5"/>
  <c r="AZ26" i="5"/>
  <c r="BJ26" i="5"/>
  <c r="BT26" i="5"/>
  <c r="CX26" i="5"/>
  <c r="DH26" i="5"/>
  <c r="DQ26" i="5"/>
  <c r="EV26" i="5"/>
  <c r="FF26" i="5"/>
  <c r="FP26" i="5"/>
  <c r="L27" i="5"/>
  <c r="V27" i="5"/>
  <c r="AF27" i="5"/>
  <c r="AZ27" i="5"/>
  <c r="BJ27" i="5"/>
  <c r="BT27" i="5"/>
  <c r="CX27" i="5"/>
  <c r="DH27" i="5"/>
  <c r="DR27" i="5"/>
  <c r="FF27" i="5"/>
  <c r="FP27" i="5"/>
  <c r="L28" i="5"/>
  <c r="V28" i="5"/>
  <c r="AF28" i="5"/>
  <c r="AZ28" i="5"/>
  <c r="BJ28" i="5"/>
  <c r="BT28" i="5"/>
  <c r="CX28" i="5"/>
  <c r="DH28" i="5"/>
  <c r="DR28" i="5"/>
  <c r="EV28" i="5"/>
  <c r="FF28" i="5"/>
  <c r="FP28" i="5"/>
  <c r="K29" i="5"/>
  <c r="G29" i="5"/>
  <c r="L29" i="5" s="1"/>
  <c r="BU29" i="5"/>
  <c r="CA29" i="5"/>
  <c r="CK29" i="5" s="1"/>
  <c r="EI29" i="5" s="1"/>
  <c r="GQ29" i="5" s="1"/>
  <c r="BA29" i="5"/>
  <c r="BI29" i="5" s="1"/>
  <c r="FQ29" i="5"/>
  <c r="FY29" i="5" s="1"/>
  <c r="FU29" i="5"/>
  <c r="AH30" i="5"/>
  <c r="AL30" i="5"/>
  <c r="AA30" i="5"/>
  <c r="AF30" i="5" s="1"/>
  <c r="AQ30" i="5"/>
  <c r="AY30" i="5" s="1"/>
  <c r="FY30" i="5"/>
  <c r="FU30" i="5"/>
  <c r="AE31" i="5"/>
  <c r="AZ31" i="5"/>
  <c r="BJ31" i="5"/>
  <c r="DG31" i="5"/>
  <c r="DR31" i="5"/>
  <c r="M35" i="5"/>
  <c r="U35" i="5" s="1"/>
  <c r="BA35" i="5"/>
  <c r="BI35" i="5" s="1"/>
  <c r="CX35" i="5"/>
  <c r="DH35" i="5"/>
  <c r="DR35" i="5"/>
  <c r="M36" i="5"/>
  <c r="U36" i="5" s="1"/>
  <c r="W36" i="5"/>
  <c r="AE36" i="5" s="1"/>
  <c r="CI36" i="5"/>
  <c r="GX36" i="5" s="1"/>
  <c r="CY36" i="5"/>
  <c r="DG36" i="5" s="1"/>
  <c r="EW36" i="5"/>
  <c r="FE36" i="5" s="1"/>
  <c r="FG36" i="5"/>
  <c r="FO36" i="5" s="1"/>
  <c r="L39" i="5"/>
  <c r="V39" i="5"/>
  <c r="AF39" i="5"/>
  <c r="AZ39" i="5"/>
  <c r="BJ39" i="5"/>
  <c r="BT39" i="5"/>
  <c r="CW39" i="5"/>
  <c r="DG39" i="5"/>
  <c r="DR39" i="5"/>
  <c r="FF39" i="5"/>
  <c r="FK39" i="5"/>
  <c r="FP39" i="5" s="1"/>
  <c r="C41" i="5"/>
  <c r="G41" i="5"/>
  <c r="M41" i="5"/>
  <c r="Q41" i="5"/>
  <c r="W41" i="5"/>
  <c r="AA41" i="5"/>
  <c r="AQ41" i="5"/>
  <c r="AU41" i="5"/>
  <c r="BA41" i="5"/>
  <c r="BE41" i="5"/>
  <c r="BK41" i="5"/>
  <c r="BO41" i="5"/>
  <c r="CI41" i="5"/>
  <c r="GX41" i="5" s="1"/>
  <c r="CY41" i="5"/>
  <c r="CY45" i="5" s="1"/>
  <c r="DM41" i="5"/>
  <c r="DM45" i="5" s="1"/>
  <c r="EM41" i="5"/>
  <c r="EQ41" i="5"/>
  <c r="EQ45" i="5" s="1"/>
  <c r="EW41" i="5"/>
  <c r="EW45" i="5" s="1"/>
  <c r="FA41" i="5"/>
  <c r="FG41" i="5"/>
  <c r="FG45" i="5" s="1"/>
  <c r="FK41" i="5"/>
  <c r="FK45" i="5" s="1"/>
  <c r="AF42" i="5"/>
  <c r="BS42" i="5"/>
  <c r="DH42" i="5"/>
  <c r="EU42" i="5"/>
  <c r="FF42" i="5"/>
  <c r="FP42" i="5"/>
  <c r="AA43" i="5"/>
  <c r="AF43" i="5" s="1"/>
  <c r="BU43" i="5"/>
  <c r="AU43" i="5"/>
  <c r="DG43" i="5"/>
  <c r="DR43" i="5"/>
  <c r="U44" i="5"/>
  <c r="DC44" i="5"/>
  <c r="DH44" i="5" s="1"/>
  <c r="FA44" i="5"/>
  <c r="FF44" i="5" s="1"/>
  <c r="L46" i="5"/>
  <c r="V46" i="5"/>
  <c r="AF46" i="5"/>
  <c r="U47" i="5"/>
  <c r="BJ47" i="5"/>
  <c r="BT47" i="5"/>
  <c r="L48" i="5"/>
  <c r="V48" i="5"/>
  <c r="AF48" i="5"/>
  <c r="AZ48" i="5"/>
  <c r="BJ48" i="5"/>
  <c r="BT48" i="5"/>
  <c r="FF48" i="5"/>
  <c r="FP48" i="5"/>
  <c r="L49" i="5"/>
  <c r="V49" i="5"/>
  <c r="DH49" i="5"/>
  <c r="DR49" i="5"/>
  <c r="EV49" i="5"/>
  <c r="FE49" i="5"/>
  <c r="FO49" i="5"/>
  <c r="V50" i="5"/>
  <c r="AF50" i="5"/>
  <c r="BJ50" i="5"/>
  <c r="DG50" i="5"/>
  <c r="DR50" i="5"/>
  <c r="FQ50" i="5"/>
  <c r="EQ50" i="5"/>
  <c r="FO50" i="5"/>
  <c r="U51" i="5"/>
  <c r="AF51" i="5"/>
  <c r="BI51" i="5"/>
  <c r="EV51" i="5"/>
  <c r="FE51" i="5"/>
  <c r="FP51" i="5"/>
  <c r="G52" i="5"/>
  <c r="AE52" i="5"/>
  <c r="AZ52" i="5"/>
  <c r="BI52" i="5"/>
  <c r="BT52" i="5"/>
  <c r="DC52" i="5"/>
  <c r="DH52" i="5" s="1"/>
  <c r="DR52" i="5"/>
  <c r="FA52" i="5"/>
  <c r="FF52" i="5" s="1"/>
  <c r="U53" i="5"/>
  <c r="BT53" i="5"/>
  <c r="CI53" i="5"/>
  <c r="GX53" i="5" s="1"/>
  <c r="DG53" i="5"/>
  <c r="FE53" i="5"/>
  <c r="FO53" i="5"/>
  <c r="V54" i="5"/>
  <c r="AF54" i="5"/>
  <c r="BJ54" i="5"/>
  <c r="BT54" i="5"/>
  <c r="CY54" i="5"/>
  <c r="DG54" i="5" s="1"/>
  <c r="FP54" i="5"/>
  <c r="V55" i="5"/>
  <c r="BI55" i="5"/>
  <c r="DH55" i="5"/>
  <c r="DR55" i="5"/>
  <c r="EV55" i="5"/>
  <c r="FF55" i="5"/>
  <c r="FP55" i="5"/>
  <c r="L56" i="5"/>
  <c r="V56" i="5"/>
  <c r="AE56" i="5"/>
  <c r="FA56" i="5"/>
  <c r="FF56" i="5" s="1"/>
  <c r="L58" i="5"/>
  <c r="V58" i="5"/>
  <c r="AF58" i="5"/>
  <c r="AU58" i="5"/>
  <c r="AZ58" i="5" s="1"/>
  <c r="BA58" i="5"/>
  <c r="BE58" i="5"/>
  <c r="BK58" i="5"/>
  <c r="BO58" i="5"/>
  <c r="DC58" i="5"/>
  <c r="DM58" i="5"/>
  <c r="DM64" i="5" s="1"/>
  <c r="EM58" i="5"/>
  <c r="EQ58" i="5"/>
  <c r="EW58" i="5"/>
  <c r="EW64" i="5" s="1"/>
  <c r="FA64" i="5"/>
  <c r="FG64" i="5"/>
  <c r="FK64" i="5"/>
  <c r="L59" i="5"/>
  <c r="V59" i="5"/>
  <c r="AF59" i="5"/>
  <c r="AZ59" i="5"/>
  <c r="BJ59" i="5"/>
  <c r="BT59" i="5"/>
  <c r="CX59" i="5"/>
  <c r="DH59" i="5"/>
  <c r="DR59" i="5"/>
  <c r="EV59" i="5"/>
  <c r="FF59" i="5"/>
  <c r="FP59" i="5"/>
  <c r="V60" i="5"/>
  <c r="AF60" i="5"/>
  <c r="BT60" i="5"/>
  <c r="DG60" i="5"/>
  <c r="DQ60" i="5"/>
  <c r="L61" i="5"/>
  <c r="AZ61" i="5"/>
  <c r="BJ61" i="5"/>
  <c r="BS61" i="5"/>
  <c r="DR61" i="5"/>
  <c r="L62" i="5"/>
  <c r="V62" i="5"/>
  <c r="AF62" i="5"/>
  <c r="AZ62" i="5"/>
  <c r="BJ62" i="5"/>
  <c r="BT62" i="5"/>
  <c r="CW62" i="5"/>
  <c r="DR62" i="5"/>
  <c r="BJ63" i="5"/>
  <c r="BT63" i="5"/>
  <c r="G66" i="5"/>
  <c r="L66" i="5" s="1"/>
  <c r="BI66" i="5"/>
  <c r="DG66" i="5"/>
  <c r="EV66" i="5"/>
  <c r="FP66" i="5"/>
  <c r="L67" i="5"/>
  <c r="V67" i="5"/>
  <c r="AF67" i="5"/>
  <c r="DH67" i="5"/>
  <c r="DR67" i="5"/>
  <c r="FF67" i="5"/>
  <c r="FP67" i="5"/>
  <c r="K69" i="5"/>
  <c r="V69" i="5"/>
  <c r="AU69" i="5"/>
  <c r="AZ69" i="5" s="1"/>
  <c r="BA69" i="5"/>
  <c r="BE69" i="5"/>
  <c r="BK69" i="5"/>
  <c r="BO69" i="5"/>
  <c r="CI69" i="5"/>
  <c r="GX69" i="5" s="1"/>
  <c r="CO69" i="5"/>
  <c r="CS69" i="5"/>
  <c r="CY69" i="5"/>
  <c r="DC69" i="5"/>
  <c r="DC73" i="5" s="1"/>
  <c r="DI69" i="5"/>
  <c r="DI73" i="5" s="1"/>
  <c r="DM73" i="5"/>
  <c r="FA73" i="5"/>
  <c r="FG73" i="5"/>
  <c r="FK73" i="5"/>
  <c r="GM70" i="5"/>
  <c r="AZ70" i="5"/>
  <c r="BT70" i="5"/>
  <c r="CS70" i="5"/>
  <c r="CX70" i="5" s="1"/>
  <c r="DM70" i="5"/>
  <c r="DR70" i="5" s="1"/>
  <c r="EM70" i="5"/>
  <c r="EU70" i="5" s="1"/>
  <c r="FS70" i="5"/>
  <c r="FV70" i="5"/>
  <c r="FU70" i="5" s="1"/>
  <c r="FX70" i="5"/>
  <c r="GR70" i="5" s="1"/>
  <c r="G71" i="5"/>
  <c r="L71" i="5" s="1"/>
  <c r="M71" i="5"/>
  <c r="U71" i="5" s="1"/>
  <c r="BU71" i="5"/>
  <c r="AU71" i="5"/>
  <c r="AZ71" i="5" s="1"/>
  <c r="DG71" i="5"/>
  <c r="EV71" i="5"/>
  <c r="FO71" i="5"/>
  <c r="AF72" i="5"/>
  <c r="AU72" i="5"/>
  <c r="BI72" i="5"/>
  <c r="CI72" i="5"/>
  <c r="GX72" i="5" s="1"/>
  <c r="CY72" i="5"/>
  <c r="DG72" i="5" s="1"/>
  <c r="FQ72" i="5"/>
  <c r="EQ72" i="5"/>
  <c r="EV72" i="5" s="1"/>
  <c r="L76" i="5"/>
  <c r="V76" i="5"/>
  <c r="AF76" i="5"/>
  <c r="AZ76" i="5"/>
  <c r="BJ76" i="5"/>
  <c r="BT76" i="5"/>
  <c r="FG76" i="5"/>
  <c r="FO76" i="5" s="1"/>
  <c r="C77" i="5"/>
  <c r="G77" i="5"/>
  <c r="AQ77" i="5"/>
  <c r="AU77" i="5"/>
  <c r="CI77" i="5"/>
  <c r="GX77" i="5" s="1"/>
  <c r="CO77" i="5"/>
  <c r="CS77" i="5"/>
  <c r="EV77" i="5"/>
  <c r="L78" i="5"/>
  <c r="AF78" i="5"/>
  <c r="AZ78" i="5"/>
  <c r="BJ78" i="5"/>
  <c r="BT78" i="5"/>
  <c r="DH78" i="5"/>
  <c r="DR78" i="5"/>
  <c r="EV78" i="5"/>
  <c r="FF78" i="5"/>
  <c r="FP78" i="5"/>
  <c r="L79" i="5"/>
  <c r="V79" i="5"/>
  <c r="AF79" i="5"/>
  <c r="AZ79" i="5"/>
  <c r="BJ79" i="5"/>
  <c r="BT79" i="5"/>
  <c r="DG79" i="5"/>
  <c r="EV79" i="5"/>
  <c r="FF79" i="5"/>
  <c r="FP79" i="5"/>
  <c r="W81" i="5"/>
  <c r="BJ81" i="5"/>
  <c r="Q83" i="5"/>
  <c r="BE92" i="5"/>
  <c r="BI92" i="5" s="1"/>
  <c r="BO92" i="5"/>
  <c r="CI83" i="5"/>
  <c r="CO83" i="5"/>
  <c r="DU83" i="5"/>
  <c r="CY92" i="5"/>
  <c r="DC83" i="5"/>
  <c r="DI83" i="5"/>
  <c r="EQ92" i="5"/>
  <c r="EW92" i="5"/>
  <c r="FA92" i="5"/>
  <c r="FK92" i="5"/>
  <c r="C84" i="5"/>
  <c r="K84" i="5" s="1"/>
  <c r="AI84" i="5"/>
  <c r="CG84" i="5" s="1"/>
  <c r="EE84" i="5" s="1"/>
  <c r="GM84" i="5" s="1"/>
  <c r="AM84" i="5"/>
  <c r="AM92" i="5" s="1"/>
  <c r="AA84" i="5"/>
  <c r="AF84" i="5" s="1"/>
  <c r="BV84" i="5"/>
  <c r="BU84" i="5" s="1"/>
  <c r="AU84" i="5"/>
  <c r="BK84" i="5"/>
  <c r="BS84" i="5" s="1"/>
  <c r="CS84" i="5"/>
  <c r="CX84" i="5" s="1"/>
  <c r="DR84" i="5"/>
  <c r="FQ84" i="5"/>
  <c r="FE84" i="5"/>
  <c r="FP84" i="5"/>
  <c r="V86" i="5"/>
  <c r="AF86" i="5"/>
  <c r="AZ86" i="5"/>
  <c r="BJ86" i="5"/>
  <c r="BT86" i="5"/>
  <c r="EV86" i="5"/>
  <c r="FF86" i="5"/>
  <c r="FP86" i="5"/>
  <c r="L87" i="5"/>
  <c r="V87" i="5"/>
  <c r="AF87" i="5"/>
  <c r="BJ87" i="5"/>
  <c r="BT87" i="5"/>
  <c r="DH87" i="5"/>
  <c r="DQ87" i="5"/>
  <c r="V88" i="5"/>
  <c r="AZ88" i="5"/>
  <c r="BJ88" i="5"/>
  <c r="BT88" i="5"/>
  <c r="CX88" i="5"/>
  <c r="EV88" i="5"/>
  <c r="FF88" i="5"/>
  <c r="FP88" i="5"/>
  <c r="BJ89" i="5"/>
  <c r="CI89" i="5"/>
  <c r="GX89" i="5" s="1"/>
  <c r="CX89" i="5"/>
  <c r="DH89" i="5"/>
  <c r="DR89" i="5"/>
  <c r="EV89" i="5"/>
  <c r="FF89" i="5"/>
  <c r="FP89" i="5"/>
  <c r="BA90" i="5"/>
  <c r="BI90" i="5" s="1"/>
  <c r="DC90" i="5"/>
  <c r="DH90" i="5" s="1"/>
  <c r="FQ90" i="5"/>
  <c r="EQ90" i="5"/>
  <c r="EV90" i="5" s="1"/>
  <c r="L91" i="5"/>
  <c r="V91" i="5"/>
  <c r="AF91" i="5"/>
  <c r="AZ91" i="5"/>
  <c r="BJ91" i="5"/>
  <c r="BT91" i="5"/>
  <c r="DG91" i="5"/>
  <c r="EW91" i="5"/>
  <c r="FE91" i="5" s="1"/>
  <c r="FG91" i="5"/>
  <c r="FO91" i="5" s="1"/>
  <c r="G93" i="5"/>
  <c r="M93" i="5"/>
  <c r="Q93" i="5"/>
  <c r="W93" i="5"/>
  <c r="AA93" i="5"/>
  <c r="AQ93" i="5"/>
  <c r="AU93" i="5"/>
  <c r="BA93" i="5"/>
  <c r="BE93" i="5"/>
  <c r="BK93" i="5"/>
  <c r="BO93" i="5"/>
  <c r="CI93" i="5"/>
  <c r="GX93" i="5" s="1"/>
  <c r="CO93" i="5"/>
  <c r="CS93" i="5"/>
  <c r="CY93" i="5"/>
  <c r="DC93" i="5"/>
  <c r="DI93" i="5"/>
  <c r="DM93" i="5"/>
  <c r="EM93" i="5"/>
  <c r="EQ93" i="5"/>
  <c r="EW93" i="5"/>
  <c r="FA93" i="5"/>
  <c r="FG93" i="5"/>
  <c r="FK93" i="5"/>
  <c r="G94" i="5"/>
  <c r="AA94" i="5"/>
  <c r="AF94" i="5" s="1"/>
  <c r="AQ94" i="5"/>
  <c r="AY94" i="5" s="1"/>
  <c r="BA94" i="5"/>
  <c r="BI94" i="5" s="1"/>
  <c r="CS94" i="5"/>
  <c r="CX94" i="5" s="1"/>
  <c r="EV94" i="5"/>
  <c r="FE94" i="5"/>
  <c r="FP94" i="5"/>
  <c r="CX95" i="5"/>
  <c r="DH95" i="5"/>
  <c r="DR95" i="5"/>
  <c r="EV95" i="5"/>
  <c r="FF95" i="5"/>
  <c r="FP95" i="5"/>
  <c r="L96" i="5"/>
  <c r="AF96" i="5"/>
  <c r="AY96" i="5"/>
  <c r="BJ96" i="5"/>
  <c r="CS96" i="5"/>
  <c r="CX96" i="5" s="1"/>
  <c r="CY96" i="5"/>
  <c r="DG96" i="5" s="1"/>
  <c r="FF96" i="5"/>
  <c r="FP96" i="5"/>
  <c r="Q97" i="5"/>
  <c r="V97" i="5" s="1"/>
  <c r="DG97" i="5"/>
  <c r="FE97" i="5"/>
  <c r="L98" i="5"/>
  <c r="V98" i="5"/>
  <c r="AE98" i="5"/>
  <c r="BJ98" i="5"/>
  <c r="DG98" i="5"/>
  <c r="FA98" i="5"/>
  <c r="FF98" i="5" s="1"/>
  <c r="W99" i="5"/>
  <c r="AE99" i="5" s="1"/>
  <c r="DH99" i="5"/>
  <c r="DR99" i="5"/>
  <c r="FF99" i="5"/>
  <c r="FP99" i="5"/>
  <c r="BJ100" i="5"/>
  <c r="BT100" i="5"/>
  <c r="DH100" i="5"/>
  <c r="DR100" i="5"/>
  <c r="V101" i="5"/>
  <c r="AQ101" i="5"/>
  <c r="AY101" i="5" s="1"/>
  <c r="BA101" i="5"/>
  <c r="BI101" i="5" s="1"/>
  <c r="DG101" i="5"/>
  <c r="EV101" i="5"/>
  <c r="FP101" i="5"/>
  <c r="V102" i="5"/>
  <c r="AF102" i="5"/>
  <c r="DG102" i="5"/>
  <c r="FP102" i="5"/>
  <c r="BA105" i="5"/>
  <c r="BI105" i="5" s="1"/>
  <c r="BK105" i="5"/>
  <c r="BS105" i="5" s="1"/>
  <c r="DH105" i="5"/>
  <c r="DR105" i="5"/>
  <c r="FF105" i="5"/>
  <c r="FP105" i="5"/>
  <c r="DG106" i="5"/>
  <c r="DQ106" i="5"/>
  <c r="U107" i="5"/>
  <c r="AF107" i="5"/>
  <c r="BI107" i="5"/>
  <c r="CX107" i="5"/>
  <c r="DR107" i="5"/>
  <c r="FE107" i="5"/>
  <c r="L108" i="5"/>
  <c r="V108" i="5"/>
  <c r="AF108" i="5"/>
  <c r="AZ108" i="5"/>
  <c r="BJ108" i="5"/>
  <c r="BT108" i="5"/>
  <c r="CX108" i="5"/>
  <c r="DH108" i="5"/>
  <c r="DR108" i="5"/>
  <c r="EV108" i="5"/>
  <c r="FF108" i="5"/>
  <c r="FP108" i="5"/>
  <c r="L109" i="5"/>
  <c r="AF109" i="5"/>
  <c r="BI109" i="5"/>
  <c r="CX109" i="5"/>
  <c r="DR109" i="5"/>
  <c r="FQ109" i="5"/>
  <c r="EQ109" i="5"/>
  <c r="FO109" i="5"/>
  <c r="L110" i="5"/>
  <c r="V110" i="5"/>
  <c r="AF110" i="5"/>
  <c r="BJ110" i="5"/>
  <c r="BT110" i="5"/>
  <c r="CX110" i="5"/>
  <c r="DG110" i="5"/>
  <c r="L111" i="5"/>
  <c r="V111" i="5"/>
  <c r="AF111" i="5"/>
  <c r="CI111" i="5"/>
  <c r="CO111" i="5"/>
  <c r="CS111" i="5"/>
  <c r="EM111" i="5"/>
  <c r="EU111" i="5" s="1"/>
  <c r="FF111" i="5"/>
  <c r="FP111" i="5"/>
  <c r="EQ113" i="5"/>
  <c r="EU113" i="5" s="1"/>
  <c r="FA113" i="5"/>
  <c r="FE113" i="5" s="1"/>
  <c r="FG113" i="5"/>
  <c r="FK113" i="5"/>
  <c r="C114" i="5"/>
  <c r="G114" i="5"/>
  <c r="AQ114" i="5"/>
  <c r="AY114" i="5" s="1"/>
  <c r="BJ114" i="5"/>
  <c r="BT114" i="5"/>
  <c r="CI114" i="5"/>
  <c r="GX114" i="5" s="1"/>
  <c r="CX114" i="5"/>
  <c r="DH114" i="5"/>
  <c r="EV114" i="5"/>
  <c r="FF114" i="5"/>
  <c r="BK115" i="5"/>
  <c r="BS115" i="5" s="1"/>
  <c r="CO115" i="5"/>
  <c r="CX115" i="5" s="1"/>
  <c r="CY115" i="5"/>
  <c r="DG115" i="5" s="1"/>
  <c r="EQ115" i="5"/>
  <c r="EU115" i="5" s="1"/>
  <c r="FK115" i="5"/>
  <c r="FO115" i="5" s="1"/>
  <c r="C117" i="5"/>
  <c r="G117" i="5"/>
  <c r="M117" i="5"/>
  <c r="Q117" i="5"/>
  <c r="W117" i="5"/>
  <c r="AA117" i="5"/>
  <c r="AQ117" i="5"/>
  <c r="AU117" i="5"/>
  <c r="BA117" i="5"/>
  <c r="BE117" i="5"/>
  <c r="BK117" i="5"/>
  <c r="BO117" i="5"/>
  <c r="CI117" i="5"/>
  <c r="GX117" i="5" s="1"/>
  <c r="CO117" i="5"/>
  <c r="CS117" i="5"/>
  <c r="CY117" i="5"/>
  <c r="DC117" i="5"/>
  <c r="DI117" i="5"/>
  <c r="DM117" i="5"/>
  <c r="EM117" i="5"/>
  <c r="EQ117" i="5"/>
  <c r="EW117" i="5"/>
  <c r="FA117" i="5"/>
  <c r="FG117" i="5"/>
  <c r="FK117" i="5"/>
  <c r="C118" i="5"/>
  <c r="K118" i="5" s="1"/>
  <c r="W118" i="5"/>
  <c r="AF118" i="5" s="1"/>
  <c r="CY118" i="5"/>
  <c r="DH118" i="5" s="1"/>
  <c r="EM118" i="5"/>
  <c r="EQ118" i="5"/>
  <c r="FG118" i="5"/>
  <c r="FO118" i="5" s="1"/>
  <c r="G119" i="5"/>
  <c r="K119" i="5" s="1"/>
  <c r="M119" i="5"/>
  <c r="U119" i="5" s="1"/>
  <c r="CI119" i="5"/>
  <c r="DC119" i="5"/>
  <c r="DG119" i="5" s="1"/>
  <c r="EM119" i="5"/>
  <c r="EV119" i="5" s="1"/>
  <c r="EW119" i="5"/>
  <c r="FF119" i="5" s="1"/>
  <c r="FG119" i="5"/>
  <c r="FP119" i="5" s="1"/>
  <c r="C120" i="5"/>
  <c r="K120" i="5" s="1"/>
  <c r="Q120" i="5"/>
  <c r="V120" i="5" s="1"/>
  <c r="AA120" i="5"/>
  <c r="AF120" i="5" s="1"/>
  <c r="AU120" i="5"/>
  <c r="CO120" i="5"/>
  <c r="CX120" i="5" s="1"/>
  <c r="DU120" i="5"/>
  <c r="CY120" i="5"/>
  <c r="DG120" i="5" s="1"/>
  <c r="FR120" i="5"/>
  <c r="EQ120" i="5"/>
  <c r="EV120" i="5" s="1"/>
  <c r="G121" i="5"/>
  <c r="L121" i="5" s="1"/>
  <c r="AA121" i="5"/>
  <c r="AF121" i="5" s="1"/>
  <c r="AU121" i="5"/>
  <c r="BK121" i="5"/>
  <c r="BS121" i="5" s="1"/>
  <c r="CS121" i="5"/>
  <c r="CX121" i="5" s="1"/>
  <c r="DM121" i="5"/>
  <c r="DR121" i="5" s="1"/>
  <c r="EM121" i="5"/>
  <c r="FW121" i="5"/>
  <c r="GQ121" i="5" s="1"/>
  <c r="EW121" i="5"/>
  <c r="FA121" i="5"/>
  <c r="AU122" i="5"/>
  <c r="CI122" i="5"/>
  <c r="GX122" i="5" s="1"/>
  <c r="CO122" i="5"/>
  <c r="DC122" i="5"/>
  <c r="DG122" i="5" s="1"/>
  <c r="W123" i="5"/>
  <c r="AE123" i="5" s="1"/>
  <c r="AU123" i="5"/>
  <c r="AY123" i="5" s="1"/>
  <c r="BA123" i="5"/>
  <c r="BI123" i="5" s="1"/>
  <c r="EM123" i="5"/>
  <c r="EQ123" i="5"/>
  <c r="G124" i="5"/>
  <c r="DR124" i="5"/>
  <c r="EM124" i="5"/>
  <c r="FA124" i="5"/>
  <c r="FE124" i="5" s="1"/>
  <c r="BT125" i="5"/>
  <c r="DM125" i="5"/>
  <c r="DQ125" i="5" s="1"/>
  <c r="EM125" i="5"/>
  <c r="EV125" i="5" s="1"/>
  <c r="EW125" i="5"/>
  <c r="FA125" i="5"/>
  <c r="AQ126" i="5"/>
  <c r="BK126" i="5"/>
  <c r="BT126" i="5" s="1"/>
  <c r="CI126" i="5"/>
  <c r="GX126" i="5" s="1"/>
  <c r="CX126" i="5"/>
  <c r="DH126" i="5"/>
  <c r="DR126" i="5"/>
  <c r="BO128" i="5"/>
  <c r="BT128" i="5" s="1"/>
  <c r="DX128" i="5"/>
  <c r="EH128" i="5" s="1"/>
  <c r="DZ128" i="5"/>
  <c r="EJ128" i="5" s="1"/>
  <c r="EJ134" i="5" s="1"/>
  <c r="DI128" i="5"/>
  <c r="EW128" i="5"/>
  <c r="FA128" i="5"/>
  <c r="AU130" i="5"/>
  <c r="AY130" i="5" s="1"/>
  <c r="BK130" i="5"/>
  <c r="BT130" i="5" s="1"/>
  <c r="CO130" i="5"/>
  <c r="CX130" i="5" s="1"/>
  <c r="CY130" i="5"/>
  <c r="DH130" i="5" s="1"/>
  <c r="DI130" i="5"/>
  <c r="DR130" i="5" s="1"/>
  <c r="EM130" i="5"/>
  <c r="EV130" i="5" s="1"/>
  <c r="EW130" i="5"/>
  <c r="FF130" i="5" s="1"/>
  <c r="FG130" i="5"/>
  <c r="FP130" i="5" s="1"/>
  <c r="C131" i="5"/>
  <c r="G131" i="5"/>
  <c r="AQ131" i="5"/>
  <c r="AU131" i="5"/>
  <c r="CA131" i="5"/>
  <c r="BY131" i="5" s="1"/>
  <c r="BE131" i="5"/>
  <c r="BJ131" i="5" s="1"/>
  <c r="CI131" i="5"/>
  <c r="GX131" i="5" s="1"/>
  <c r="CO131" i="5"/>
  <c r="CS131" i="5"/>
  <c r="EM131" i="5"/>
  <c r="FS131" i="5"/>
  <c r="FQ131" i="5" s="1"/>
  <c r="EQ131" i="5"/>
  <c r="EV131" i="5" s="1"/>
  <c r="FW131" i="5"/>
  <c r="GQ131" i="5" s="1"/>
  <c r="EW131" i="5"/>
  <c r="FE131" i="5" s="1"/>
  <c r="CI132" i="5"/>
  <c r="GX132" i="5" s="1"/>
  <c r="CO132" i="5"/>
  <c r="CS132" i="5"/>
  <c r="DH132" i="5"/>
  <c r="DR132" i="5"/>
  <c r="W133" i="5"/>
  <c r="AF133" i="5" s="1"/>
  <c r="AQ133" i="5"/>
  <c r="AU133" i="5"/>
  <c r="CI133" i="5"/>
  <c r="GX133" i="5" s="1"/>
  <c r="CO133" i="5"/>
  <c r="CS133" i="5"/>
  <c r="EM133" i="5"/>
  <c r="FS133" i="5"/>
  <c r="GM133" i="5" s="1"/>
  <c r="C135" i="5"/>
  <c r="G135" i="5"/>
  <c r="M135" i="5"/>
  <c r="Q135" i="5"/>
  <c r="W135" i="5"/>
  <c r="AA135" i="5"/>
  <c r="AQ135" i="5"/>
  <c r="BW144" i="5"/>
  <c r="AU135" i="5"/>
  <c r="AZ135" i="5" s="1"/>
  <c r="BA135" i="5"/>
  <c r="BE135" i="5"/>
  <c r="BK135" i="5"/>
  <c r="BO135" i="5"/>
  <c r="FG135" i="5"/>
  <c r="FK135" i="5"/>
  <c r="Q136" i="5"/>
  <c r="V136" i="5" s="1"/>
  <c r="CI136" i="5"/>
  <c r="GX136" i="5" s="1"/>
  <c r="CY136" i="5"/>
  <c r="DG136" i="5" s="1"/>
  <c r="V137" i="5"/>
  <c r="EQ137" i="5"/>
  <c r="FA137" i="5"/>
  <c r="FE137" i="5" s="1"/>
  <c r="FK137" i="5"/>
  <c r="FO137" i="5" s="1"/>
  <c r="W138" i="5"/>
  <c r="AF138" i="5" s="1"/>
  <c r="AQ138" i="5"/>
  <c r="AU138" i="5"/>
  <c r="CI138" i="5"/>
  <c r="GX138" i="5" s="1"/>
  <c r="CO138" i="5"/>
  <c r="CS138" i="5"/>
  <c r="CY138" i="5"/>
  <c r="DH138" i="5" s="1"/>
  <c r="DI138" i="5"/>
  <c r="DR138" i="5" s="1"/>
  <c r="AI139" i="5"/>
  <c r="AL139" i="5"/>
  <c r="AN139" i="5"/>
  <c r="AQ139" i="5"/>
  <c r="AZ139" i="5" s="1"/>
  <c r="BW139" i="5"/>
  <c r="BU139" i="5" s="1"/>
  <c r="BA139" i="5"/>
  <c r="BI139" i="5" s="1"/>
  <c r="CS139" i="5"/>
  <c r="W140" i="5"/>
  <c r="AF140" i="5" s="1"/>
  <c r="BA140" i="5"/>
  <c r="BJ140" i="5" s="1"/>
  <c r="BK140" i="5"/>
  <c r="BT140" i="5" s="1"/>
  <c r="CI140" i="5"/>
  <c r="DH140" i="5"/>
  <c r="DM140" i="5"/>
  <c r="DR140" i="5" s="1"/>
  <c r="EQ140" i="5"/>
  <c r="EU140" i="5" s="1"/>
  <c r="FA140" i="5"/>
  <c r="FE140" i="5" s="1"/>
  <c r="C141" i="5"/>
  <c r="G141" i="5"/>
  <c r="AQ141" i="5"/>
  <c r="AY141" i="5" s="1"/>
  <c r="BJ141" i="5"/>
  <c r="FA141" i="5"/>
  <c r="FE141" i="5" s="1"/>
  <c r="FK141" i="5"/>
  <c r="FO141" i="5" s="1"/>
  <c r="AL142" i="5"/>
  <c r="AN142" i="5"/>
  <c r="AU142" i="5"/>
  <c r="AZ142" i="5" s="1"/>
  <c r="BO142" i="5"/>
  <c r="BT142" i="5" s="1"/>
  <c r="CI142" i="5"/>
  <c r="GX142" i="5" s="1"/>
  <c r="CO142" i="5"/>
  <c r="DU142" i="5"/>
  <c r="CY142" i="5"/>
  <c r="DG142" i="5" s="1"/>
  <c r="FS142" i="5"/>
  <c r="FS144" i="5" s="1"/>
  <c r="EW142" i="5"/>
  <c r="FE142" i="5" s="1"/>
  <c r="AQ143" i="5"/>
  <c r="AU143" i="5"/>
  <c r="BA143" i="5"/>
  <c r="BJ143" i="5" s="1"/>
  <c r="BK143" i="5"/>
  <c r="BT143" i="5" s="1"/>
  <c r="CI143" i="5"/>
  <c r="GX143" i="5" s="1"/>
  <c r="CX143" i="5"/>
  <c r="DH143" i="5"/>
  <c r="DR143" i="5"/>
  <c r="EV143" i="5"/>
  <c r="FF143" i="5"/>
  <c r="FP143" i="5"/>
  <c r="BE145" i="5"/>
  <c r="BK145" i="5"/>
  <c r="BO145" i="5"/>
  <c r="CI145" i="5"/>
  <c r="GX145" i="5" s="1"/>
  <c r="CO145" i="5"/>
  <c r="CS145" i="5"/>
  <c r="CY145" i="5"/>
  <c r="DC145" i="5"/>
  <c r="DC152" i="5" s="1"/>
  <c r="DI145" i="5"/>
  <c r="DM145" i="5"/>
  <c r="EM145" i="5"/>
  <c r="EQ145" i="5"/>
  <c r="G146" i="5"/>
  <c r="K146" i="5" s="1"/>
  <c r="M146" i="5"/>
  <c r="U146" i="5" s="1"/>
  <c r="EM146" i="5"/>
  <c r="EV146" i="5" s="1"/>
  <c r="EW146" i="5"/>
  <c r="FE146" i="5" s="1"/>
  <c r="AZ148" i="5"/>
  <c r="BT148" i="5"/>
  <c r="DI148" i="5"/>
  <c r="DQ148" i="5" s="1"/>
  <c r="FA148" i="5"/>
  <c r="FF148" i="5" s="1"/>
  <c r="G149" i="5"/>
  <c r="L149" i="5" s="1"/>
  <c r="AA149" i="5"/>
  <c r="AF149" i="5" s="1"/>
  <c r="AQ149" i="5"/>
  <c r="BA149" i="5"/>
  <c r="BI149" i="5" s="1"/>
  <c r="CS149" i="5"/>
  <c r="CX149" i="5" s="1"/>
  <c r="DM149" i="5"/>
  <c r="DR149" i="5" s="1"/>
  <c r="EQ149" i="5"/>
  <c r="G150" i="5"/>
  <c r="L150" i="5" s="1"/>
  <c r="AZ150" i="5"/>
  <c r="BI150" i="5"/>
  <c r="BT150" i="5"/>
  <c r="CO150" i="5"/>
  <c r="CX150" i="5" s="1"/>
  <c r="CY150" i="5"/>
  <c r="DG150" i="5" s="1"/>
  <c r="G151" i="5"/>
  <c r="M151" i="5"/>
  <c r="U151" i="5" s="1"/>
  <c r="FA151" i="5"/>
  <c r="FE151" i="5" s="1"/>
  <c r="FK151" i="5"/>
  <c r="FK152" i="5" s="1"/>
  <c r="C153" i="5"/>
  <c r="Q153" i="5"/>
  <c r="W153" i="5"/>
  <c r="AZ153" i="5"/>
  <c r="DC153" i="5"/>
  <c r="DI153" i="5"/>
  <c r="DI157" i="5" s="1"/>
  <c r="C154" i="5"/>
  <c r="G154" i="5"/>
  <c r="AQ154" i="5"/>
  <c r="AU154" i="5"/>
  <c r="CI154" i="5"/>
  <c r="GX154" i="5" s="1"/>
  <c r="CO154" i="5"/>
  <c r="CS154" i="5"/>
  <c r="EM154" i="5"/>
  <c r="EU154" i="5" s="1"/>
  <c r="FF154" i="5"/>
  <c r="FP154" i="5"/>
  <c r="U155" i="5"/>
  <c r="BT155" i="5"/>
  <c r="DC155" i="5"/>
  <c r="DH155" i="5" s="1"/>
  <c r="FE155" i="5"/>
  <c r="AF156" i="5"/>
  <c r="AU156" i="5"/>
  <c r="BW156" i="5"/>
  <c r="BW157" i="5" s="1"/>
  <c r="BK156" i="5"/>
  <c r="BS156" i="5" s="1"/>
  <c r="DR156" i="5"/>
  <c r="FS156" i="5"/>
  <c r="GC156" i="5" s="1"/>
  <c r="AQ164" i="5"/>
  <c r="AU158" i="5"/>
  <c r="BA158" i="5"/>
  <c r="BK164" i="5"/>
  <c r="BO158" i="5"/>
  <c r="EQ158" i="5"/>
  <c r="EW158" i="5"/>
  <c r="EW164" i="5" s="1"/>
  <c r="FK158" i="5"/>
  <c r="FK164" i="5" s="1"/>
  <c r="AA159" i="5"/>
  <c r="AF159" i="5" s="1"/>
  <c r="AU159" i="5"/>
  <c r="BW159" i="5"/>
  <c r="CG159" i="5" s="1"/>
  <c r="EE159" i="5" s="1"/>
  <c r="GM159" i="5" s="1"/>
  <c r="BK159" i="5"/>
  <c r="BS159" i="5" s="1"/>
  <c r="DR159" i="5"/>
  <c r="FS159" i="5"/>
  <c r="GC159" i="5" s="1"/>
  <c r="FG159" i="5"/>
  <c r="FO159" i="5" s="1"/>
  <c r="AA160" i="5"/>
  <c r="AF160" i="5" s="1"/>
  <c r="AU160" i="5"/>
  <c r="BW160" i="5"/>
  <c r="CG160" i="5" s="1"/>
  <c r="EE160" i="5" s="1"/>
  <c r="GM160" i="5" s="1"/>
  <c r="BK160" i="5"/>
  <c r="BS160" i="5" s="1"/>
  <c r="DC160" i="5"/>
  <c r="DH160" i="5" s="1"/>
  <c r="EM160" i="5"/>
  <c r="EU160" i="5" s="1"/>
  <c r="FX160" i="5"/>
  <c r="GH160" i="5" s="1"/>
  <c r="G161" i="5"/>
  <c r="L161" i="5" s="1"/>
  <c r="W161" i="5"/>
  <c r="AE161" i="5" s="1"/>
  <c r="BE161" i="5"/>
  <c r="BJ161" i="5" s="1"/>
  <c r="CO161" i="5"/>
  <c r="CX161" i="5" s="1"/>
  <c r="CY161" i="5"/>
  <c r="DG161" i="5" s="1"/>
  <c r="EQ161" i="5"/>
  <c r="EV161" i="5" s="1"/>
  <c r="AZ162" i="5"/>
  <c r="DC162" i="5"/>
  <c r="DH162" i="5" s="1"/>
  <c r="EM162" i="5"/>
  <c r="EU162" i="5" s="1"/>
  <c r="L163" i="5"/>
  <c r="U163" i="5"/>
  <c r="AF163" i="5"/>
  <c r="BI163" i="5"/>
  <c r="BT163" i="5"/>
  <c r="CY163" i="5"/>
  <c r="DG163" i="5" s="1"/>
  <c r="EQ163" i="5"/>
  <c r="C165" i="5"/>
  <c r="G165" i="5"/>
  <c r="M165" i="5"/>
  <c r="AA166" i="5"/>
  <c r="AF166" i="5" s="1"/>
  <c r="AQ166" i="5"/>
  <c r="AZ166" i="5" s="1"/>
  <c r="BA166" i="5"/>
  <c r="BI166" i="5" s="1"/>
  <c r="CS166" i="5"/>
  <c r="DI166" i="5"/>
  <c r="DQ166" i="5" s="1"/>
  <c r="EQ166" i="5"/>
  <c r="EV166" i="5" s="1"/>
  <c r="FG166" i="5"/>
  <c r="FO166" i="5" s="1"/>
  <c r="BE167" i="5"/>
  <c r="BI167" i="5" s="1"/>
  <c r="CI167" i="5"/>
  <c r="GX167" i="5" s="1"/>
  <c r="CO167" i="5"/>
  <c r="CS167" i="5"/>
  <c r="EW167" i="5"/>
  <c r="C168" i="5"/>
  <c r="G168" i="5"/>
  <c r="CB168" i="5"/>
  <c r="CB169" i="5" s="1"/>
  <c r="BK168" i="5"/>
  <c r="BT168" i="5" s="1"/>
  <c r="CI168" i="5"/>
  <c r="GX168" i="5" s="1"/>
  <c r="CO168" i="5"/>
  <c r="CS168" i="5"/>
  <c r="EM168" i="5"/>
  <c r="FS168" i="5"/>
  <c r="GC168" i="5" s="1"/>
  <c r="EQ168" i="5"/>
  <c r="EV168" i="5" s="1"/>
  <c r="FW168" i="5"/>
  <c r="FU168" i="5" s="1"/>
  <c r="EW168" i="5"/>
  <c r="FE168" i="5" s="1"/>
  <c r="C170" i="5"/>
  <c r="G170" i="5"/>
  <c r="M170" i="5"/>
  <c r="Q170" i="5"/>
  <c r="W170" i="5"/>
  <c r="AA170" i="5"/>
  <c r="AQ170" i="5"/>
  <c r="AU170" i="5"/>
  <c r="BA170" i="5"/>
  <c r="BE170" i="5"/>
  <c r="BK170" i="5"/>
  <c r="BO170" i="5"/>
  <c r="CI170" i="5"/>
  <c r="GX170" i="5" s="1"/>
  <c r="CS170" i="5"/>
  <c r="CW170" i="5" s="1"/>
  <c r="CY170" i="5"/>
  <c r="CY175" i="5" s="1"/>
  <c r="DC170" i="5"/>
  <c r="Q171" i="5"/>
  <c r="V171" i="5" s="1"/>
  <c r="BT171" i="5"/>
  <c r="CI171" i="5"/>
  <c r="GX171" i="5" s="1"/>
  <c r="CY171" i="5"/>
  <c r="DG171" i="5" s="1"/>
  <c r="EM171" i="5"/>
  <c r="EU171" i="5" s="1"/>
  <c r="FO171" i="5"/>
  <c r="M172" i="5"/>
  <c r="U172" i="5" s="1"/>
  <c r="AQ172" i="5"/>
  <c r="AU172" i="5"/>
  <c r="DC172" i="5"/>
  <c r="DH172" i="5" s="1"/>
  <c r="EV172" i="5"/>
  <c r="FP172" i="5"/>
  <c r="CI173" i="5"/>
  <c r="GX173" i="5" s="1"/>
  <c r="AL174" i="5"/>
  <c r="M174" i="5"/>
  <c r="U174" i="5" s="1"/>
  <c r="AQ174" i="5"/>
  <c r="CI174" i="5"/>
  <c r="GX174" i="5" s="1"/>
  <c r="CY174" i="5"/>
  <c r="DG174" i="5" s="1"/>
  <c r="EM174" i="5"/>
  <c r="C177" i="5"/>
  <c r="Q177" i="5"/>
  <c r="V177" i="5" s="1"/>
  <c r="BT177" i="5"/>
  <c r="DG177" i="5"/>
  <c r="L178" i="5"/>
  <c r="AF178" i="5"/>
  <c r="BS178" i="5"/>
  <c r="DR178" i="5"/>
  <c r="FP178" i="5"/>
  <c r="CG179" i="5"/>
  <c r="EE179" i="5" s="1"/>
  <c r="GM179" i="5" s="1"/>
  <c r="Q179" i="5"/>
  <c r="U179" i="5" s="1"/>
  <c r="AQ179" i="5"/>
  <c r="BW179" i="5"/>
  <c r="BU179" i="5" s="1"/>
  <c r="BE179" i="5"/>
  <c r="BI179" i="5" s="1"/>
  <c r="CI179" i="5"/>
  <c r="GX179" i="5" s="1"/>
  <c r="EI179" i="5"/>
  <c r="GQ179" i="5" s="1"/>
  <c r="AI180" i="5"/>
  <c r="M180" i="5"/>
  <c r="U180" i="5" s="1"/>
  <c r="CO180" i="5"/>
  <c r="DC180" i="5"/>
  <c r="DH180" i="5" s="1"/>
  <c r="FQ180" i="5"/>
  <c r="FP180" i="5"/>
  <c r="C182" i="5"/>
  <c r="G182" i="5"/>
  <c r="AQ182" i="5"/>
  <c r="AU182" i="5"/>
  <c r="CO182" i="5"/>
  <c r="CS182" i="5"/>
  <c r="EM182" i="5"/>
  <c r="EU182" i="5" s="1"/>
  <c r="FO182" i="5"/>
  <c r="AQ184" i="5"/>
  <c r="AY184" i="5" s="1"/>
  <c r="AU184" i="5"/>
  <c r="CA184" i="5"/>
  <c r="BK184" i="5"/>
  <c r="BS184" i="5" s="1"/>
  <c r="CO184" i="5"/>
  <c r="DU184" i="5"/>
  <c r="EE184" i="5" s="1"/>
  <c r="GM184" i="5" s="1"/>
  <c r="DC184" i="5"/>
  <c r="DG184" i="5" s="1"/>
  <c r="EM184" i="5"/>
  <c r="FS184" i="5"/>
  <c r="FQ184" i="5" s="1"/>
  <c r="FA184" i="5"/>
  <c r="FE184" i="5" s="1"/>
  <c r="C185" i="5"/>
  <c r="AI185" i="5"/>
  <c r="CG185" i="5" s="1"/>
  <c r="EE185" i="5" s="1"/>
  <c r="GM185" i="5" s="1"/>
  <c r="G185" i="5"/>
  <c r="M185" i="5"/>
  <c r="V185" i="5" s="1"/>
  <c r="W185" i="5"/>
  <c r="AF185" i="5" s="1"/>
  <c r="AQ185" i="5"/>
  <c r="AZ185" i="5" s="1"/>
  <c r="CA185" i="5"/>
  <c r="BA185" i="5"/>
  <c r="BI185" i="5" s="1"/>
  <c r="CY185" i="5"/>
  <c r="DH185" i="5" s="1"/>
  <c r="DI185" i="5"/>
  <c r="DR185" i="5" s="1"/>
  <c r="EM185" i="5"/>
  <c r="EV185" i="5" s="1"/>
  <c r="EW185" i="5"/>
  <c r="FF185" i="5" s="1"/>
  <c r="FG185" i="5"/>
  <c r="FP185" i="5" s="1"/>
  <c r="C186" i="5"/>
  <c r="Q186" i="5"/>
  <c r="V186" i="5" s="1"/>
  <c r="DQ186" i="5"/>
  <c r="EW186" i="5"/>
  <c r="FE186" i="5" s="1"/>
  <c r="L187" i="5"/>
  <c r="V187" i="5"/>
  <c r="AZ187" i="5"/>
  <c r="BJ187" i="5"/>
  <c r="BT187" i="5"/>
  <c r="CX187" i="5"/>
  <c r="DH187" i="5"/>
  <c r="DQ187" i="5"/>
  <c r="AQ194" i="5"/>
  <c r="AZ194" i="5" s="1"/>
  <c r="DH194" i="5"/>
  <c r="DR194" i="5"/>
  <c r="EV194" i="5"/>
  <c r="FK194" i="5"/>
  <c r="FP194" i="5" s="1"/>
  <c r="W195" i="5"/>
  <c r="AE195" i="5" s="1"/>
  <c r="CO196" i="5"/>
  <c r="CS196" i="5"/>
  <c r="DC196" i="5"/>
  <c r="DH196" i="5" s="1"/>
  <c r="EM196" i="5"/>
  <c r="Q197" i="5"/>
  <c r="V197" i="5" s="1"/>
  <c r="AQ197" i="5"/>
  <c r="AZ197" i="5" s="1"/>
  <c r="EM197" i="5"/>
  <c r="EV197" i="5" s="1"/>
  <c r="FK197" i="5"/>
  <c r="FP197" i="5" s="1"/>
  <c r="C198" i="5"/>
  <c r="G198" i="5"/>
  <c r="W198" i="5"/>
  <c r="AE198" i="5" s="1"/>
  <c r="L199" i="5"/>
  <c r="V199" i="5"/>
  <c r="BJ199" i="5"/>
  <c r="BT199" i="5"/>
  <c r="CY199" i="5"/>
  <c r="DG199" i="5" s="1"/>
  <c r="EM199" i="5"/>
  <c r="EU199" i="5" s="1"/>
  <c r="FF199" i="5"/>
  <c r="C200" i="5"/>
  <c r="K200" i="5" s="1"/>
  <c r="W200" i="5"/>
  <c r="AF200" i="5" s="1"/>
  <c r="DW200" i="5"/>
  <c r="EQ200" i="5"/>
  <c r="EV200" i="5" s="1"/>
  <c r="FX200" i="5"/>
  <c r="GR200" i="5" s="1"/>
  <c r="FK200" i="5"/>
  <c r="FP200" i="5" s="1"/>
  <c r="AH201" i="5"/>
  <c r="G201" i="5"/>
  <c r="L201" i="5" s="1"/>
  <c r="CK201" i="5"/>
  <c r="M201" i="5"/>
  <c r="U201" i="5" s="1"/>
  <c r="BV201" i="5"/>
  <c r="BO201" i="5"/>
  <c r="BT201" i="5" s="1"/>
  <c r="CO201" i="5"/>
  <c r="CX201" i="5" s="1"/>
  <c r="DU201" i="5"/>
  <c r="GC201" i="5" s="1"/>
  <c r="DY201" i="5"/>
  <c r="GG201" i="5" s="1"/>
  <c r="DM201" i="5"/>
  <c r="DR201" i="5" s="1"/>
  <c r="FR201" i="5"/>
  <c r="EQ201" i="5"/>
  <c r="BU202" i="5"/>
  <c r="BY202" i="5"/>
  <c r="FQ202" i="5"/>
  <c r="FU202" i="5"/>
  <c r="BJ203" i="5"/>
  <c r="BT203" i="5"/>
  <c r="FF203" i="5"/>
  <c r="FP203" i="5"/>
  <c r="FG205" i="5"/>
  <c r="FP205" i="5" s="1"/>
  <c r="FP218" i="5" s="1"/>
  <c r="M206" i="5"/>
  <c r="U206" i="5" s="1"/>
  <c r="BY206" i="5"/>
  <c r="CC206" i="5" s="1"/>
  <c r="CX206" i="5"/>
  <c r="DH206" i="5"/>
  <c r="DR206" i="5"/>
  <c r="FF206" i="5"/>
  <c r="AZ207" i="5"/>
  <c r="BJ207" i="5"/>
  <c r="DH207" i="5"/>
  <c r="L208" i="5"/>
  <c r="AA208" i="5"/>
  <c r="AF208" i="5" s="1"/>
  <c r="BU208" i="5"/>
  <c r="AU208" i="5"/>
  <c r="CY208" i="5"/>
  <c r="DG208" i="5" s="1"/>
  <c r="FQ208" i="5"/>
  <c r="EQ208" i="5"/>
  <c r="EV208" i="5" s="1"/>
  <c r="EW208" i="5"/>
  <c r="FE208" i="5" s="1"/>
  <c r="U209" i="5"/>
  <c r="CX209" i="5"/>
  <c r="DH209" i="5"/>
  <c r="DR209" i="5"/>
  <c r="EV209" i="5"/>
  <c r="FE209" i="5"/>
  <c r="V210" i="5"/>
  <c r="AF210" i="5"/>
  <c r="BJ210" i="5"/>
  <c r="BT210" i="5"/>
  <c r="DC210" i="5"/>
  <c r="DH210" i="5" s="1"/>
  <c r="DM210" i="5"/>
  <c r="DQ210" i="5" s="1"/>
  <c r="EQ210" i="5"/>
  <c r="FG210" i="5"/>
  <c r="FO210" i="5" s="1"/>
  <c r="G211" i="5"/>
  <c r="L211" i="5" s="1"/>
  <c r="AA211" i="5"/>
  <c r="AF211" i="5" s="1"/>
  <c r="AU211" i="5"/>
  <c r="BK211" i="5"/>
  <c r="BS211" i="5" s="1"/>
  <c r="CS211" i="5"/>
  <c r="CX211" i="5" s="1"/>
  <c r="FF211" i="5"/>
  <c r="BE212" i="5"/>
  <c r="BJ212" i="5" s="1"/>
  <c r="CY212" i="5"/>
  <c r="DG212" i="5" s="1"/>
  <c r="EV212" i="5"/>
  <c r="FE212" i="5"/>
  <c r="FP212" i="5"/>
  <c r="V213" i="5"/>
  <c r="AF213" i="5"/>
  <c r="BJ213" i="5"/>
  <c r="BT213" i="5"/>
  <c r="CX213" i="5"/>
  <c r="DH213" i="5"/>
  <c r="W214" i="5"/>
  <c r="AE214" i="5" s="1"/>
  <c r="BJ214" i="5"/>
  <c r="BT214" i="5"/>
  <c r="BJ215" i="5"/>
  <c r="BS215" i="5"/>
  <c r="CO215" i="5"/>
  <c r="CW215" i="5" s="1"/>
  <c r="DG215" i="5"/>
  <c r="EM215" i="5"/>
  <c r="EV215" i="5" s="1"/>
  <c r="G216" i="5"/>
  <c r="M216" i="5"/>
  <c r="U216" i="5" s="1"/>
  <c r="AU216" i="5"/>
  <c r="AZ216" i="5" s="1"/>
  <c r="DC216" i="5"/>
  <c r="DH216" i="5" s="1"/>
  <c r="EM216" i="5"/>
  <c r="EV216" i="5" s="1"/>
  <c r="FS216" i="5"/>
  <c r="GM216" i="5" s="1"/>
  <c r="EW216" i="5"/>
  <c r="FE216" i="5" s="1"/>
  <c r="AZ217" i="5"/>
  <c r="BJ217" i="5"/>
  <c r="BT217" i="5"/>
  <c r="FE217" i="5"/>
  <c r="Q220" i="5"/>
  <c r="V220" i="5" s="1"/>
  <c r="BI220" i="5"/>
  <c r="DH220" i="5"/>
  <c r="DQ220" i="5"/>
  <c r="EQ220" i="5"/>
  <c r="EV220" i="5" s="1"/>
  <c r="FK220" i="5"/>
  <c r="FP220" i="5" s="1"/>
  <c r="C221" i="5"/>
  <c r="M221" i="5"/>
  <c r="U221" i="5" s="1"/>
  <c r="BE221" i="5"/>
  <c r="BJ221" i="5" s="1"/>
  <c r="CY221" i="5"/>
  <c r="DG221" i="5" s="1"/>
  <c r="FF221" i="5"/>
  <c r="FK221" i="5"/>
  <c r="FP221" i="5" s="1"/>
  <c r="C222" i="5"/>
  <c r="L222" i="5" s="1"/>
  <c r="M222" i="5"/>
  <c r="U222" i="5" s="1"/>
  <c r="EQ222" i="5"/>
  <c r="EU222" i="5" s="1"/>
  <c r="EW222" i="5"/>
  <c r="FF222" i="5" s="1"/>
  <c r="FG222" i="5"/>
  <c r="FO222" i="5" s="1"/>
  <c r="Q223" i="5"/>
  <c r="V223" i="5" s="1"/>
  <c r="AY223" i="5"/>
  <c r="BT223" i="5"/>
  <c r="EV223" i="5"/>
  <c r="FE223" i="5"/>
  <c r="FP223" i="5"/>
  <c r="L224" i="5"/>
  <c r="V224" i="5"/>
  <c r="AF224" i="5"/>
  <c r="AQ224" i="5"/>
  <c r="AZ224" i="5" s="1"/>
  <c r="BE224" i="5"/>
  <c r="BJ224" i="5" s="1"/>
  <c r="FA224" i="5"/>
  <c r="FE224" i="5" s="1"/>
  <c r="C229" i="5"/>
  <c r="G229" i="5"/>
  <c r="AM229" i="5"/>
  <c r="CK229" i="5" s="1"/>
  <c r="EI229" i="5" s="1"/>
  <c r="AA229" i="5"/>
  <c r="AE229" i="5" s="1"/>
  <c r="AU229" i="5"/>
  <c r="AZ229" i="5" s="1"/>
  <c r="FF229" i="5"/>
  <c r="FP229" i="5"/>
  <c r="V230" i="5"/>
  <c r="AF230" i="5"/>
  <c r="BI230" i="5"/>
  <c r="BT230" i="5"/>
  <c r="DG230" i="5"/>
  <c r="FF230" i="5"/>
  <c r="FP230" i="5"/>
  <c r="V231" i="5"/>
  <c r="AF231" i="5"/>
  <c r="BJ231" i="5"/>
  <c r="BT231" i="5"/>
  <c r="FA231" i="5"/>
  <c r="FF231" i="5" s="1"/>
  <c r="FK231" i="5"/>
  <c r="FO231" i="5" s="1"/>
  <c r="C233" i="5"/>
  <c r="L233" i="5" s="1"/>
  <c r="M233" i="5"/>
  <c r="V233" i="5" s="1"/>
  <c r="W233" i="5"/>
  <c r="AF233" i="5" s="1"/>
  <c r="BA233" i="5"/>
  <c r="BJ233" i="5" s="1"/>
  <c r="BK233" i="5"/>
  <c r="BT233" i="5" s="1"/>
  <c r="CG10" i="5"/>
  <c r="AI9" i="5"/>
  <c r="GB12" i="5"/>
  <c r="DS12" i="5"/>
  <c r="GF12" i="5"/>
  <c r="GE12" i="5" s="1"/>
  <c r="DW12" i="5"/>
  <c r="EB12" i="5" s="1"/>
  <c r="AJ14" i="5"/>
  <c r="CH15" i="5"/>
  <c r="CK15" i="5"/>
  <c r="AM14" i="5"/>
  <c r="DV14" i="5"/>
  <c r="GD15" i="5"/>
  <c r="GD14" i="5" s="1"/>
  <c r="GG15" i="5"/>
  <c r="GG14" i="5" s="1"/>
  <c r="DY14" i="5"/>
  <c r="L32" i="5"/>
  <c r="V32" i="5"/>
  <c r="AF32" i="5"/>
  <c r="AZ32" i="5"/>
  <c r="BJ32" i="5"/>
  <c r="BT32" i="5"/>
  <c r="CX32" i="5"/>
  <c r="FZ27" i="5"/>
  <c r="GB29" i="5"/>
  <c r="GA29" i="5" s="1"/>
  <c r="DS29" i="5"/>
  <c r="GF29" i="5"/>
  <c r="GE29" i="5" s="1"/>
  <c r="GJ29" i="5" s="1"/>
  <c r="DW29" i="5"/>
  <c r="EB29" i="5" s="1"/>
  <c r="FZ29" i="5"/>
  <c r="CF30" i="5"/>
  <c r="AG30" i="5"/>
  <c r="AK30" i="5"/>
  <c r="DS30" i="5"/>
  <c r="GB30" i="5"/>
  <c r="GA30" i="5" s="1"/>
  <c r="DW30" i="5"/>
  <c r="EB30" i="5" s="1"/>
  <c r="GF30" i="5"/>
  <c r="GE30" i="5" s="1"/>
  <c r="GJ30" i="5" s="1"/>
  <c r="FZ30" i="5"/>
  <c r="CJ31" i="5"/>
  <c r="AK31" i="5"/>
  <c r="EV31" i="5"/>
  <c r="FP31" i="5"/>
  <c r="AL37" i="5"/>
  <c r="BZ37" i="5"/>
  <c r="GB34" i="5"/>
  <c r="DT37" i="5"/>
  <c r="GD34" i="5"/>
  <c r="GD37" i="5" s="1"/>
  <c r="DV37" i="5"/>
  <c r="FR37" i="5"/>
  <c r="FV37" i="5"/>
  <c r="GX35" i="5"/>
  <c r="CF36" i="5"/>
  <c r="AG36" i="5"/>
  <c r="GB36" i="5"/>
  <c r="GA36" i="5" s="1"/>
  <c r="DS36" i="5"/>
  <c r="GC38" i="5"/>
  <c r="GC40" i="5" s="1"/>
  <c r="DU40" i="5"/>
  <c r="FZ39" i="5"/>
  <c r="DC45" i="5"/>
  <c r="DH41" i="5"/>
  <c r="DH45" i="5" s="1"/>
  <c r="CF42" i="5"/>
  <c r="AG42" i="5"/>
  <c r="AO42" i="5" s="1"/>
  <c r="GZ42" i="5"/>
  <c r="BJ42" i="5"/>
  <c r="GP42" i="5"/>
  <c r="GO42" i="5" s="1"/>
  <c r="EG42" i="5"/>
  <c r="GF42" i="5"/>
  <c r="GE42" i="5" s="1"/>
  <c r="DW42" i="5"/>
  <c r="GZ43" i="5"/>
  <c r="GB43" i="5"/>
  <c r="DS43" i="5"/>
  <c r="AF44" i="5"/>
  <c r="CD44" i="5"/>
  <c r="GB44" i="5"/>
  <c r="DS44" i="5"/>
  <c r="CG46" i="5"/>
  <c r="AI57" i="5"/>
  <c r="BJ57" i="5"/>
  <c r="BT57" i="5"/>
  <c r="GP47" i="5"/>
  <c r="GB47" i="5"/>
  <c r="DS47" i="5"/>
  <c r="EG48" i="5"/>
  <c r="DS48" i="5"/>
  <c r="GB48" i="5"/>
  <c r="GA48" i="5" s="1"/>
  <c r="DW48" i="5"/>
  <c r="EB48" i="5" s="1"/>
  <c r="CD49" i="5"/>
  <c r="GP49" i="5"/>
  <c r="GZ50" i="5"/>
  <c r="GB50" i="5"/>
  <c r="GA50" i="5" s="1"/>
  <c r="DS50" i="5"/>
  <c r="BT51" i="5"/>
  <c r="GP51" i="5"/>
  <c r="EG51" i="5"/>
  <c r="GF51" i="5"/>
  <c r="DW51" i="5"/>
  <c r="CF52" i="5"/>
  <c r="AG52" i="5"/>
  <c r="AF52" i="5"/>
  <c r="GP52" i="5"/>
  <c r="GO52" i="5" s="1"/>
  <c r="EG52" i="5"/>
  <c r="GF52" i="5"/>
  <c r="GE52" i="5" s="1"/>
  <c r="DW52" i="5"/>
  <c r="CD53" i="5"/>
  <c r="GZ54" i="5"/>
  <c r="GZ55" i="5"/>
  <c r="GP55" i="5"/>
  <c r="EG55" i="5"/>
  <c r="GF55" i="5"/>
  <c r="DW55" i="5"/>
  <c r="CD56" i="5"/>
  <c r="EG56" i="5"/>
  <c r="GP56" i="5"/>
  <c r="GO56" i="5" s="1"/>
  <c r="DS56" i="5"/>
  <c r="GB56" i="5"/>
  <c r="DW56" i="5"/>
  <c r="EB56" i="5" s="1"/>
  <c r="GF56" i="5"/>
  <c r="GE56" i="5" s="1"/>
  <c r="GX58" i="5"/>
  <c r="CX58" i="5"/>
  <c r="DC64" i="5"/>
  <c r="DH58" i="5"/>
  <c r="GZ60" i="5"/>
  <c r="CD60" i="5"/>
  <c r="FZ60" i="5"/>
  <c r="GP61" i="5"/>
  <c r="EG61" i="5"/>
  <c r="GB61" i="5"/>
  <c r="DS61" i="5"/>
  <c r="GF61" i="5"/>
  <c r="DW61" i="5"/>
  <c r="EB61" i="5" s="1"/>
  <c r="DW62" i="5"/>
  <c r="GF62" i="5"/>
  <c r="GE62" i="5" s="1"/>
  <c r="CF63" i="5"/>
  <c r="AG63" i="5"/>
  <c r="AO63" i="5" s="1"/>
  <c r="GZ63" i="5"/>
  <c r="GB63" i="5"/>
  <c r="DS63" i="5"/>
  <c r="GF63" i="5"/>
  <c r="GE63" i="5" s="1"/>
  <c r="DW63" i="5"/>
  <c r="EB63" i="5" s="1"/>
  <c r="CF65" i="5"/>
  <c r="AH68" i="5"/>
  <c r="CH65" i="5"/>
  <c r="AJ68" i="5"/>
  <c r="AL68" i="5"/>
  <c r="BV68" i="5"/>
  <c r="GP65" i="5"/>
  <c r="EH68" i="5"/>
  <c r="GR65" i="5"/>
  <c r="EJ68" i="5"/>
  <c r="GB65" i="5"/>
  <c r="DT68" i="5"/>
  <c r="GD65" i="5"/>
  <c r="GD68" i="5" s="1"/>
  <c r="DV68" i="5"/>
  <c r="GF65" i="5"/>
  <c r="DX68" i="5"/>
  <c r="GH65" i="5"/>
  <c r="DZ68" i="5"/>
  <c r="CF66" i="5"/>
  <c r="AG66" i="5"/>
  <c r="BJ66" i="5"/>
  <c r="GB66" i="5"/>
  <c r="GA66" i="5" s="1"/>
  <c r="DS66" i="5"/>
  <c r="DR66" i="5"/>
  <c r="GP67" i="5"/>
  <c r="GO67" i="5" s="1"/>
  <c r="EG67" i="5"/>
  <c r="GB67" i="5"/>
  <c r="DS67" i="5"/>
  <c r="GF67" i="5"/>
  <c r="GE67" i="5" s="1"/>
  <c r="DW67" i="5"/>
  <c r="EB67" i="5" s="1"/>
  <c r="AF73" i="5"/>
  <c r="GZ70" i="5"/>
  <c r="GP70" i="5"/>
  <c r="GB70" i="5"/>
  <c r="DS70" i="5"/>
  <c r="CF71" i="5"/>
  <c r="AG71" i="5"/>
  <c r="V71" i="5"/>
  <c r="GB71" i="5"/>
  <c r="GA71" i="5" s="1"/>
  <c r="DS71" i="5"/>
  <c r="DR71" i="5"/>
  <c r="FF71" i="5"/>
  <c r="V72" i="5"/>
  <c r="BT72" i="5"/>
  <c r="DH72" i="5"/>
  <c r="CF75" i="5"/>
  <c r="AG75" i="5"/>
  <c r="AO75" i="5" s="1"/>
  <c r="GZ75" i="5"/>
  <c r="CD75" i="5"/>
  <c r="GP75" i="5"/>
  <c r="GB75" i="5"/>
  <c r="GA75" i="5" s="1"/>
  <c r="DS75" i="5"/>
  <c r="GF75" i="5"/>
  <c r="GE75" i="5" s="1"/>
  <c r="GJ75" i="5" s="1"/>
  <c r="DW75" i="5"/>
  <c r="EB75" i="5" s="1"/>
  <c r="FZ75" i="5"/>
  <c r="GC10" i="5"/>
  <c r="GC9" i="5" s="1"/>
  <c r="DU9" i="5"/>
  <c r="CF11" i="5"/>
  <c r="AG11" i="5"/>
  <c r="K10" i="5"/>
  <c r="CK10" i="5"/>
  <c r="AM9" i="5"/>
  <c r="U10" i="5"/>
  <c r="AE10" i="5"/>
  <c r="AY10" i="5"/>
  <c r="CA9" i="5"/>
  <c r="CA20" i="5" s="1"/>
  <c r="BI10" i="5"/>
  <c r="BS10" i="5"/>
  <c r="CW10" i="5"/>
  <c r="GG10" i="5"/>
  <c r="GG9" i="5" s="1"/>
  <c r="DY9" i="5"/>
  <c r="DG10" i="5"/>
  <c r="DQ10" i="5"/>
  <c r="EU10" i="5"/>
  <c r="FW9" i="5"/>
  <c r="FW20" i="5" s="1"/>
  <c r="FE10" i="5"/>
  <c r="FO10" i="5"/>
  <c r="CG11" i="5"/>
  <c r="EE11" i="5" s="1"/>
  <c r="GM11" i="5" s="1"/>
  <c r="CJ11" i="5"/>
  <c r="AK11" i="5"/>
  <c r="BU11" i="5"/>
  <c r="CC11" i="5" s="1"/>
  <c r="BY11" i="5"/>
  <c r="GB11" i="5"/>
  <c r="GA11" i="5" s="1"/>
  <c r="DS11" i="5"/>
  <c r="GF11" i="5"/>
  <c r="GE11" i="5" s="1"/>
  <c r="GJ11" i="5" s="1"/>
  <c r="DW11" i="5"/>
  <c r="EB11" i="5" s="1"/>
  <c r="FQ11" i="5"/>
  <c r="FY11" i="5" s="1"/>
  <c r="FU11" i="5"/>
  <c r="CF12" i="5"/>
  <c r="AG12" i="5"/>
  <c r="EF12" i="5"/>
  <c r="GN12" i="5" s="1"/>
  <c r="CJ12" i="5"/>
  <c r="AK12" i="5"/>
  <c r="AP12" i="5" s="1"/>
  <c r="EJ12" i="5"/>
  <c r="GR12" i="5" s="1"/>
  <c r="U12" i="5"/>
  <c r="AE12" i="5"/>
  <c r="BU12" i="5"/>
  <c r="CC12" i="5" s="1"/>
  <c r="BY12" i="5"/>
  <c r="BJ12" i="5"/>
  <c r="GC12" i="5"/>
  <c r="FQ12" i="5"/>
  <c r="FY12" i="5" s="1"/>
  <c r="FO12" i="5"/>
  <c r="L13" i="5"/>
  <c r="V13" i="5"/>
  <c r="AF13" i="5"/>
  <c r="AZ13" i="5"/>
  <c r="BJ13" i="5"/>
  <c r="BT13" i="5"/>
  <c r="CX13" i="5"/>
  <c r="DH13" i="5"/>
  <c r="DR13" i="5"/>
  <c r="EV13" i="5"/>
  <c r="FF13" i="5"/>
  <c r="FP13" i="5"/>
  <c r="J20" i="5"/>
  <c r="T20" i="5"/>
  <c r="AD20" i="5"/>
  <c r="AX20" i="5"/>
  <c r="BH20" i="5"/>
  <c r="BE20" i="5" s="1"/>
  <c r="BR20" i="5"/>
  <c r="CV20" i="5"/>
  <c r="DF20" i="5"/>
  <c r="DP20" i="5"/>
  <c r="ET20" i="5"/>
  <c r="FD20" i="5"/>
  <c r="FA20" i="5" s="1"/>
  <c r="FN20" i="5"/>
  <c r="CG15" i="5"/>
  <c r="AI14" i="5"/>
  <c r="AI20" i="5" s="1"/>
  <c r="L15" i="5"/>
  <c r="CL15" i="5"/>
  <c r="AN14" i="5"/>
  <c r="V15" i="5"/>
  <c r="AF15" i="5"/>
  <c r="BW20" i="5"/>
  <c r="AZ15" i="5"/>
  <c r="BJ15" i="5"/>
  <c r="BT15" i="5"/>
  <c r="GC15" i="5"/>
  <c r="GC14" i="5" s="1"/>
  <c r="GC20" i="5" s="1"/>
  <c r="DU14" i="5"/>
  <c r="CX15" i="5"/>
  <c r="DZ14" i="5"/>
  <c r="GH15" i="5"/>
  <c r="GH14" i="5" s="1"/>
  <c r="DH15" i="5"/>
  <c r="DR15" i="5"/>
  <c r="FS20" i="5"/>
  <c r="EV15" i="5"/>
  <c r="FF15" i="5"/>
  <c r="FP15" i="5"/>
  <c r="L16" i="5"/>
  <c r="V16" i="5"/>
  <c r="AF16" i="5"/>
  <c r="AZ16" i="5"/>
  <c r="BJ16" i="5"/>
  <c r="BT16" i="5"/>
  <c r="CX16" i="5"/>
  <c r="DH16" i="5"/>
  <c r="DR16" i="5"/>
  <c r="EV16" i="5"/>
  <c r="FF16" i="5"/>
  <c r="FP16" i="5"/>
  <c r="L17" i="5"/>
  <c r="V17" i="5"/>
  <c r="AF17" i="5"/>
  <c r="AZ17" i="5"/>
  <c r="BJ17" i="5"/>
  <c r="BT17" i="5"/>
  <c r="CX17" i="5"/>
  <c r="DH17" i="5"/>
  <c r="DR17" i="5"/>
  <c r="EV17" i="5"/>
  <c r="FF17" i="5"/>
  <c r="FP17" i="5"/>
  <c r="L18" i="5"/>
  <c r="V18" i="5"/>
  <c r="AF18" i="5"/>
  <c r="AZ18" i="5"/>
  <c r="BJ18" i="5"/>
  <c r="BT18" i="5"/>
  <c r="CX18" i="5"/>
  <c r="DH18" i="5"/>
  <c r="DR18" i="5"/>
  <c r="EV18" i="5"/>
  <c r="FF18" i="5"/>
  <c r="FP18" i="5"/>
  <c r="GK19" i="5"/>
  <c r="GV19" i="5" s="1"/>
  <c r="DR21" i="5"/>
  <c r="EV21" i="5"/>
  <c r="FF21" i="5"/>
  <c r="FP21" i="5"/>
  <c r="L22" i="5"/>
  <c r="V22" i="5"/>
  <c r="AF22" i="5"/>
  <c r="AZ22" i="5"/>
  <c r="BJ22" i="5"/>
  <c r="BT22" i="5"/>
  <c r="CX22" i="5"/>
  <c r="DH22" i="5"/>
  <c r="DR22" i="5"/>
  <c r="EV22" i="5"/>
  <c r="FF22" i="5"/>
  <c r="FP22" i="5"/>
  <c r="CF23" i="5"/>
  <c r="AG23" i="5"/>
  <c r="CJ23" i="5"/>
  <c r="AK23" i="5"/>
  <c r="AP23" i="5" s="1"/>
  <c r="BU23" i="5"/>
  <c r="BY23" i="5"/>
  <c r="GB23" i="5"/>
  <c r="GA23" i="5" s="1"/>
  <c r="DS23" i="5"/>
  <c r="GF23" i="5"/>
  <c r="GE23" i="5" s="1"/>
  <c r="GJ23" i="5" s="1"/>
  <c r="DW23" i="5"/>
  <c r="EB23" i="5" s="1"/>
  <c r="FQ23" i="5"/>
  <c r="FU23" i="5"/>
  <c r="L24" i="5"/>
  <c r="V24" i="5"/>
  <c r="AF24" i="5"/>
  <c r="AZ24" i="5"/>
  <c r="BJ24" i="5"/>
  <c r="BT24" i="5"/>
  <c r="CX24" i="5"/>
  <c r="DH24" i="5"/>
  <c r="DR24" i="5"/>
  <c r="EV24" i="5"/>
  <c r="FF24" i="5"/>
  <c r="FP24" i="5"/>
  <c r="L25" i="5"/>
  <c r="V25" i="5"/>
  <c r="AF25" i="5"/>
  <c r="AZ25" i="5"/>
  <c r="BJ25" i="5"/>
  <c r="CX25" i="5"/>
  <c r="DH25" i="5"/>
  <c r="DR25" i="5"/>
  <c r="EV25" i="5"/>
  <c r="FF25" i="5"/>
  <c r="FP25" i="5"/>
  <c r="K26" i="5"/>
  <c r="U26" i="5"/>
  <c r="AE26" i="5"/>
  <c r="AY26" i="5"/>
  <c r="CW26" i="5"/>
  <c r="DR26" i="5"/>
  <c r="EU26" i="5"/>
  <c r="FE26" i="5"/>
  <c r="FO26" i="5"/>
  <c r="K27" i="5"/>
  <c r="GN27" i="5"/>
  <c r="U27" i="5"/>
  <c r="AE27" i="5"/>
  <c r="AY27" i="5"/>
  <c r="BI27" i="5"/>
  <c r="BS27" i="5"/>
  <c r="CW27" i="5"/>
  <c r="GD27" i="5"/>
  <c r="DG27" i="5"/>
  <c r="DQ27" i="5"/>
  <c r="FE27" i="5"/>
  <c r="CF28" i="5"/>
  <c r="AG28" i="5"/>
  <c r="CJ28" i="5"/>
  <c r="AK28" i="5"/>
  <c r="AP28" i="5" s="1"/>
  <c r="BU28" i="5"/>
  <c r="BY28" i="5"/>
  <c r="GB28" i="5"/>
  <c r="GA28" i="5" s="1"/>
  <c r="DS28" i="5"/>
  <c r="GF28" i="5"/>
  <c r="GE28" i="5" s="1"/>
  <c r="GJ28" i="5" s="1"/>
  <c r="DW28" i="5"/>
  <c r="EB28" i="5" s="1"/>
  <c r="FQ28" i="5"/>
  <c r="FU28" i="5"/>
  <c r="CF29" i="5"/>
  <c r="AG29" i="5"/>
  <c r="CH29" i="5"/>
  <c r="EF29" i="5" s="1"/>
  <c r="GN29" i="5" s="1"/>
  <c r="CJ29" i="5"/>
  <c r="AK29" i="5"/>
  <c r="EJ29" i="5"/>
  <c r="GR29" i="5" s="1"/>
  <c r="BY29" i="5"/>
  <c r="CD29" i="5" s="1"/>
  <c r="BJ29" i="5"/>
  <c r="CH30" i="5"/>
  <c r="EF30" i="5" s="1"/>
  <c r="GN30" i="5" s="1"/>
  <c r="CL30" i="5"/>
  <c r="EJ30" i="5" s="1"/>
  <c r="GR30" i="5" s="1"/>
  <c r="AE30" i="5"/>
  <c r="BU30" i="5"/>
  <c r="BJ30" i="5"/>
  <c r="CF31" i="5"/>
  <c r="AG31" i="5"/>
  <c r="AO31" i="5" s="1"/>
  <c r="CK31" i="5"/>
  <c r="EI31" i="5" s="1"/>
  <c r="GQ31" i="5" s="1"/>
  <c r="EJ31" i="5"/>
  <c r="GR31" i="5" s="1"/>
  <c r="BY31" i="5"/>
  <c r="CD31" i="5" s="1"/>
  <c r="CW31" i="5"/>
  <c r="GG31" i="5"/>
  <c r="DQ31" i="5"/>
  <c r="FU31" i="5"/>
  <c r="FF31" i="5"/>
  <c r="CF34" i="5"/>
  <c r="AH37" i="5"/>
  <c r="CH34" i="5"/>
  <c r="AJ37" i="5"/>
  <c r="BV37" i="5"/>
  <c r="GP34" i="5"/>
  <c r="EH37" i="5"/>
  <c r="GR34" i="5"/>
  <c r="GR37" i="5" s="1"/>
  <c r="EJ37" i="5"/>
  <c r="GF34" i="5"/>
  <c r="DX37" i="5"/>
  <c r="GH34" i="5"/>
  <c r="GH37" i="5" s="1"/>
  <c r="DZ37" i="5"/>
  <c r="EW37" i="5"/>
  <c r="FG37" i="5"/>
  <c r="EE35" i="5"/>
  <c r="GM35" i="5" s="1"/>
  <c r="L35" i="5"/>
  <c r="V35" i="5"/>
  <c r="AZ35" i="5"/>
  <c r="BJ35" i="5"/>
  <c r="BT35" i="5"/>
  <c r="CW35" i="5"/>
  <c r="GD35" i="5"/>
  <c r="DG35" i="5"/>
  <c r="DQ35" i="5"/>
  <c r="FP35" i="5"/>
  <c r="AK36" i="5"/>
  <c r="V36" i="5"/>
  <c r="AF36" i="5"/>
  <c r="BY36" i="5"/>
  <c r="CD36" i="5" s="1"/>
  <c r="BJ36" i="5"/>
  <c r="BT36" i="5"/>
  <c r="GP36" i="5"/>
  <c r="GO36" i="5" s="1"/>
  <c r="EG36" i="5"/>
  <c r="GF36" i="5"/>
  <c r="GE36" i="5" s="1"/>
  <c r="GJ36" i="5" s="1"/>
  <c r="DW36" i="5"/>
  <c r="EB36" i="5" s="1"/>
  <c r="DH36" i="5"/>
  <c r="DR36" i="5"/>
  <c r="FU36" i="5"/>
  <c r="FZ36" i="5" s="1"/>
  <c r="FF36" i="5"/>
  <c r="FP36" i="5"/>
  <c r="CG38" i="5"/>
  <c r="AI40" i="5"/>
  <c r="Q40" i="5"/>
  <c r="V40" i="5" s="1"/>
  <c r="AA40" i="5"/>
  <c r="AF40" i="5" s="1"/>
  <c r="BW40" i="5"/>
  <c r="BE40" i="5"/>
  <c r="BJ40" i="5" s="1"/>
  <c r="BO40" i="5"/>
  <c r="BT40" i="5" s="1"/>
  <c r="GQ38" i="5"/>
  <c r="GQ40" i="5" s="1"/>
  <c r="EI40" i="5"/>
  <c r="GG38" i="5"/>
  <c r="GG40" i="5" s="1"/>
  <c r="DY40" i="5"/>
  <c r="K39" i="5"/>
  <c r="EF39" i="5"/>
  <c r="GN39" i="5" s="1"/>
  <c r="U39" i="5"/>
  <c r="AE39" i="5"/>
  <c r="AY39" i="5"/>
  <c r="BI39" i="5"/>
  <c r="BS39" i="5"/>
  <c r="GX39" i="5"/>
  <c r="GR39" i="5"/>
  <c r="CX39" i="5"/>
  <c r="GH39" i="5"/>
  <c r="DH39" i="5"/>
  <c r="FE39" i="5"/>
  <c r="FO39" i="5"/>
  <c r="C45" i="5"/>
  <c r="G45" i="5"/>
  <c r="M45" i="5"/>
  <c r="Q45" i="5"/>
  <c r="W45" i="5"/>
  <c r="AA45" i="5"/>
  <c r="AQ45" i="5"/>
  <c r="AU45" i="5"/>
  <c r="BA45" i="5"/>
  <c r="BE45" i="5"/>
  <c r="BK45" i="5"/>
  <c r="BO45" i="5"/>
  <c r="CI45" i="5"/>
  <c r="CS45" i="5"/>
  <c r="CX41" i="5"/>
  <c r="DI45" i="5"/>
  <c r="DQ41" i="5"/>
  <c r="CG42" i="5"/>
  <c r="EE42" i="5" s="1"/>
  <c r="GM42" i="5" s="1"/>
  <c r="V42" i="5"/>
  <c r="AE42" i="5"/>
  <c r="BU42" i="5"/>
  <c r="GB42" i="5"/>
  <c r="GA42" i="5" s="1"/>
  <c r="GI42" i="5" s="1"/>
  <c r="DS42" i="5"/>
  <c r="EA42" i="5" s="1"/>
  <c r="DG42" i="5"/>
  <c r="DR42" i="5"/>
  <c r="FQ42" i="5"/>
  <c r="FY42" i="5" s="1"/>
  <c r="FE42" i="5"/>
  <c r="CF43" i="5"/>
  <c r="AG43" i="5"/>
  <c r="AO43" i="5" s="1"/>
  <c r="V43" i="5"/>
  <c r="AE43" i="5"/>
  <c r="BY43" i="5"/>
  <c r="CD43" i="5" s="1"/>
  <c r="GP43" i="5"/>
  <c r="EG43" i="5"/>
  <c r="GR43" i="5"/>
  <c r="GC43" i="5"/>
  <c r="GF43" i="5"/>
  <c r="DW43" i="5"/>
  <c r="EB43" i="5" s="1"/>
  <c r="GH43" i="5"/>
  <c r="DQ43" i="5"/>
  <c r="FQ43" i="5"/>
  <c r="FY43" i="5" s="1"/>
  <c r="CF44" i="5"/>
  <c r="AG44" i="5"/>
  <c r="EJ44" i="5"/>
  <c r="GR44" i="5" s="1"/>
  <c r="GC44" i="5"/>
  <c r="DG44" i="5"/>
  <c r="DR44" i="5"/>
  <c r="FQ44" i="5"/>
  <c r="FE44" i="5"/>
  <c r="FP44" i="5"/>
  <c r="M57" i="5"/>
  <c r="Q57" i="5"/>
  <c r="W57" i="5"/>
  <c r="AA57" i="5"/>
  <c r="BW57" i="5"/>
  <c r="CA57" i="5"/>
  <c r="GQ46" i="5"/>
  <c r="GC46" i="5"/>
  <c r="DU57" i="5"/>
  <c r="GG46" i="5"/>
  <c r="DY57" i="5"/>
  <c r="FS57" i="5"/>
  <c r="FW57" i="5"/>
  <c r="CF47" i="5"/>
  <c r="AG47" i="5"/>
  <c r="EF47" i="5"/>
  <c r="GN47" i="5" s="1"/>
  <c r="AK47" i="5"/>
  <c r="V47" i="5"/>
  <c r="AF47" i="5"/>
  <c r="BU47" i="5"/>
  <c r="CC47" i="5" s="1"/>
  <c r="BI47" i="5"/>
  <c r="BS47" i="5"/>
  <c r="EI47" i="5"/>
  <c r="GQ47" i="5" s="1"/>
  <c r="GC47" i="5"/>
  <c r="GF47" i="5"/>
  <c r="GE47" i="5" s="1"/>
  <c r="DW47" i="5"/>
  <c r="EB47" i="5" s="1"/>
  <c r="DH47" i="5"/>
  <c r="FQ47" i="5"/>
  <c r="FU47" i="5"/>
  <c r="FF47" i="5"/>
  <c r="FP47" i="5"/>
  <c r="AG48" i="5"/>
  <c r="CF48" i="5"/>
  <c r="EF48" i="5"/>
  <c r="GN48" i="5" s="1"/>
  <c r="AK48" i="5"/>
  <c r="BU48" i="5"/>
  <c r="BY48" i="5"/>
  <c r="BS48" i="5"/>
  <c r="GQ48" i="5"/>
  <c r="GG48" i="5"/>
  <c r="CF49" i="5"/>
  <c r="AG49" i="5"/>
  <c r="CH49" i="5"/>
  <c r="EF49" i="5" s="1"/>
  <c r="GN49" i="5" s="1"/>
  <c r="AK49" i="5"/>
  <c r="BT49" i="5"/>
  <c r="EI49" i="5"/>
  <c r="GQ49" i="5" s="1"/>
  <c r="GB49" i="5"/>
  <c r="GA49" i="5" s="1"/>
  <c r="DS49" i="5"/>
  <c r="GF49" i="5"/>
  <c r="GE49" i="5" s="1"/>
  <c r="GJ49" i="5" s="1"/>
  <c r="DW49" i="5"/>
  <c r="EB49" i="5" s="1"/>
  <c r="FQ49" i="5"/>
  <c r="FU49" i="5"/>
  <c r="FF49" i="5"/>
  <c r="FP49" i="5"/>
  <c r="CF50" i="5"/>
  <c r="AG50" i="5"/>
  <c r="AO50" i="5" s="1"/>
  <c r="U50" i="5"/>
  <c r="AE50" i="5"/>
  <c r="BU50" i="5"/>
  <c r="CC50" i="5" s="1"/>
  <c r="BI50" i="5"/>
  <c r="BT50" i="5"/>
  <c r="GP50" i="5"/>
  <c r="GO50" i="5" s="1"/>
  <c r="EG50" i="5"/>
  <c r="GF50" i="5"/>
  <c r="GE50" i="5" s="1"/>
  <c r="GJ50" i="5" s="1"/>
  <c r="DW50" i="5"/>
  <c r="DQ50" i="5"/>
  <c r="FU50" i="5"/>
  <c r="FZ50" i="5" s="1"/>
  <c r="CF51" i="5"/>
  <c r="AG51" i="5"/>
  <c r="AK51" i="5"/>
  <c r="AE51" i="5"/>
  <c r="BY51" i="5"/>
  <c r="CD51" i="5" s="1"/>
  <c r="GQ51" i="5"/>
  <c r="GB51" i="5"/>
  <c r="GA51" i="5" s="1"/>
  <c r="DS51" i="5"/>
  <c r="EA51" i="5" s="1"/>
  <c r="GG51" i="5"/>
  <c r="FU51" i="5"/>
  <c r="FZ51" i="5" s="1"/>
  <c r="FO51" i="5"/>
  <c r="EE52" i="5"/>
  <c r="GM52" i="5" s="1"/>
  <c r="AK52" i="5"/>
  <c r="BY52" i="5"/>
  <c r="CD52" i="5" s="1"/>
  <c r="BS52" i="5"/>
  <c r="GB52" i="5"/>
  <c r="GA52" i="5" s="1"/>
  <c r="GI52" i="5" s="1"/>
  <c r="DS52" i="5"/>
  <c r="EA52" i="5" s="1"/>
  <c r="DG52" i="5"/>
  <c r="FQ52" i="5"/>
  <c r="FY52" i="5" s="1"/>
  <c r="FE52" i="5"/>
  <c r="FP52" i="5"/>
  <c r="AK53" i="5"/>
  <c r="V53" i="5"/>
  <c r="AF53" i="5"/>
  <c r="BS53" i="5"/>
  <c r="GP53" i="5"/>
  <c r="GO53" i="5" s="1"/>
  <c r="EG53" i="5"/>
  <c r="GF53" i="5"/>
  <c r="GE53" i="5" s="1"/>
  <c r="DW53" i="5"/>
  <c r="DH53" i="5"/>
  <c r="DR53" i="5"/>
  <c r="FU53" i="5"/>
  <c r="FZ53" i="5" s="1"/>
  <c r="FF53" i="5"/>
  <c r="FP53" i="5"/>
  <c r="U54" i="5"/>
  <c r="AE54" i="5"/>
  <c r="BU54" i="5"/>
  <c r="CC54" i="5" s="1"/>
  <c r="BI54" i="5"/>
  <c r="GF54" i="5"/>
  <c r="DW54" i="5"/>
  <c r="GH54" i="5"/>
  <c r="DH54" i="5"/>
  <c r="AG55" i="5"/>
  <c r="AO55" i="5" s="1"/>
  <c r="AF55" i="5"/>
  <c r="BY55" i="5"/>
  <c r="BJ55" i="5"/>
  <c r="GQ55" i="5"/>
  <c r="DS55" i="5"/>
  <c r="EA55" i="5" s="1"/>
  <c r="GG55" i="5"/>
  <c r="DG55" i="5"/>
  <c r="DQ55" i="5"/>
  <c r="FU55" i="5"/>
  <c r="K56" i="5"/>
  <c r="CH56" i="5"/>
  <c r="EF56" i="5" s="1"/>
  <c r="GN56" i="5" s="1"/>
  <c r="AF56" i="5"/>
  <c r="FE56" i="5"/>
  <c r="K58" i="5"/>
  <c r="U58" i="5"/>
  <c r="AE58" i="5"/>
  <c r="AU64" i="5"/>
  <c r="BA64" i="5"/>
  <c r="BE64" i="5"/>
  <c r="BK64" i="5"/>
  <c r="BO64" i="5"/>
  <c r="CW58" i="5"/>
  <c r="CY64" i="5"/>
  <c r="DG58" i="5"/>
  <c r="DI64" i="5"/>
  <c r="DQ58" i="5"/>
  <c r="CF59" i="5"/>
  <c r="AG59" i="5"/>
  <c r="AK59" i="5"/>
  <c r="BU59" i="5"/>
  <c r="BY59" i="5"/>
  <c r="GP59" i="5"/>
  <c r="GO59" i="5" s="1"/>
  <c r="EG59" i="5"/>
  <c r="GB59" i="5"/>
  <c r="GA59" i="5" s="1"/>
  <c r="DS59" i="5"/>
  <c r="GF59" i="5"/>
  <c r="GE59" i="5" s="1"/>
  <c r="GJ59" i="5" s="1"/>
  <c r="DW59" i="5"/>
  <c r="EB59" i="5" s="1"/>
  <c r="FQ59" i="5"/>
  <c r="FU59" i="5"/>
  <c r="U60" i="5"/>
  <c r="AE60" i="5"/>
  <c r="BS60" i="5"/>
  <c r="GP60" i="5"/>
  <c r="EG60" i="5"/>
  <c r="GR60" i="5"/>
  <c r="GF60" i="5"/>
  <c r="DW60" i="5"/>
  <c r="GH60" i="5"/>
  <c r="DH60" i="5"/>
  <c r="DR60" i="5"/>
  <c r="CF61" i="5"/>
  <c r="AG61" i="5"/>
  <c r="EF61" i="5"/>
  <c r="GN61" i="5" s="1"/>
  <c r="AK61" i="5"/>
  <c r="BU61" i="5"/>
  <c r="BY61" i="5"/>
  <c r="BT61" i="5"/>
  <c r="DQ61" i="5"/>
  <c r="K62" i="5"/>
  <c r="EF62" i="5"/>
  <c r="GN62" i="5" s="1"/>
  <c r="U62" i="5"/>
  <c r="BU62" i="5"/>
  <c r="BY62" i="5"/>
  <c r="EH62" i="5"/>
  <c r="EJ62" i="5"/>
  <c r="GR62" i="5" s="1"/>
  <c r="CX62" i="5"/>
  <c r="DQ62" i="5"/>
  <c r="CG63" i="5"/>
  <c r="EE63" i="5" s="1"/>
  <c r="GM63" i="5" s="1"/>
  <c r="BU63" i="5"/>
  <c r="BY63" i="5"/>
  <c r="EH63" i="5"/>
  <c r="EJ63" i="5"/>
  <c r="GR63" i="5" s="1"/>
  <c r="GC63" i="5"/>
  <c r="FQ63" i="5"/>
  <c r="FY63" i="5" s="1"/>
  <c r="FR68" i="5"/>
  <c r="CG66" i="5"/>
  <c r="EE66" i="5" s="1"/>
  <c r="GM66" i="5" s="1"/>
  <c r="AK66" i="5"/>
  <c r="BU66" i="5"/>
  <c r="EG66" i="5"/>
  <c r="GR66" i="5"/>
  <c r="DW66" i="5"/>
  <c r="EB66" i="5" s="1"/>
  <c r="GH66" i="5"/>
  <c r="EU66" i="5"/>
  <c r="FF66" i="5"/>
  <c r="FO66" i="5"/>
  <c r="CF67" i="5"/>
  <c r="AG67" i="5"/>
  <c r="CH67" i="5"/>
  <c r="EF67" i="5" s="1"/>
  <c r="GN67" i="5" s="1"/>
  <c r="AK67" i="5"/>
  <c r="AE67" i="5"/>
  <c r="GC67" i="5"/>
  <c r="DG67" i="5"/>
  <c r="DQ67" i="5"/>
  <c r="FQ67" i="5"/>
  <c r="FY67" i="5" s="1"/>
  <c r="FE67" i="5"/>
  <c r="FO67" i="5"/>
  <c r="L69" i="5"/>
  <c r="U69" i="5"/>
  <c r="AU73" i="5"/>
  <c r="BA73" i="5"/>
  <c r="BE73" i="5"/>
  <c r="BK73" i="5"/>
  <c r="BO73" i="5"/>
  <c r="CI73" i="5"/>
  <c r="CO73" i="5"/>
  <c r="CF70" i="5"/>
  <c r="AG70" i="5"/>
  <c r="AO70" i="5" s="1"/>
  <c r="AY70" i="5"/>
  <c r="BJ70" i="5"/>
  <c r="BS70" i="5"/>
  <c r="EI70" i="5"/>
  <c r="GQ70" i="5" s="1"/>
  <c r="GC70" i="5"/>
  <c r="GF70" i="5"/>
  <c r="DW70" i="5"/>
  <c r="GH70" i="5"/>
  <c r="DQ70" i="5"/>
  <c r="FQ70" i="5"/>
  <c r="FY70" i="5" s="1"/>
  <c r="AK71" i="5"/>
  <c r="BY71" i="5"/>
  <c r="CD71" i="5" s="1"/>
  <c r="GP71" i="5"/>
  <c r="GO71" i="5" s="1"/>
  <c r="EG71" i="5"/>
  <c r="GF71" i="5"/>
  <c r="GE71" i="5" s="1"/>
  <c r="DW71" i="5"/>
  <c r="EB71" i="5" s="1"/>
  <c r="FU71" i="5"/>
  <c r="FZ71" i="5" s="1"/>
  <c r="CF72" i="5"/>
  <c r="AG72" i="5"/>
  <c r="AK72" i="5"/>
  <c r="AE72" i="5"/>
  <c r="BY72" i="5"/>
  <c r="CD72" i="5" s="1"/>
  <c r="EG72" i="5"/>
  <c r="GB72" i="5"/>
  <c r="GA72" i="5" s="1"/>
  <c r="DS72" i="5"/>
  <c r="DW72" i="5"/>
  <c r="GH72" i="5"/>
  <c r="EU72" i="5"/>
  <c r="FF72" i="5"/>
  <c r="K76" i="5"/>
  <c r="U76" i="5"/>
  <c r="AE76" i="5"/>
  <c r="AY76" i="5"/>
  <c r="BI76" i="5"/>
  <c r="BS76" i="5"/>
  <c r="GX76" i="5"/>
  <c r="CX76" i="5"/>
  <c r="DH76" i="5"/>
  <c r="DR76" i="5"/>
  <c r="EV76" i="5"/>
  <c r="FF76" i="5"/>
  <c r="FP76" i="5"/>
  <c r="CF77" i="5"/>
  <c r="AG77" i="5"/>
  <c r="AK77" i="5"/>
  <c r="BU77" i="5"/>
  <c r="BY77" i="5"/>
  <c r="GP77" i="5"/>
  <c r="GO77" i="5" s="1"/>
  <c r="EG77" i="5"/>
  <c r="GB77" i="5"/>
  <c r="DS77" i="5"/>
  <c r="GF77" i="5"/>
  <c r="GE77" i="5" s="1"/>
  <c r="DW77" i="5"/>
  <c r="EB77" i="5" s="1"/>
  <c r="AJ10" i="5"/>
  <c r="AN10" i="5"/>
  <c r="BV10" i="5"/>
  <c r="BZ10" i="5"/>
  <c r="DV10" i="5"/>
  <c r="DZ10" i="5"/>
  <c r="FR10" i="5"/>
  <c r="FX10" i="5"/>
  <c r="FX9" i="5" s="1"/>
  <c r="FX20" i="5" s="1"/>
  <c r="G11" i="5"/>
  <c r="L11" i="5" s="1"/>
  <c r="EM12" i="5"/>
  <c r="BV13" i="5"/>
  <c r="BU13" i="5" s="1"/>
  <c r="CC13" i="5" s="1"/>
  <c r="BZ13" i="5"/>
  <c r="BY13" i="5" s="1"/>
  <c r="BV15" i="5"/>
  <c r="BZ15" i="5"/>
  <c r="DT15" i="5"/>
  <c r="DX15" i="5"/>
  <c r="DT16" i="5"/>
  <c r="DX16" i="5"/>
  <c r="FR16" i="5"/>
  <c r="FQ16" i="5" s="1"/>
  <c r="FY16" i="5" s="1"/>
  <c r="FV16" i="5"/>
  <c r="FU16" i="5" s="1"/>
  <c r="BV17" i="5"/>
  <c r="BU17" i="5" s="1"/>
  <c r="CC17" i="5" s="1"/>
  <c r="BZ17" i="5"/>
  <c r="BY17" i="5" s="1"/>
  <c r="DT17" i="5"/>
  <c r="DX17" i="5"/>
  <c r="FR17" i="5"/>
  <c r="FQ17" i="5" s="1"/>
  <c r="AH18" i="5"/>
  <c r="AL18" i="5"/>
  <c r="BV18" i="5"/>
  <c r="BU18" i="5" s="1"/>
  <c r="BZ18" i="5"/>
  <c r="BY18" i="5" s="1"/>
  <c r="DT18" i="5"/>
  <c r="DX18" i="5"/>
  <c r="FR18" i="5"/>
  <c r="FQ18" i="5" s="1"/>
  <c r="FV18" i="5"/>
  <c r="FU18" i="5" s="1"/>
  <c r="EG19" i="5"/>
  <c r="AH21" i="5"/>
  <c r="AJ21" i="5"/>
  <c r="AL21" i="5"/>
  <c r="AN21" i="5"/>
  <c r="BV21" i="5"/>
  <c r="BX21" i="5"/>
  <c r="BX32" i="5" s="1"/>
  <c r="BZ21" i="5"/>
  <c r="CB21" i="5"/>
  <c r="CB32" i="5" s="1"/>
  <c r="DT21" i="5"/>
  <c r="DV21" i="5"/>
  <c r="DX21" i="5"/>
  <c r="DZ21" i="5"/>
  <c r="FR21" i="5"/>
  <c r="FT21" i="5"/>
  <c r="FT32" i="5" s="1"/>
  <c r="FV21" i="5"/>
  <c r="FX21" i="5"/>
  <c r="FX32" i="5" s="1"/>
  <c r="AH22" i="5"/>
  <c r="AL22" i="5"/>
  <c r="BV22" i="5"/>
  <c r="BU22" i="5" s="1"/>
  <c r="CC22" i="5" s="1"/>
  <c r="BZ22" i="5"/>
  <c r="BY22" i="5" s="1"/>
  <c r="DT22" i="5"/>
  <c r="DX22" i="5"/>
  <c r="FR22" i="5"/>
  <c r="FQ22" i="5" s="1"/>
  <c r="FY22" i="5" s="1"/>
  <c r="FV22" i="5"/>
  <c r="FU22" i="5" s="1"/>
  <c r="AH24" i="5"/>
  <c r="AL24" i="5"/>
  <c r="BV24" i="5"/>
  <c r="BU24" i="5" s="1"/>
  <c r="CC24" i="5" s="1"/>
  <c r="BZ24" i="5"/>
  <c r="BY24" i="5" s="1"/>
  <c r="DT24" i="5"/>
  <c r="DX24" i="5"/>
  <c r="FR24" i="5"/>
  <c r="FQ24" i="5" s="1"/>
  <c r="FY24" i="5" s="1"/>
  <c r="FV24" i="5"/>
  <c r="FU24" i="5" s="1"/>
  <c r="AH25" i="5"/>
  <c r="AL25" i="5"/>
  <c r="BV25" i="5"/>
  <c r="BU25" i="5" s="1"/>
  <c r="CC25" i="5" s="1"/>
  <c r="BZ25" i="5"/>
  <c r="BY25" i="5" s="1"/>
  <c r="DT25" i="5"/>
  <c r="DX25" i="5"/>
  <c r="FR25" i="5"/>
  <c r="FQ25" i="5" s="1"/>
  <c r="FY25" i="5" s="1"/>
  <c r="FV25" i="5"/>
  <c r="FU25" i="5" s="1"/>
  <c r="AH26" i="5"/>
  <c r="AL26" i="5"/>
  <c r="BV26" i="5"/>
  <c r="BU26" i="5" s="1"/>
  <c r="CC26" i="5" s="1"/>
  <c r="BZ26" i="5"/>
  <c r="BY26" i="5" s="1"/>
  <c r="DT26" i="5"/>
  <c r="DX26" i="5"/>
  <c r="FR26" i="5"/>
  <c r="FQ26" i="5" s="1"/>
  <c r="FY26" i="5" s="1"/>
  <c r="FV26" i="5"/>
  <c r="FU26" i="5" s="1"/>
  <c r="AH27" i="5"/>
  <c r="AL27" i="5"/>
  <c r="BV27" i="5"/>
  <c r="BU27" i="5" s="1"/>
  <c r="CC27" i="5" s="1"/>
  <c r="BZ27" i="5"/>
  <c r="BY27" i="5" s="1"/>
  <c r="DT27" i="5"/>
  <c r="DX27" i="5"/>
  <c r="AQ29" i="5"/>
  <c r="AY29" i="5" s="1"/>
  <c r="AU29" i="5"/>
  <c r="BZ30" i="5"/>
  <c r="BY30" i="5" s="1"/>
  <c r="CD30" i="5" s="1"/>
  <c r="DT31" i="5"/>
  <c r="DX31" i="5"/>
  <c r="FR31" i="5"/>
  <c r="FQ31" i="5" s="1"/>
  <c r="FY31" i="5" s="1"/>
  <c r="DD32" i="5"/>
  <c r="DC32" i="5" s="1"/>
  <c r="DH32" i="5" s="1"/>
  <c r="DJ32" i="5"/>
  <c r="DI32" i="5" s="1"/>
  <c r="DN32" i="5"/>
  <c r="DM32" i="5" s="1"/>
  <c r="DR32" i="5" s="1"/>
  <c r="EN32" i="5"/>
  <c r="EM32" i="5" s="1"/>
  <c r="ER32" i="5"/>
  <c r="EQ32" i="5" s="1"/>
  <c r="EV32" i="5" s="1"/>
  <c r="EX32" i="5"/>
  <c r="EW32" i="5" s="1"/>
  <c r="FB32" i="5"/>
  <c r="FA32" i="5" s="1"/>
  <c r="FF32" i="5" s="1"/>
  <c r="FH32" i="5"/>
  <c r="FG32" i="5" s="1"/>
  <c r="FL32" i="5"/>
  <c r="FK32" i="5" s="1"/>
  <c r="FP32" i="5" s="1"/>
  <c r="C34" i="5"/>
  <c r="G34" i="5"/>
  <c r="M34" i="5"/>
  <c r="Q34" i="5"/>
  <c r="W34" i="5"/>
  <c r="AA34" i="5"/>
  <c r="AI34" i="5"/>
  <c r="AM34" i="5"/>
  <c r="AM37" i="5" s="1"/>
  <c r="AQ34" i="5"/>
  <c r="AU34" i="5"/>
  <c r="BA34" i="5"/>
  <c r="BE34" i="5"/>
  <c r="BK34" i="5"/>
  <c r="BO34" i="5"/>
  <c r="BW34" i="5"/>
  <c r="BW37" i="5" s="1"/>
  <c r="CA34" i="5"/>
  <c r="CA37" i="5" s="1"/>
  <c r="CI34" i="5"/>
  <c r="CO34" i="5"/>
  <c r="CS34" i="5"/>
  <c r="CY34" i="5"/>
  <c r="DC34" i="5"/>
  <c r="DI34" i="5"/>
  <c r="DM34" i="5"/>
  <c r="DU34" i="5"/>
  <c r="DY34" i="5"/>
  <c r="EI34" i="5" s="1"/>
  <c r="EG34" i="5" s="1"/>
  <c r="EM34" i="5"/>
  <c r="FE34" i="5"/>
  <c r="FE37" i="5" s="1"/>
  <c r="FO34" i="5"/>
  <c r="FO37" i="5" s="1"/>
  <c r="FS34" i="5"/>
  <c r="FS37" i="5" s="1"/>
  <c r="FW34" i="5"/>
  <c r="FW37" i="5" s="1"/>
  <c r="AH35" i="5"/>
  <c r="AL35" i="5"/>
  <c r="AK35" i="5" s="1"/>
  <c r="BV35" i="5"/>
  <c r="BU35" i="5" s="1"/>
  <c r="BZ35" i="5"/>
  <c r="BY35" i="5" s="1"/>
  <c r="DT35" i="5"/>
  <c r="DX35" i="5"/>
  <c r="EH35" i="5" s="1"/>
  <c r="C36" i="5"/>
  <c r="G36" i="5"/>
  <c r="AQ36" i="5"/>
  <c r="AU36" i="5"/>
  <c r="CO36" i="5"/>
  <c r="CS36" i="5"/>
  <c r="EM36" i="5"/>
  <c r="EQ36" i="5"/>
  <c r="D37" i="5"/>
  <c r="F37" i="5"/>
  <c r="H37" i="5"/>
  <c r="J37" i="5"/>
  <c r="AR37" i="5"/>
  <c r="AT37" i="5"/>
  <c r="AV37" i="5"/>
  <c r="AX37" i="5"/>
  <c r="CJ37" i="5"/>
  <c r="CL37" i="5"/>
  <c r="CP37" i="5"/>
  <c r="CR37" i="5"/>
  <c r="CT37" i="5"/>
  <c r="CV37" i="5"/>
  <c r="EN37" i="5"/>
  <c r="EP37" i="5"/>
  <c r="ER37" i="5"/>
  <c r="ET37" i="5"/>
  <c r="AH38" i="5"/>
  <c r="AJ38" i="5"/>
  <c r="AL38" i="5"/>
  <c r="AN38" i="5"/>
  <c r="AN40" i="5" s="1"/>
  <c r="BV38" i="5"/>
  <c r="BX38" i="5"/>
  <c r="BX40" i="5" s="1"/>
  <c r="BZ38" i="5"/>
  <c r="CB38" i="5"/>
  <c r="CB40" i="5" s="1"/>
  <c r="DT38" i="5"/>
  <c r="DV38" i="5"/>
  <c r="DX38" i="5"/>
  <c r="DZ38" i="5"/>
  <c r="EH38" i="5"/>
  <c r="EJ38" i="5"/>
  <c r="FR38" i="5"/>
  <c r="FT38" i="5"/>
  <c r="FT40" i="5" s="1"/>
  <c r="FV38" i="5"/>
  <c r="FX38" i="5"/>
  <c r="FX40" i="5" s="1"/>
  <c r="AH39" i="5"/>
  <c r="AL39" i="5"/>
  <c r="AK39" i="5" s="1"/>
  <c r="BV39" i="5"/>
  <c r="BU39" i="5" s="1"/>
  <c r="BZ39" i="5"/>
  <c r="BY39" i="5" s="1"/>
  <c r="DT39" i="5"/>
  <c r="DX39" i="5"/>
  <c r="EH39" i="5" s="1"/>
  <c r="E40" i="5"/>
  <c r="I40" i="5"/>
  <c r="AS40" i="5"/>
  <c r="AQ40" i="5" s="1"/>
  <c r="AW40" i="5"/>
  <c r="CK40" i="5"/>
  <c r="CQ40" i="5"/>
  <c r="CU40" i="5"/>
  <c r="EO40" i="5"/>
  <c r="ES40" i="5"/>
  <c r="AH41" i="5"/>
  <c r="AJ41" i="5"/>
  <c r="AL41" i="5"/>
  <c r="AN41" i="5"/>
  <c r="AN45" i="5" s="1"/>
  <c r="BV41" i="5"/>
  <c r="BX41" i="5"/>
  <c r="BX45" i="5" s="1"/>
  <c r="BZ41" i="5"/>
  <c r="CB41" i="5"/>
  <c r="CB45" i="5" s="1"/>
  <c r="DR41" i="5"/>
  <c r="DR45" i="5" s="1"/>
  <c r="DT41" i="5"/>
  <c r="DV41" i="5"/>
  <c r="DX41" i="5"/>
  <c r="DZ41" i="5"/>
  <c r="EH41" i="5"/>
  <c r="EJ41" i="5"/>
  <c r="EV41" i="5"/>
  <c r="EV45" i="5" s="1"/>
  <c r="FF41" i="5"/>
  <c r="FF45" i="5" s="1"/>
  <c r="FP41" i="5"/>
  <c r="FP45" i="5" s="1"/>
  <c r="FR41" i="5"/>
  <c r="FT41" i="5"/>
  <c r="FT45" i="5" s="1"/>
  <c r="FV41" i="5"/>
  <c r="FX41" i="5"/>
  <c r="FX45" i="5" s="1"/>
  <c r="G42" i="5"/>
  <c r="L42" i="5" s="1"/>
  <c r="BZ42" i="5"/>
  <c r="BY42" i="5" s="1"/>
  <c r="CD42" i="5" s="1"/>
  <c r="AQ43" i="5"/>
  <c r="AY43" i="5" s="1"/>
  <c r="C44" i="5"/>
  <c r="K44" i="5" s="1"/>
  <c r="AL44" i="5"/>
  <c r="AK44" i="5" s="1"/>
  <c r="AU44" i="5"/>
  <c r="CI44" i="5"/>
  <c r="CO44" i="5"/>
  <c r="CW44" i="5" s="1"/>
  <c r="DX44" i="5"/>
  <c r="CP45" i="5"/>
  <c r="CO45" i="5" s="1"/>
  <c r="CT45" i="5"/>
  <c r="DD45" i="5"/>
  <c r="DJ45" i="5"/>
  <c r="AH46" i="5"/>
  <c r="AJ46" i="5"/>
  <c r="AL46" i="5"/>
  <c r="AN46" i="5"/>
  <c r="AN57" i="5" s="1"/>
  <c r="BV46" i="5"/>
  <c r="BX46" i="5"/>
  <c r="BX57" i="5" s="1"/>
  <c r="BZ46" i="5"/>
  <c r="CB46" i="5"/>
  <c r="CB57" i="5" s="1"/>
  <c r="CX46" i="5"/>
  <c r="DR46" i="5"/>
  <c r="DR57" i="5" s="1"/>
  <c r="DT46" i="5"/>
  <c r="DV46" i="5"/>
  <c r="DX46" i="5"/>
  <c r="DZ46" i="5"/>
  <c r="EH46" i="5"/>
  <c r="EJ46" i="5"/>
  <c r="EV46" i="5"/>
  <c r="FF46" i="5"/>
  <c r="FP46" i="5"/>
  <c r="FR46" i="5"/>
  <c r="FT46" i="5"/>
  <c r="FT57" i="5" s="1"/>
  <c r="FV46" i="5"/>
  <c r="FX46" i="5"/>
  <c r="FX57" i="5" s="1"/>
  <c r="C47" i="5"/>
  <c r="K47" i="5" s="1"/>
  <c r="AU47" i="5"/>
  <c r="AZ47" i="5" s="1"/>
  <c r="CS47" i="5"/>
  <c r="CX47" i="5" s="1"/>
  <c r="EM47" i="5"/>
  <c r="EU47" i="5" s="1"/>
  <c r="FV48" i="5"/>
  <c r="FU48" i="5" s="1"/>
  <c r="FZ48" i="5" s="1"/>
  <c r="CI49" i="5"/>
  <c r="CO49" i="5"/>
  <c r="CW49" i="5" s="1"/>
  <c r="EM50" i="5"/>
  <c r="EU50" i="5" s="1"/>
  <c r="G51" i="5"/>
  <c r="L51" i="5" s="1"/>
  <c r="AQ51" i="5"/>
  <c r="AY51" i="5" s="1"/>
  <c r="EM52" i="5"/>
  <c r="EU52" i="5" s="1"/>
  <c r="AH53" i="5"/>
  <c r="DT53" i="5"/>
  <c r="EM53" i="5"/>
  <c r="EQ53" i="5"/>
  <c r="AH54" i="5"/>
  <c r="AQ54" i="5"/>
  <c r="AU54" i="5"/>
  <c r="DT54" i="5"/>
  <c r="C55" i="5"/>
  <c r="G55" i="5"/>
  <c r="BV55" i="5"/>
  <c r="BU55" i="5" s="1"/>
  <c r="CC55" i="5" s="1"/>
  <c r="CI55" i="5"/>
  <c r="CO55" i="5"/>
  <c r="CS55" i="5"/>
  <c r="FR55" i="5"/>
  <c r="FQ55" i="5" s="1"/>
  <c r="AH56" i="5"/>
  <c r="AL56" i="5"/>
  <c r="AK56" i="5" s="1"/>
  <c r="E57" i="5"/>
  <c r="C57" i="5" s="1"/>
  <c r="I57" i="5"/>
  <c r="G57" i="5" s="1"/>
  <c r="AS57" i="5"/>
  <c r="AQ57" i="5" s="1"/>
  <c r="AW57" i="5"/>
  <c r="AU57" i="5" s="1"/>
  <c r="CK57" i="5"/>
  <c r="CI57" i="5" s="1"/>
  <c r="CQ57" i="5"/>
  <c r="CO57" i="5" s="1"/>
  <c r="CU57" i="5"/>
  <c r="DI57" i="5"/>
  <c r="EO57" i="5"/>
  <c r="ES57" i="5"/>
  <c r="EW57" i="5"/>
  <c r="FG57" i="5"/>
  <c r="AH58" i="5"/>
  <c r="AJ58" i="5"/>
  <c r="AL58" i="5"/>
  <c r="AN58" i="5"/>
  <c r="AN64" i="5" s="1"/>
  <c r="BV58" i="5"/>
  <c r="BX58" i="5"/>
  <c r="BX64" i="5" s="1"/>
  <c r="BZ58" i="5"/>
  <c r="CB58" i="5"/>
  <c r="CB64" i="5" s="1"/>
  <c r="DR58" i="5"/>
  <c r="DT58" i="5"/>
  <c r="DV58" i="5"/>
  <c r="DX58" i="5"/>
  <c r="DZ58" i="5"/>
  <c r="EH58" i="5"/>
  <c r="EJ58" i="5"/>
  <c r="EV58" i="5"/>
  <c r="FF58" i="5"/>
  <c r="FF64" i="5" s="1"/>
  <c r="FP58" i="5"/>
  <c r="FP64" i="5" s="1"/>
  <c r="FR58" i="5"/>
  <c r="FT58" i="5"/>
  <c r="FT64" i="5" s="1"/>
  <c r="FV58" i="5"/>
  <c r="FX58" i="5"/>
  <c r="FX64" i="5" s="1"/>
  <c r="AH60" i="5"/>
  <c r="DT60" i="5"/>
  <c r="EM60" i="5"/>
  <c r="EU60" i="5" s="1"/>
  <c r="AH62" i="5"/>
  <c r="AL62" i="5"/>
  <c r="AK62" i="5" s="1"/>
  <c r="DT62" i="5"/>
  <c r="AQ63" i="5"/>
  <c r="AY63" i="5" s="1"/>
  <c r="CO63" i="5"/>
  <c r="CW63" i="5" s="1"/>
  <c r="EM63" i="5"/>
  <c r="EQ63" i="5"/>
  <c r="D64" i="5"/>
  <c r="C64" i="5" s="1"/>
  <c r="H64" i="5"/>
  <c r="G64" i="5" s="1"/>
  <c r="N64" i="5"/>
  <c r="M64" i="5" s="1"/>
  <c r="R64" i="5"/>
  <c r="Q64" i="5" s="1"/>
  <c r="X64" i="5"/>
  <c r="W64" i="5" s="1"/>
  <c r="AB64" i="5"/>
  <c r="AA64" i="5" s="1"/>
  <c r="AR64" i="5"/>
  <c r="AQ64" i="5" s="1"/>
  <c r="AY64" i="5" s="1"/>
  <c r="CJ64" i="5"/>
  <c r="CI64" i="5" s="1"/>
  <c r="CP64" i="5"/>
  <c r="CO64" i="5" s="1"/>
  <c r="CT64" i="5"/>
  <c r="CZ64" i="5"/>
  <c r="DD64" i="5"/>
  <c r="DJ64" i="5"/>
  <c r="AI65" i="5"/>
  <c r="AM65" i="5"/>
  <c r="AM68" i="5" s="1"/>
  <c r="BW65" i="5"/>
  <c r="BW68" i="5" s="1"/>
  <c r="CA65" i="5"/>
  <c r="CA68" i="5" s="1"/>
  <c r="DG65" i="5"/>
  <c r="DG68" i="5" s="1"/>
  <c r="DQ65" i="5"/>
  <c r="DQ68" i="5" s="1"/>
  <c r="DU65" i="5"/>
  <c r="DY65" i="5"/>
  <c r="DW65" i="5" s="1"/>
  <c r="EM65" i="5"/>
  <c r="EQ65" i="5"/>
  <c r="EW65" i="5"/>
  <c r="FA65" i="5"/>
  <c r="FG65" i="5"/>
  <c r="FK65" i="5"/>
  <c r="FS65" i="5"/>
  <c r="FS68" i="5" s="1"/>
  <c r="FW65" i="5"/>
  <c r="FW68" i="5" s="1"/>
  <c r="BZ66" i="5"/>
  <c r="BY66" i="5" s="1"/>
  <c r="CD66" i="5" s="1"/>
  <c r="FV66" i="5"/>
  <c r="FU66" i="5" s="1"/>
  <c r="FZ66" i="5" s="1"/>
  <c r="EM67" i="5"/>
  <c r="EQ67" i="5"/>
  <c r="D68" i="5"/>
  <c r="F68" i="5"/>
  <c r="H68" i="5"/>
  <c r="J68" i="5"/>
  <c r="AR68" i="5"/>
  <c r="AT68" i="5"/>
  <c r="AV68" i="5"/>
  <c r="AX68" i="5"/>
  <c r="CJ68" i="5"/>
  <c r="CL68" i="5"/>
  <c r="CP68" i="5"/>
  <c r="CR68" i="5"/>
  <c r="CT68" i="5"/>
  <c r="CV68" i="5"/>
  <c r="EN68" i="5"/>
  <c r="EP68" i="5"/>
  <c r="ER68" i="5"/>
  <c r="ET68" i="5"/>
  <c r="AH69" i="5"/>
  <c r="AJ69" i="5"/>
  <c r="AL69" i="5"/>
  <c r="AN69" i="5"/>
  <c r="AN73" i="5" s="1"/>
  <c r="BV69" i="5"/>
  <c r="BX69" i="5"/>
  <c r="BX73" i="5" s="1"/>
  <c r="BZ69" i="5"/>
  <c r="CB69" i="5"/>
  <c r="CB73" i="5" s="1"/>
  <c r="CX69" i="5"/>
  <c r="CX73" i="5" s="1"/>
  <c r="DH69" i="5"/>
  <c r="DH73" i="5" s="1"/>
  <c r="DR69" i="5"/>
  <c r="DR73" i="5" s="1"/>
  <c r="DT69" i="5"/>
  <c r="DV69" i="5"/>
  <c r="DX69" i="5"/>
  <c r="DZ69" i="5"/>
  <c r="EH69" i="5"/>
  <c r="EJ69" i="5"/>
  <c r="EV69" i="5"/>
  <c r="FF69" i="5"/>
  <c r="FF73" i="5" s="1"/>
  <c r="FP69" i="5"/>
  <c r="FP73" i="5" s="1"/>
  <c r="FR69" i="5"/>
  <c r="FT69" i="5"/>
  <c r="FT73" i="5" s="1"/>
  <c r="FV69" i="5"/>
  <c r="FX69" i="5"/>
  <c r="FX73" i="5" s="1"/>
  <c r="BZ70" i="5"/>
  <c r="BY70" i="5" s="1"/>
  <c r="CD70" i="5" s="1"/>
  <c r="G72" i="5"/>
  <c r="L72" i="5" s="1"/>
  <c r="AQ72" i="5"/>
  <c r="AY72" i="5" s="1"/>
  <c r="CS72" i="5"/>
  <c r="CX72" i="5" s="1"/>
  <c r="FV72" i="5"/>
  <c r="FU72" i="5" s="1"/>
  <c r="FZ72" i="5" s="1"/>
  <c r="D73" i="5"/>
  <c r="C73" i="5" s="1"/>
  <c r="K73" i="5" s="1"/>
  <c r="N73" i="5"/>
  <c r="M73" i="5" s="1"/>
  <c r="R73" i="5"/>
  <c r="Q73" i="5" s="1"/>
  <c r="AR73" i="5"/>
  <c r="AQ73" i="5" s="1"/>
  <c r="AH74" i="5"/>
  <c r="AJ74" i="5"/>
  <c r="AL74" i="5"/>
  <c r="AN74" i="5"/>
  <c r="AN80" i="5" s="1"/>
  <c r="BV74" i="5"/>
  <c r="BX74" i="5"/>
  <c r="BX80" i="5" s="1"/>
  <c r="BZ74" i="5"/>
  <c r="CB74" i="5"/>
  <c r="CB80" i="5" s="1"/>
  <c r="DT74" i="5"/>
  <c r="DV74" i="5"/>
  <c r="DX74" i="5"/>
  <c r="DZ74" i="5"/>
  <c r="EH74" i="5"/>
  <c r="EJ74" i="5"/>
  <c r="FR74" i="5"/>
  <c r="FT74" i="5"/>
  <c r="FT80" i="5" s="1"/>
  <c r="FV74" i="5"/>
  <c r="FX74" i="5"/>
  <c r="FX80" i="5" s="1"/>
  <c r="AH76" i="5"/>
  <c r="AL76" i="5"/>
  <c r="AK76" i="5" s="1"/>
  <c r="BV76" i="5"/>
  <c r="BU76" i="5" s="1"/>
  <c r="BZ76" i="5"/>
  <c r="BY76" i="5" s="1"/>
  <c r="DT76" i="5"/>
  <c r="DX76" i="5"/>
  <c r="EH76" i="5" s="1"/>
  <c r="FR76" i="5"/>
  <c r="FQ76" i="5" s="1"/>
  <c r="FV76" i="5"/>
  <c r="FU76" i="5" s="1"/>
  <c r="FF77" i="5"/>
  <c r="GB78" i="5"/>
  <c r="DS78" i="5"/>
  <c r="GF78" i="5"/>
  <c r="DW78" i="5"/>
  <c r="EB78" i="5" s="1"/>
  <c r="V82" i="5"/>
  <c r="AI92" i="5"/>
  <c r="BJ92" i="5"/>
  <c r="DU92" i="5"/>
  <c r="DY92" i="5"/>
  <c r="FF92" i="5"/>
  <c r="BT84" i="5"/>
  <c r="GB84" i="5"/>
  <c r="GA84" i="5" s="1"/>
  <c r="DS84" i="5"/>
  <c r="GZ85" i="5"/>
  <c r="GP85" i="5"/>
  <c r="GO85" i="5" s="1"/>
  <c r="EG85" i="5"/>
  <c r="GB85" i="5"/>
  <c r="GF85" i="5"/>
  <c r="GE85" i="5" s="1"/>
  <c r="DW85" i="5"/>
  <c r="AG86" i="5"/>
  <c r="AO86" i="5" s="1"/>
  <c r="GZ86" i="5"/>
  <c r="GF87" i="5"/>
  <c r="GE87" i="5" s="1"/>
  <c r="DW87" i="5"/>
  <c r="FZ87" i="5"/>
  <c r="AG88" i="5"/>
  <c r="AO88" i="5" s="1"/>
  <c r="GZ88" i="5"/>
  <c r="AP88" i="5"/>
  <c r="GX88" i="5"/>
  <c r="CF89" i="5"/>
  <c r="AG89" i="5"/>
  <c r="AO89" i="5" s="1"/>
  <c r="GZ89" i="5"/>
  <c r="CD89" i="5"/>
  <c r="L90" i="5"/>
  <c r="AF90" i="5"/>
  <c r="BJ90" i="5"/>
  <c r="GP90" i="5"/>
  <c r="FP90" i="5"/>
  <c r="CF94" i="5"/>
  <c r="AG94" i="5"/>
  <c r="BJ94" i="5"/>
  <c r="GP94" i="5"/>
  <c r="GB94" i="5"/>
  <c r="GA94" i="5" s="1"/>
  <c r="DS94" i="5"/>
  <c r="GX95" i="5"/>
  <c r="CF96" i="5"/>
  <c r="AG96" i="5"/>
  <c r="BT96" i="5"/>
  <c r="GP96" i="5"/>
  <c r="GB96" i="5"/>
  <c r="DS96" i="5"/>
  <c r="DH96" i="5"/>
  <c r="GZ97" i="5"/>
  <c r="GB97" i="5"/>
  <c r="DS97" i="5"/>
  <c r="DR97" i="5"/>
  <c r="FF97" i="5"/>
  <c r="CF98" i="5"/>
  <c r="AG98" i="5"/>
  <c r="DH98" i="5"/>
  <c r="GP99" i="5"/>
  <c r="GO99" i="5" s="1"/>
  <c r="EG99" i="5"/>
  <c r="GF99" i="5"/>
  <c r="GE99" i="5" s="1"/>
  <c r="DW99" i="5"/>
  <c r="CF100" i="5"/>
  <c r="AG100" i="5"/>
  <c r="AO100" i="5" s="1"/>
  <c r="GZ100" i="5"/>
  <c r="CD100" i="5"/>
  <c r="GP100" i="5"/>
  <c r="FZ100" i="5"/>
  <c r="GZ101" i="5"/>
  <c r="BJ101" i="5"/>
  <c r="GB101" i="5"/>
  <c r="GA101" i="5" s="1"/>
  <c r="DS101" i="5"/>
  <c r="DR101" i="5"/>
  <c r="CF102" i="5"/>
  <c r="AG102" i="5"/>
  <c r="CD102" i="5"/>
  <c r="GP102" i="5"/>
  <c r="GB102" i="5"/>
  <c r="DS102" i="5"/>
  <c r="C112" i="5"/>
  <c r="C105" i="5"/>
  <c r="DH112" i="5"/>
  <c r="DR112" i="5"/>
  <c r="EV112" i="5"/>
  <c r="FF112" i="5"/>
  <c r="FP112" i="5"/>
  <c r="CF105" i="5"/>
  <c r="AG105" i="5"/>
  <c r="GP105" i="5"/>
  <c r="EG105" i="5"/>
  <c r="GF105" i="5"/>
  <c r="DW105" i="5"/>
  <c r="CF106" i="5"/>
  <c r="AG106" i="5"/>
  <c r="GP106" i="5"/>
  <c r="FZ106" i="5"/>
  <c r="BT107" i="5"/>
  <c r="GB107" i="5"/>
  <c r="GA107" i="5" s="1"/>
  <c r="DS107" i="5"/>
  <c r="FP107" i="5"/>
  <c r="CF109" i="5"/>
  <c r="AG109" i="5"/>
  <c r="BT109" i="5"/>
  <c r="GB109" i="5"/>
  <c r="GA109" i="5" s="1"/>
  <c r="DS109" i="5"/>
  <c r="FP109" i="5"/>
  <c r="FU110" i="5"/>
  <c r="FZ110" i="5" s="1"/>
  <c r="BU111" i="5"/>
  <c r="CC111" i="5" s="1"/>
  <c r="GX112" i="5"/>
  <c r="C116" i="5"/>
  <c r="G116" i="5"/>
  <c r="M116" i="5"/>
  <c r="Q116" i="5"/>
  <c r="W116" i="5"/>
  <c r="AA116" i="5"/>
  <c r="AQ116" i="5"/>
  <c r="AU116" i="5"/>
  <c r="BA116" i="5"/>
  <c r="BE116" i="5"/>
  <c r="BK116" i="5"/>
  <c r="GX113" i="5"/>
  <c r="CX113" i="5"/>
  <c r="DH113" i="5"/>
  <c r="DR113" i="5"/>
  <c r="EV113" i="5"/>
  <c r="FF113" i="5"/>
  <c r="CH115" i="5"/>
  <c r="EF115" i="5" s="1"/>
  <c r="GN115" i="5" s="1"/>
  <c r="AK115" i="5"/>
  <c r="AF115" i="5"/>
  <c r="AZ115" i="5"/>
  <c r="BJ115" i="5"/>
  <c r="CW115" i="5"/>
  <c r="GD115" i="5"/>
  <c r="GG115" i="5"/>
  <c r="EV115" i="5"/>
  <c r="FP115" i="5"/>
  <c r="AH10" i="5"/>
  <c r="AL10" i="5"/>
  <c r="BX10" i="5"/>
  <c r="BX9" i="5" s="1"/>
  <c r="BX20" i="5" s="1"/>
  <c r="CB10" i="5"/>
  <c r="CB9" i="5" s="1"/>
  <c r="CB20" i="5" s="1"/>
  <c r="DT10" i="5"/>
  <c r="DX10" i="5"/>
  <c r="FT10" i="5"/>
  <c r="FT9" i="5" s="1"/>
  <c r="FT20" i="5" s="1"/>
  <c r="FV10" i="5"/>
  <c r="EQ12" i="5"/>
  <c r="EV12" i="5" s="1"/>
  <c r="AH13" i="5"/>
  <c r="AL13" i="5"/>
  <c r="DT13" i="5"/>
  <c r="DX13" i="5"/>
  <c r="FR13" i="5"/>
  <c r="FQ13" i="5" s="1"/>
  <c r="FV13" i="5"/>
  <c r="FU13" i="5" s="1"/>
  <c r="AH15" i="5"/>
  <c r="AL15" i="5"/>
  <c r="FR15" i="5"/>
  <c r="FV15" i="5"/>
  <c r="AH16" i="5"/>
  <c r="AL16" i="5"/>
  <c r="BV16" i="5"/>
  <c r="BU16" i="5" s="1"/>
  <c r="BZ16" i="5"/>
  <c r="BY16" i="5" s="1"/>
  <c r="AH17" i="5"/>
  <c r="AL17" i="5"/>
  <c r="FV17" i="5"/>
  <c r="FU17" i="5" s="1"/>
  <c r="FZ17" i="5" s="1"/>
  <c r="D9" i="5"/>
  <c r="C9" i="5" s="1"/>
  <c r="H9" i="5"/>
  <c r="G9" i="5" s="1"/>
  <c r="N9" i="5"/>
  <c r="M9" i="5" s="1"/>
  <c r="R9" i="5"/>
  <c r="Q9" i="5" s="1"/>
  <c r="X9" i="5"/>
  <c r="W9" i="5" s="1"/>
  <c r="AB9" i="5"/>
  <c r="AA9" i="5" s="1"/>
  <c r="AR9" i="5"/>
  <c r="AQ9" i="5" s="1"/>
  <c r="AV9" i="5"/>
  <c r="AU9" i="5" s="1"/>
  <c r="BB9" i="5"/>
  <c r="BA9" i="5" s="1"/>
  <c r="BF9" i="5"/>
  <c r="BE9" i="5" s="1"/>
  <c r="BL9" i="5"/>
  <c r="BK9" i="5" s="1"/>
  <c r="BP9" i="5"/>
  <c r="BO9" i="5" s="1"/>
  <c r="CP9" i="5"/>
  <c r="CO9" i="5" s="1"/>
  <c r="CT9" i="5"/>
  <c r="CS9" i="5" s="1"/>
  <c r="CZ9" i="5"/>
  <c r="CY9" i="5" s="1"/>
  <c r="DD9" i="5"/>
  <c r="DC9" i="5" s="1"/>
  <c r="DJ9" i="5"/>
  <c r="DI9" i="5" s="1"/>
  <c r="DN9" i="5"/>
  <c r="DM9" i="5" s="1"/>
  <c r="EN9" i="5"/>
  <c r="EM9" i="5" s="1"/>
  <c r="ER9" i="5"/>
  <c r="EQ9" i="5" s="1"/>
  <c r="EX9" i="5"/>
  <c r="EW9" i="5" s="1"/>
  <c r="FB9" i="5"/>
  <c r="FA9" i="5" s="1"/>
  <c r="FH9" i="5"/>
  <c r="FG9" i="5" s="1"/>
  <c r="FL9" i="5"/>
  <c r="FK9" i="5" s="1"/>
  <c r="C14" i="5"/>
  <c r="G14" i="5"/>
  <c r="M14" i="5"/>
  <c r="Q14" i="5"/>
  <c r="W14" i="5"/>
  <c r="AA14" i="5"/>
  <c r="AQ14" i="5"/>
  <c r="AU14" i="5"/>
  <c r="BA14" i="5"/>
  <c r="BE14" i="5"/>
  <c r="BK14" i="5"/>
  <c r="BO14" i="5"/>
  <c r="CO14" i="5"/>
  <c r="CS14" i="5"/>
  <c r="CY14" i="5"/>
  <c r="DC14" i="5"/>
  <c r="DI14" i="5"/>
  <c r="DM14" i="5"/>
  <c r="EM14" i="5"/>
  <c r="EQ14" i="5"/>
  <c r="EW14" i="5"/>
  <c r="FA14" i="5"/>
  <c r="FG14" i="5"/>
  <c r="FK14" i="5"/>
  <c r="AI21" i="5"/>
  <c r="AM21" i="5"/>
  <c r="BW21" i="5"/>
  <c r="BW32" i="5" s="1"/>
  <c r="CA21" i="5"/>
  <c r="CA32" i="5" s="1"/>
  <c r="DU21" i="5"/>
  <c r="DY21" i="5"/>
  <c r="FS21" i="5"/>
  <c r="FS32" i="5" s="1"/>
  <c r="FW21" i="5"/>
  <c r="FW32" i="5" s="1"/>
  <c r="G30" i="5"/>
  <c r="L30" i="5" s="1"/>
  <c r="C31" i="5"/>
  <c r="G31" i="5"/>
  <c r="EV34" i="5"/>
  <c r="FF34" i="5"/>
  <c r="FF37" i="5" s="1"/>
  <c r="FP34" i="5"/>
  <c r="FP37" i="5" s="1"/>
  <c r="C38" i="5"/>
  <c r="K38" i="5" s="1"/>
  <c r="G38" i="5"/>
  <c r="M38" i="5"/>
  <c r="U38" i="5" s="1"/>
  <c r="Q38" i="5"/>
  <c r="W38" i="5"/>
  <c r="AE38" i="5" s="1"/>
  <c r="AA38" i="5"/>
  <c r="AQ38" i="5"/>
  <c r="AY38" i="5" s="1"/>
  <c r="AU38" i="5"/>
  <c r="BA38" i="5"/>
  <c r="BI38" i="5" s="1"/>
  <c r="BE38" i="5"/>
  <c r="BK38" i="5"/>
  <c r="BS38" i="5" s="1"/>
  <c r="BO38" i="5"/>
  <c r="CI38" i="5"/>
  <c r="CO38" i="5"/>
  <c r="CS38" i="5"/>
  <c r="CY38" i="5"/>
  <c r="DC38" i="5"/>
  <c r="DI38" i="5"/>
  <c r="DM38" i="5"/>
  <c r="EM38" i="5"/>
  <c r="EQ38" i="5"/>
  <c r="EW38" i="5"/>
  <c r="FA38" i="5"/>
  <c r="FG38" i="5"/>
  <c r="FK38" i="5"/>
  <c r="AI41" i="5"/>
  <c r="AM41" i="5"/>
  <c r="AM45" i="5" s="1"/>
  <c r="BW41" i="5"/>
  <c r="BW45" i="5" s="1"/>
  <c r="CA41" i="5"/>
  <c r="CA45" i="5" s="1"/>
  <c r="DG41" i="5"/>
  <c r="DG45" i="5" s="1"/>
  <c r="DU41" i="5"/>
  <c r="DY41" i="5"/>
  <c r="EI41" i="5" s="1"/>
  <c r="EU41" i="5"/>
  <c r="FE41" i="5"/>
  <c r="FE45" i="5" s="1"/>
  <c r="FO41" i="5"/>
  <c r="FS41" i="5"/>
  <c r="FS45" i="5" s="1"/>
  <c r="FW41" i="5"/>
  <c r="FW45" i="5" s="1"/>
  <c r="CI42" i="5"/>
  <c r="CO42" i="5"/>
  <c r="CW42" i="5" s="1"/>
  <c r="C43" i="5"/>
  <c r="K43" i="5" s="1"/>
  <c r="CI43" i="5"/>
  <c r="CO43" i="5"/>
  <c r="CW43" i="5" s="1"/>
  <c r="AQ44" i="5"/>
  <c r="EM44" i="5"/>
  <c r="EU44" i="5" s="1"/>
  <c r="AQ46" i="5"/>
  <c r="AY46" i="5" s="1"/>
  <c r="CY46" i="5"/>
  <c r="DC46" i="5"/>
  <c r="C50" i="5"/>
  <c r="K50" i="5" s="1"/>
  <c r="CO50" i="5"/>
  <c r="CW50" i="5" s="1"/>
  <c r="CI51" i="5"/>
  <c r="CO51" i="5"/>
  <c r="CW51" i="5" s="1"/>
  <c r="C52" i="5"/>
  <c r="K52" i="5" s="1"/>
  <c r="CI52" i="5"/>
  <c r="CO52" i="5"/>
  <c r="CW52" i="5" s="1"/>
  <c r="G53" i="5"/>
  <c r="L53" i="5" s="1"/>
  <c r="CS53" i="5"/>
  <c r="CX53" i="5" s="1"/>
  <c r="G54" i="5"/>
  <c r="L54" i="5" s="1"/>
  <c r="CI54" i="5"/>
  <c r="CS54" i="5"/>
  <c r="CX54" i="5" s="1"/>
  <c r="AU55" i="5"/>
  <c r="AZ55" i="5" s="1"/>
  <c r="AI58" i="5"/>
  <c r="AM58" i="5"/>
  <c r="AM64" i="5" s="1"/>
  <c r="BW58" i="5"/>
  <c r="BW64" i="5" s="1"/>
  <c r="CA58" i="5"/>
  <c r="CA64" i="5" s="1"/>
  <c r="DU58" i="5"/>
  <c r="DY58" i="5"/>
  <c r="EI58" i="5" s="1"/>
  <c r="EU58" i="5"/>
  <c r="FE58" i="5"/>
  <c r="FO58" i="5"/>
  <c r="FS58" i="5"/>
  <c r="FS64" i="5" s="1"/>
  <c r="FW58" i="5"/>
  <c r="FW64" i="5" s="1"/>
  <c r="G60" i="5"/>
  <c r="L60" i="5" s="1"/>
  <c r="CS60" i="5"/>
  <c r="CX60" i="5" s="1"/>
  <c r="CX65" i="5"/>
  <c r="DH65" i="5"/>
  <c r="DH68" i="5" s="1"/>
  <c r="DR65" i="5"/>
  <c r="DR68" i="5" s="1"/>
  <c r="CI66" i="5"/>
  <c r="CO66" i="5"/>
  <c r="CW66" i="5" s="1"/>
  <c r="AI69" i="5"/>
  <c r="AM69" i="5"/>
  <c r="AM73" i="5" s="1"/>
  <c r="BW69" i="5"/>
  <c r="BW73" i="5" s="1"/>
  <c r="CA69" i="5"/>
  <c r="CA73" i="5" s="1"/>
  <c r="DG69" i="5"/>
  <c r="DG73" i="5" s="1"/>
  <c r="DQ69" i="5"/>
  <c r="DQ73" i="5" s="1"/>
  <c r="DU69" i="5"/>
  <c r="DY69" i="5"/>
  <c r="EI69" i="5" s="1"/>
  <c r="EU69" i="5"/>
  <c r="EU73" i="5" s="1"/>
  <c r="FE69" i="5"/>
  <c r="FE73" i="5" s="1"/>
  <c r="FO69" i="5"/>
  <c r="FO73" i="5" s="1"/>
  <c r="FS69" i="5"/>
  <c r="FS73" i="5" s="1"/>
  <c r="FW69" i="5"/>
  <c r="FW73" i="5" s="1"/>
  <c r="C70" i="5"/>
  <c r="K70" i="5" s="1"/>
  <c r="CI70" i="5"/>
  <c r="CI71" i="5"/>
  <c r="CO71" i="5"/>
  <c r="CW71" i="5" s="1"/>
  <c r="C74" i="5"/>
  <c r="G74" i="5"/>
  <c r="M74" i="5"/>
  <c r="Q74" i="5"/>
  <c r="W74" i="5"/>
  <c r="AA74" i="5"/>
  <c r="AI74" i="5"/>
  <c r="AM74" i="5"/>
  <c r="AM80" i="5" s="1"/>
  <c r="AQ74" i="5"/>
  <c r="AU74" i="5"/>
  <c r="BA74" i="5"/>
  <c r="BE74" i="5"/>
  <c r="BK74" i="5"/>
  <c r="BO74" i="5"/>
  <c r="BW74" i="5"/>
  <c r="BW80" i="5" s="1"/>
  <c r="CA74" i="5"/>
  <c r="CA80" i="5" s="1"/>
  <c r="CI74" i="5"/>
  <c r="CO74" i="5"/>
  <c r="CS74" i="5"/>
  <c r="CY74" i="5"/>
  <c r="DC74" i="5"/>
  <c r="DI74" i="5"/>
  <c r="DM74" i="5"/>
  <c r="DU74" i="5"/>
  <c r="DY74" i="5"/>
  <c r="EI74" i="5" s="1"/>
  <c r="EM74" i="5"/>
  <c r="EQ74" i="5"/>
  <c r="EW74" i="5"/>
  <c r="FA74" i="5"/>
  <c r="FG74" i="5"/>
  <c r="FK74" i="5"/>
  <c r="FS74" i="5"/>
  <c r="FS80" i="5" s="1"/>
  <c r="FW74" i="5"/>
  <c r="FW80" i="5" s="1"/>
  <c r="FQ77" i="5"/>
  <c r="FU77" i="5"/>
  <c r="FP77" i="5"/>
  <c r="CF78" i="5"/>
  <c r="AG78" i="5"/>
  <c r="EF78" i="5"/>
  <c r="GN78" i="5" s="1"/>
  <c r="AK78" i="5"/>
  <c r="V78" i="5"/>
  <c r="BU78" i="5"/>
  <c r="BY78" i="5"/>
  <c r="GQ78" i="5"/>
  <c r="GC78" i="5"/>
  <c r="GG78" i="5"/>
  <c r="FQ78" i="5"/>
  <c r="FU78" i="5"/>
  <c r="AG79" i="5"/>
  <c r="EF79" i="5"/>
  <c r="GN79" i="5" s="1"/>
  <c r="U79" i="5"/>
  <c r="AE79" i="5"/>
  <c r="AY79" i="5"/>
  <c r="BI79" i="5"/>
  <c r="GR79" i="5"/>
  <c r="GC79" i="5"/>
  <c r="CX79" i="5"/>
  <c r="GH79" i="5"/>
  <c r="DH79" i="5"/>
  <c r="DR79" i="5"/>
  <c r="EU79" i="5"/>
  <c r="FE79" i="5"/>
  <c r="FO79" i="5"/>
  <c r="C82" i="5"/>
  <c r="G82" i="5"/>
  <c r="W82" i="5"/>
  <c r="AA82" i="5"/>
  <c r="AF82" i="5" s="1"/>
  <c r="BA82" i="5"/>
  <c r="BE82" i="5"/>
  <c r="BK82" i="5"/>
  <c r="BS82" i="5" s="1"/>
  <c r="CI82" i="5"/>
  <c r="Q92" i="5"/>
  <c r="V92" i="5" s="1"/>
  <c r="W92" i="5"/>
  <c r="AA92" i="5"/>
  <c r="AQ92" i="5"/>
  <c r="AY92" i="5" s="1"/>
  <c r="BK92" i="5"/>
  <c r="BS92" i="5" s="1"/>
  <c r="DC92" i="5"/>
  <c r="DH92" i="5" s="1"/>
  <c r="DI92" i="5"/>
  <c r="DM92" i="5"/>
  <c r="EM92" i="5"/>
  <c r="EU92" i="5" s="1"/>
  <c r="FG92" i="5"/>
  <c r="FO92" i="5" s="1"/>
  <c r="CF84" i="5"/>
  <c r="AG84" i="5"/>
  <c r="AE84" i="5"/>
  <c r="BY84" i="5"/>
  <c r="CD84" i="5" s="1"/>
  <c r="GQ84" i="5"/>
  <c r="CW84" i="5"/>
  <c r="GG84" i="5"/>
  <c r="DH84" i="5"/>
  <c r="DQ84" i="5"/>
  <c r="FU84" i="5"/>
  <c r="FZ84" i="5" s="1"/>
  <c r="CF85" i="5"/>
  <c r="CG86" i="5"/>
  <c r="EE86" i="5" s="1"/>
  <c r="GM86" i="5" s="1"/>
  <c r="U86" i="5"/>
  <c r="AE86" i="5"/>
  <c r="AY86" i="5"/>
  <c r="BI86" i="5"/>
  <c r="BS86" i="5"/>
  <c r="GX86" i="5"/>
  <c r="GC86" i="5"/>
  <c r="CX86" i="5"/>
  <c r="DH86" i="5"/>
  <c r="DR86" i="5"/>
  <c r="FQ86" i="5"/>
  <c r="FU86" i="5"/>
  <c r="CF87" i="5"/>
  <c r="AG87" i="5"/>
  <c r="CH87" i="5"/>
  <c r="EF87" i="5" s="1"/>
  <c r="GN87" i="5" s="1"/>
  <c r="AK87" i="5"/>
  <c r="BY87" i="5"/>
  <c r="EH87" i="5"/>
  <c r="EJ87" i="5"/>
  <c r="GR87" i="5" s="1"/>
  <c r="GB87" i="5"/>
  <c r="DS87" i="5"/>
  <c r="GD87" i="5"/>
  <c r="DR87" i="5"/>
  <c r="CG88" i="5"/>
  <c r="EE88" i="5" s="1"/>
  <c r="GM88" i="5" s="1"/>
  <c r="U88" i="5"/>
  <c r="BY88" i="5"/>
  <c r="CW88" i="5"/>
  <c r="DR88" i="5"/>
  <c r="FQ88" i="5"/>
  <c r="FE88" i="5"/>
  <c r="FO88" i="5"/>
  <c r="EE89" i="5"/>
  <c r="GM89" i="5" s="1"/>
  <c r="GP89" i="5"/>
  <c r="GB89" i="5"/>
  <c r="GA89" i="5" s="1"/>
  <c r="DS89" i="5"/>
  <c r="GF89" i="5"/>
  <c r="DW89" i="5"/>
  <c r="EB89" i="5" s="1"/>
  <c r="FQ89" i="5"/>
  <c r="FU89" i="5"/>
  <c r="CG90" i="5"/>
  <c r="EE90" i="5" s="1"/>
  <c r="GM90" i="5" s="1"/>
  <c r="AK90" i="5"/>
  <c r="V90" i="5"/>
  <c r="AZ90" i="5"/>
  <c r="BT90" i="5"/>
  <c r="EI90" i="5"/>
  <c r="GQ90" i="5" s="1"/>
  <c r="GB90" i="5"/>
  <c r="GA90" i="5" s="1"/>
  <c r="DS90" i="5"/>
  <c r="GF90" i="5"/>
  <c r="GE90" i="5" s="1"/>
  <c r="GJ90" i="5" s="1"/>
  <c r="DW90" i="5"/>
  <c r="EB90" i="5" s="1"/>
  <c r="DG90" i="5"/>
  <c r="FU90" i="5"/>
  <c r="FZ90" i="5" s="1"/>
  <c r="FF90" i="5"/>
  <c r="EF91" i="5"/>
  <c r="GN91" i="5" s="1"/>
  <c r="AK91" i="5"/>
  <c r="AE91" i="5"/>
  <c r="AY91" i="5"/>
  <c r="GX91" i="5"/>
  <c r="CX91" i="5"/>
  <c r="DH91" i="5"/>
  <c r="DR91" i="5"/>
  <c r="EV91" i="5"/>
  <c r="FF91" i="5"/>
  <c r="FP91" i="5"/>
  <c r="CF93" i="5"/>
  <c r="CH93" i="5"/>
  <c r="AJ103" i="5"/>
  <c r="M103" i="5"/>
  <c r="Q103" i="5"/>
  <c r="W103" i="5"/>
  <c r="AA103" i="5"/>
  <c r="BA103" i="5"/>
  <c r="BE103" i="5"/>
  <c r="BK103" i="5"/>
  <c r="BO103" i="5"/>
  <c r="GP93" i="5"/>
  <c r="GR93" i="5"/>
  <c r="EJ103" i="5"/>
  <c r="GB93" i="5"/>
  <c r="GD93" i="5"/>
  <c r="DV103" i="5"/>
  <c r="GF93" i="5"/>
  <c r="GH93" i="5"/>
  <c r="DZ103" i="5"/>
  <c r="CY103" i="5"/>
  <c r="DC103" i="5"/>
  <c r="DI103" i="5"/>
  <c r="DM103" i="5"/>
  <c r="EW103" i="5"/>
  <c r="FA103" i="5"/>
  <c r="FG103" i="5"/>
  <c r="FK103" i="5"/>
  <c r="CG94" i="5"/>
  <c r="EE94" i="5" s="1"/>
  <c r="GM94" i="5" s="1"/>
  <c r="AK94" i="5"/>
  <c r="AE94" i="5"/>
  <c r="BU94" i="5"/>
  <c r="EI94" i="5"/>
  <c r="GQ94" i="5" s="1"/>
  <c r="GF94" i="5"/>
  <c r="GE94" i="5" s="1"/>
  <c r="GJ94" i="5" s="1"/>
  <c r="DW94" i="5"/>
  <c r="DR94" i="5"/>
  <c r="FU94" i="5"/>
  <c r="FZ94" i="5" s="1"/>
  <c r="FO94" i="5"/>
  <c r="EE95" i="5"/>
  <c r="GM95" i="5" s="1"/>
  <c r="L95" i="5"/>
  <c r="V95" i="5"/>
  <c r="AF95" i="5"/>
  <c r="AZ95" i="5"/>
  <c r="BJ95" i="5"/>
  <c r="BT95" i="5"/>
  <c r="CW95" i="5"/>
  <c r="DG95" i="5"/>
  <c r="DQ95" i="5"/>
  <c r="EU95" i="5"/>
  <c r="FE95" i="5"/>
  <c r="FO95" i="5"/>
  <c r="K96" i="5"/>
  <c r="CG96" i="5"/>
  <c r="EE96" i="5" s="1"/>
  <c r="GM96" i="5" s="1"/>
  <c r="V96" i="5"/>
  <c r="AE96" i="5"/>
  <c r="BU96" i="5"/>
  <c r="CC96" i="5" s="1"/>
  <c r="EI96" i="5"/>
  <c r="GQ96" i="5" s="1"/>
  <c r="GC96" i="5"/>
  <c r="GF96" i="5"/>
  <c r="DW96" i="5"/>
  <c r="EB96" i="5" s="1"/>
  <c r="GH96" i="5"/>
  <c r="FQ96" i="5"/>
  <c r="FY96" i="5" s="1"/>
  <c r="FE96" i="5"/>
  <c r="CF97" i="5"/>
  <c r="AG97" i="5"/>
  <c r="AO97" i="5" s="1"/>
  <c r="U97" i="5"/>
  <c r="AF97" i="5"/>
  <c r="BU97" i="5"/>
  <c r="CC97" i="5" s="1"/>
  <c r="EG97" i="5"/>
  <c r="GC97" i="5"/>
  <c r="DW97" i="5"/>
  <c r="EB97" i="5" s="1"/>
  <c r="FQ97" i="5"/>
  <c r="K98" i="5"/>
  <c r="CG98" i="5"/>
  <c r="EE98" i="5" s="1"/>
  <c r="GM98" i="5" s="1"/>
  <c r="BU98" i="5"/>
  <c r="CC98" i="5" s="1"/>
  <c r="BI98" i="5"/>
  <c r="BT98" i="5"/>
  <c r="GR98" i="5"/>
  <c r="GB98" i="5"/>
  <c r="GA98" i="5" s="1"/>
  <c r="DS98" i="5"/>
  <c r="GH98" i="5"/>
  <c r="FQ98" i="5"/>
  <c r="FY98" i="5" s="1"/>
  <c r="FE98" i="5"/>
  <c r="FP98" i="5"/>
  <c r="EE99" i="5"/>
  <c r="GM99" i="5" s="1"/>
  <c r="L99" i="5"/>
  <c r="V99" i="5"/>
  <c r="AF99" i="5"/>
  <c r="BY99" i="5"/>
  <c r="BJ99" i="5"/>
  <c r="BT99" i="5"/>
  <c r="GB99" i="5"/>
  <c r="GA99" i="5" s="1"/>
  <c r="GI99" i="5" s="1"/>
  <c r="DS99" i="5"/>
  <c r="DG99" i="5"/>
  <c r="DQ99" i="5"/>
  <c r="FQ99" i="5"/>
  <c r="FY99" i="5" s="1"/>
  <c r="FE99" i="5"/>
  <c r="FO99" i="5"/>
  <c r="EE100" i="5"/>
  <c r="GM100" i="5" s="1"/>
  <c r="BI100" i="5"/>
  <c r="BS100" i="5"/>
  <c r="EI100" i="5"/>
  <c r="GQ100" i="5" s="1"/>
  <c r="GB100" i="5"/>
  <c r="DS100" i="5"/>
  <c r="GD100" i="5"/>
  <c r="GF100" i="5"/>
  <c r="DW100" i="5"/>
  <c r="GH100" i="5"/>
  <c r="CF101" i="5"/>
  <c r="AG101" i="5"/>
  <c r="AO101" i="5" s="1"/>
  <c r="U101" i="5"/>
  <c r="AF101" i="5"/>
  <c r="BU101" i="5"/>
  <c r="EG101" i="5"/>
  <c r="GR101" i="5"/>
  <c r="DW101" i="5"/>
  <c r="EB101" i="5" s="1"/>
  <c r="GH101" i="5"/>
  <c r="EU101" i="5"/>
  <c r="FF101" i="5"/>
  <c r="FO101" i="5"/>
  <c r="AK102" i="5"/>
  <c r="EI102" i="5"/>
  <c r="GQ102" i="5" s="1"/>
  <c r="GF102" i="5"/>
  <c r="DW102" i="5"/>
  <c r="EB102" i="5" s="1"/>
  <c r="GH102" i="5"/>
  <c r="DH102" i="5"/>
  <c r="FO102" i="5"/>
  <c r="G112" i="5"/>
  <c r="L112" i="5" s="1"/>
  <c r="Q112" i="5"/>
  <c r="V112" i="5" s="1"/>
  <c r="AA112" i="5"/>
  <c r="AF112" i="5" s="1"/>
  <c r="AU112" i="5"/>
  <c r="AZ112" i="5" s="1"/>
  <c r="BE112" i="5"/>
  <c r="BJ112" i="5" s="1"/>
  <c r="BO112" i="5"/>
  <c r="BT112" i="5" s="1"/>
  <c r="CO112" i="5"/>
  <c r="CW112" i="5" s="1"/>
  <c r="EE105" i="5"/>
  <c r="GM105" i="5" s="1"/>
  <c r="AK105" i="5"/>
  <c r="V105" i="5"/>
  <c r="AF105" i="5"/>
  <c r="BY105" i="5"/>
  <c r="CD105" i="5" s="1"/>
  <c r="BJ105" i="5"/>
  <c r="BT105" i="5"/>
  <c r="GQ105" i="5"/>
  <c r="GB105" i="5"/>
  <c r="DS105" i="5"/>
  <c r="EA105" i="5" s="1"/>
  <c r="GD105" i="5"/>
  <c r="GG105" i="5"/>
  <c r="DG105" i="5"/>
  <c r="DQ105" i="5"/>
  <c r="FU105" i="5"/>
  <c r="FZ105" i="5" s="1"/>
  <c r="AK106" i="5"/>
  <c r="V106" i="5"/>
  <c r="AF106" i="5"/>
  <c r="BY106" i="5"/>
  <c r="CD106" i="5" s="1"/>
  <c r="BJ106" i="5"/>
  <c r="BT106" i="5"/>
  <c r="EI106" i="5"/>
  <c r="GQ106" i="5" s="1"/>
  <c r="GB106" i="5"/>
  <c r="DS106" i="5"/>
  <c r="GD106" i="5"/>
  <c r="GF106" i="5"/>
  <c r="DW106" i="5"/>
  <c r="GH106" i="5"/>
  <c r="DH106" i="5"/>
  <c r="DR106" i="5"/>
  <c r="CF107" i="5"/>
  <c r="AG107" i="5"/>
  <c r="AE107" i="5"/>
  <c r="BY107" i="5"/>
  <c r="CD107" i="5" s="1"/>
  <c r="GQ107" i="5"/>
  <c r="CW107" i="5"/>
  <c r="GG107" i="5"/>
  <c r="DH107" i="5"/>
  <c r="DQ107" i="5"/>
  <c r="FU107" i="5"/>
  <c r="FZ107" i="5" s="1"/>
  <c r="AG108" i="5"/>
  <c r="CF108" i="5"/>
  <c r="AK108" i="5"/>
  <c r="BU108" i="5"/>
  <c r="BY108" i="5"/>
  <c r="EG108" i="5"/>
  <c r="GP108" i="5"/>
  <c r="GO108" i="5" s="1"/>
  <c r="DS108" i="5"/>
  <c r="GB108" i="5"/>
  <c r="GA108" i="5" s="1"/>
  <c r="DW108" i="5"/>
  <c r="EB108" i="5" s="1"/>
  <c r="GF108" i="5"/>
  <c r="GE108" i="5" s="1"/>
  <c r="GJ108" i="5" s="1"/>
  <c r="FQ108" i="5"/>
  <c r="FU108" i="5"/>
  <c r="K109" i="5"/>
  <c r="V109" i="5"/>
  <c r="AE109" i="5"/>
  <c r="BY109" i="5"/>
  <c r="CD109" i="5" s="1"/>
  <c r="CW109" i="5"/>
  <c r="DH109" i="5"/>
  <c r="DQ109" i="5"/>
  <c r="FU109" i="5"/>
  <c r="FZ109" i="5" s="1"/>
  <c r="CF110" i="5"/>
  <c r="AG110" i="5"/>
  <c r="AK110" i="5"/>
  <c r="AE110" i="5"/>
  <c r="BU110" i="5"/>
  <c r="BY110" i="5"/>
  <c r="GP110" i="5"/>
  <c r="EG110" i="5"/>
  <c r="GB110" i="5"/>
  <c r="GA110" i="5" s="1"/>
  <c r="DS110" i="5"/>
  <c r="GF110" i="5"/>
  <c r="GE110" i="5" s="1"/>
  <c r="GJ110" i="5" s="1"/>
  <c r="DW110" i="5"/>
  <c r="EB110" i="5" s="1"/>
  <c r="CF111" i="5"/>
  <c r="AG111" i="5"/>
  <c r="AK111" i="5"/>
  <c r="GP111" i="5"/>
  <c r="GO111" i="5" s="1"/>
  <c r="EG111" i="5"/>
  <c r="GB111" i="5"/>
  <c r="GA111" i="5" s="1"/>
  <c r="DS111" i="5"/>
  <c r="GF111" i="5"/>
  <c r="GE111" i="5" s="1"/>
  <c r="GJ111" i="5" s="1"/>
  <c r="DW111" i="5"/>
  <c r="EB111" i="5" s="1"/>
  <c r="FZ111" i="5"/>
  <c r="FP116" i="5"/>
  <c r="CF114" i="5"/>
  <c r="AG114" i="5"/>
  <c r="AO114" i="5" s="1"/>
  <c r="GZ114" i="5"/>
  <c r="AP114" i="5"/>
  <c r="CD114" i="5"/>
  <c r="GP114" i="5"/>
  <c r="GO114" i="5" s="1"/>
  <c r="EG114" i="5"/>
  <c r="GB114" i="5"/>
  <c r="GA114" i="5" s="1"/>
  <c r="DS114" i="5"/>
  <c r="GF114" i="5"/>
  <c r="GE114" i="5" s="1"/>
  <c r="GJ114" i="5" s="1"/>
  <c r="DW114" i="5"/>
  <c r="EB114" i="5" s="1"/>
  <c r="FZ114" i="5"/>
  <c r="GX115" i="5"/>
  <c r="CI78" i="5"/>
  <c r="AL79" i="5"/>
  <c r="AK79" i="5" s="1"/>
  <c r="BV79" i="5"/>
  <c r="BU79" i="5" s="1"/>
  <c r="BZ79" i="5"/>
  <c r="BY79" i="5" s="1"/>
  <c r="DT79" i="5"/>
  <c r="DX79" i="5"/>
  <c r="FR79" i="5"/>
  <c r="FQ79" i="5" s="1"/>
  <c r="FV79" i="5"/>
  <c r="FU79" i="5" s="1"/>
  <c r="AI81" i="5"/>
  <c r="AM81" i="5"/>
  <c r="AM82" i="5" s="1"/>
  <c r="BV81" i="5"/>
  <c r="BX81" i="5"/>
  <c r="BX82" i="5" s="1"/>
  <c r="BZ81" i="5"/>
  <c r="CH81" i="5"/>
  <c r="DU81" i="5"/>
  <c r="DY81" i="5"/>
  <c r="EI81" i="5" s="1"/>
  <c r="FS81" i="5"/>
  <c r="FS82" i="5" s="1"/>
  <c r="FW81" i="5"/>
  <c r="FW82" i="5" s="1"/>
  <c r="AS82" i="5"/>
  <c r="AQ82" i="5" s="1"/>
  <c r="AW82" i="5"/>
  <c r="AU82" i="5" s="1"/>
  <c r="AH83" i="5"/>
  <c r="AL83" i="5"/>
  <c r="AN83" i="5"/>
  <c r="AN92" i="5" s="1"/>
  <c r="BW83" i="5"/>
  <c r="BW92" i="5" s="1"/>
  <c r="CA83" i="5"/>
  <c r="CA92" i="5" s="1"/>
  <c r="DT83" i="5"/>
  <c r="DX83" i="5"/>
  <c r="DZ83" i="5"/>
  <c r="EH83" i="5"/>
  <c r="EJ83" i="5"/>
  <c r="FS83" i="5"/>
  <c r="FS92" i="5" s="1"/>
  <c r="FW83" i="5"/>
  <c r="FW92" i="5" s="1"/>
  <c r="GX83" i="5"/>
  <c r="AL84" i="5"/>
  <c r="AK84" i="5" s="1"/>
  <c r="DX84" i="5"/>
  <c r="EH84" i="5" s="1"/>
  <c r="GX84" i="5"/>
  <c r="C85" i="5"/>
  <c r="G85" i="5"/>
  <c r="BV86" i="5"/>
  <c r="BU86" i="5" s="1"/>
  <c r="BZ86" i="5"/>
  <c r="BY86" i="5" s="1"/>
  <c r="DT86" i="5"/>
  <c r="DX86" i="5"/>
  <c r="EH86" i="5" s="1"/>
  <c r="AQ87" i="5"/>
  <c r="AU87" i="5"/>
  <c r="CS87" i="5"/>
  <c r="CX87" i="5" s="1"/>
  <c r="BV88" i="5"/>
  <c r="BU88" i="5" s="1"/>
  <c r="DT88" i="5"/>
  <c r="DX88" i="5"/>
  <c r="EH88" i="5" s="1"/>
  <c r="FV88" i="5"/>
  <c r="FU88" i="5" s="1"/>
  <c r="FZ88" i="5" s="1"/>
  <c r="AH90" i="5"/>
  <c r="BV90" i="5"/>
  <c r="BU90" i="5" s="1"/>
  <c r="CC90" i="5" s="1"/>
  <c r="AH91" i="5"/>
  <c r="BV91" i="5"/>
  <c r="BU91" i="5" s="1"/>
  <c r="BZ91" i="5"/>
  <c r="BY91" i="5" s="1"/>
  <c r="DT91" i="5"/>
  <c r="DX91" i="5"/>
  <c r="EH91" i="5" s="1"/>
  <c r="FR91" i="5"/>
  <c r="FQ91" i="5" s="1"/>
  <c r="FV91" i="5"/>
  <c r="FU91" i="5" s="1"/>
  <c r="E92" i="5"/>
  <c r="C92" i="5" s="1"/>
  <c r="I92" i="5"/>
  <c r="G92" i="5" s="1"/>
  <c r="CK92" i="5"/>
  <c r="CI92" i="5" s="1"/>
  <c r="CQ92" i="5"/>
  <c r="CO92" i="5" s="1"/>
  <c r="CU92" i="5"/>
  <c r="CS92" i="5" s="1"/>
  <c r="C93" i="5"/>
  <c r="K93" i="5" s="1"/>
  <c r="AI93" i="5"/>
  <c r="AM93" i="5"/>
  <c r="AM103" i="5" s="1"/>
  <c r="BW93" i="5"/>
  <c r="BW103" i="5" s="1"/>
  <c r="CA93" i="5"/>
  <c r="CA103" i="5" s="1"/>
  <c r="DU93" i="5"/>
  <c r="DY93" i="5"/>
  <c r="DW93" i="5" s="1"/>
  <c r="FS93" i="5"/>
  <c r="FS103" i="5" s="1"/>
  <c r="FW93" i="5"/>
  <c r="FW103" i="5" s="1"/>
  <c r="BZ94" i="5"/>
  <c r="BY94" i="5" s="1"/>
  <c r="CD94" i="5" s="1"/>
  <c r="AH95" i="5"/>
  <c r="AL95" i="5"/>
  <c r="AK95" i="5" s="1"/>
  <c r="BV95" i="5"/>
  <c r="BU95" i="5" s="1"/>
  <c r="BZ95" i="5"/>
  <c r="BY95" i="5" s="1"/>
  <c r="DT95" i="5"/>
  <c r="DT103" i="5" s="1"/>
  <c r="DX95" i="5"/>
  <c r="EH95" i="5" s="1"/>
  <c r="FR95" i="5"/>
  <c r="FQ95" i="5" s="1"/>
  <c r="FV95" i="5"/>
  <c r="FU95" i="5" s="1"/>
  <c r="AL96" i="5"/>
  <c r="AK96" i="5" s="1"/>
  <c r="FV97" i="5"/>
  <c r="FU97" i="5" s="1"/>
  <c r="AL98" i="5"/>
  <c r="AK98" i="5" s="1"/>
  <c r="DX98" i="5"/>
  <c r="AH99" i="5"/>
  <c r="AL99" i="5"/>
  <c r="AK99" i="5" s="1"/>
  <c r="BV99" i="5"/>
  <c r="BU99" i="5" s="1"/>
  <c r="CC99" i="5" s="1"/>
  <c r="CI99" i="5"/>
  <c r="CO99" i="5"/>
  <c r="CS99" i="5"/>
  <c r="EM99" i="5"/>
  <c r="EQ99" i="5"/>
  <c r="CO100" i="5"/>
  <c r="CW100" i="5" s="1"/>
  <c r="EM100" i="5"/>
  <c r="EU100" i="5" s="1"/>
  <c r="BZ101" i="5"/>
  <c r="BY101" i="5" s="1"/>
  <c r="CD101" i="5" s="1"/>
  <c r="FV101" i="5"/>
  <c r="FU101" i="5" s="1"/>
  <c r="FZ101" i="5" s="1"/>
  <c r="C102" i="5"/>
  <c r="G102" i="5"/>
  <c r="CS102" i="5"/>
  <c r="CX102" i="5" s="1"/>
  <c r="D103" i="5"/>
  <c r="F103" i="5"/>
  <c r="H103" i="5"/>
  <c r="J103" i="5"/>
  <c r="AR103" i="5"/>
  <c r="AT103" i="5"/>
  <c r="AV103" i="5"/>
  <c r="AX103" i="5"/>
  <c r="CJ103" i="5"/>
  <c r="CL103" i="5"/>
  <c r="CP103" i="5"/>
  <c r="CR103" i="5"/>
  <c r="CT103" i="5"/>
  <c r="CV103" i="5"/>
  <c r="EN103" i="5"/>
  <c r="EP103" i="5"/>
  <c r="ER103" i="5"/>
  <c r="ET103" i="5"/>
  <c r="C104" i="5"/>
  <c r="G104" i="5"/>
  <c r="M104" i="5"/>
  <c r="Q104" i="5"/>
  <c r="W104" i="5"/>
  <c r="AA104" i="5"/>
  <c r="AI104" i="5"/>
  <c r="AM104" i="5"/>
  <c r="AM112" i="5" s="1"/>
  <c r="AQ104" i="5"/>
  <c r="AU104" i="5"/>
  <c r="BA104" i="5"/>
  <c r="BE104" i="5"/>
  <c r="BK104" i="5"/>
  <c r="BO104" i="5"/>
  <c r="BW104" i="5"/>
  <c r="BW112" i="5" s="1"/>
  <c r="CA104" i="5"/>
  <c r="CA112" i="5" s="1"/>
  <c r="CI104" i="5"/>
  <c r="CO104" i="5"/>
  <c r="CS104" i="5"/>
  <c r="DU104" i="5"/>
  <c r="DY104" i="5"/>
  <c r="EI104" i="5" s="1"/>
  <c r="FS104" i="5"/>
  <c r="FS112" i="5" s="1"/>
  <c r="FW104" i="5"/>
  <c r="FW112" i="5" s="1"/>
  <c r="G105" i="5"/>
  <c r="L105" i="5" s="1"/>
  <c r="AQ105" i="5"/>
  <c r="AU105" i="5"/>
  <c r="CI105" i="5"/>
  <c r="CO105" i="5"/>
  <c r="CS105" i="5"/>
  <c r="EQ105" i="5"/>
  <c r="EV105" i="5" s="1"/>
  <c r="G106" i="5"/>
  <c r="L106" i="5" s="1"/>
  <c r="AQ106" i="5"/>
  <c r="AU106" i="5"/>
  <c r="CI106" i="5"/>
  <c r="CO106" i="5"/>
  <c r="CW106" i="5" s="1"/>
  <c r="AL107" i="5"/>
  <c r="AK107" i="5" s="1"/>
  <c r="DX107" i="5"/>
  <c r="AL109" i="5"/>
  <c r="AK109" i="5" s="1"/>
  <c r="CI109" i="5"/>
  <c r="DX109" i="5"/>
  <c r="AQ110" i="5"/>
  <c r="AY110" i="5" s="1"/>
  <c r="GX110" i="5"/>
  <c r="AU111" i="5"/>
  <c r="AZ111" i="5" s="1"/>
  <c r="GX111" i="5"/>
  <c r="AH113" i="5"/>
  <c r="AJ113" i="5"/>
  <c r="AL113" i="5"/>
  <c r="AN113" i="5"/>
  <c r="AN116" i="5" s="1"/>
  <c r="BV113" i="5"/>
  <c r="BX113" i="5"/>
  <c r="BX116" i="5" s="1"/>
  <c r="BZ113" i="5"/>
  <c r="CB113" i="5"/>
  <c r="CB116" i="5" s="1"/>
  <c r="DT113" i="5"/>
  <c r="DV113" i="5"/>
  <c r="DX113" i="5"/>
  <c r="DZ113" i="5"/>
  <c r="EH113" i="5"/>
  <c r="EJ113" i="5"/>
  <c r="FR113" i="5"/>
  <c r="FT113" i="5"/>
  <c r="FT116" i="5" s="1"/>
  <c r="FV113" i="5"/>
  <c r="FX113" i="5"/>
  <c r="FX116" i="5" s="1"/>
  <c r="AH115" i="5"/>
  <c r="BV115" i="5"/>
  <c r="BU115" i="5" s="1"/>
  <c r="BZ115" i="5"/>
  <c r="BY115" i="5" s="1"/>
  <c r="DT115" i="5"/>
  <c r="DX115" i="5"/>
  <c r="EH115" i="5" s="1"/>
  <c r="FR115" i="5"/>
  <c r="FQ115" i="5" s="1"/>
  <c r="FV115" i="5"/>
  <c r="FU115" i="5" s="1"/>
  <c r="BP116" i="5"/>
  <c r="BO116" i="5" s="1"/>
  <c r="BT116" i="5" s="1"/>
  <c r="CJ116" i="5"/>
  <c r="CI116" i="5" s="1"/>
  <c r="CP116" i="5"/>
  <c r="CO116" i="5" s="1"/>
  <c r="CT116" i="5"/>
  <c r="CS116" i="5" s="1"/>
  <c r="CZ116" i="5"/>
  <c r="CY116" i="5" s="1"/>
  <c r="DD116" i="5"/>
  <c r="DC116" i="5" s="1"/>
  <c r="DJ116" i="5"/>
  <c r="DI116" i="5" s="1"/>
  <c r="DN116" i="5"/>
  <c r="DM116" i="5" s="1"/>
  <c r="EN116" i="5"/>
  <c r="EM116" i="5" s="1"/>
  <c r="ER116" i="5"/>
  <c r="EQ116" i="5" s="1"/>
  <c r="EX116" i="5"/>
  <c r="EW116" i="5" s="1"/>
  <c r="FE116" i="5" s="1"/>
  <c r="C127" i="5"/>
  <c r="G127" i="5"/>
  <c r="M127" i="5"/>
  <c r="Q127" i="5"/>
  <c r="W127" i="5"/>
  <c r="AA127" i="5"/>
  <c r="AH117" i="5"/>
  <c r="AJ117" i="5"/>
  <c r="AL117" i="5"/>
  <c r="AN117" i="5"/>
  <c r="AN127" i="5" s="1"/>
  <c r="AQ127" i="5"/>
  <c r="AU127" i="5"/>
  <c r="BA127" i="5"/>
  <c r="BE127" i="5"/>
  <c r="BK127" i="5"/>
  <c r="BO127" i="5"/>
  <c r="BV117" i="5"/>
  <c r="BX117" i="5"/>
  <c r="BX127" i="5" s="1"/>
  <c r="BZ117" i="5"/>
  <c r="CB117" i="5"/>
  <c r="CB127" i="5" s="1"/>
  <c r="CI127" i="5"/>
  <c r="CO127" i="5"/>
  <c r="CS127" i="5"/>
  <c r="CY127" i="5"/>
  <c r="DC127" i="5"/>
  <c r="DI127" i="5"/>
  <c r="DM127" i="5"/>
  <c r="DT117" i="5"/>
  <c r="DV117" i="5"/>
  <c r="DX117" i="5"/>
  <c r="DZ117" i="5"/>
  <c r="EH117" i="5"/>
  <c r="EJ117" i="5"/>
  <c r="EM127" i="5"/>
  <c r="EQ127" i="5"/>
  <c r="EW127" i="5"/>
  <c r="FA127" i="5"/>
  <c r="FG127" i="5"/>
  <c r="FK127" i="5"/>
  <c r="FR117" i="5"/>
  <c r="FT117" i="5"/>
  <c r="FT127" i="5" s="1"/>
  <c r="FV117" i="5"/>
  <c r="FX117" i="5"/>
  <c r="FX127" i="5" s="1"/>
  <c r="CG118" i="5"/>
  <c r="EE118" i="5" s="1"/>
  <c r="GM118" i="5" s="1"/>
  <c r="U118" i="5"/>
  <c r="AE118" i="5"/>
  <c r="BU118" i="5"/>
  <c r="BY118" i="5"/>
  <c r="GB118" i="5"/>
  <c r="DS118" i="5"/>
  <c r="GD118" i="5"/>
  <c r="DG118" i="5"/>
  <c r="CG119" i="5"/>
  <c r="EE119" i="5" s="1"/>
  <c r="GM119" i="5" s="1"/>
  <c r="L119" i="5"/>
  <c r="BU119" i="5"/>
  <c r="BY119" i="5"/>
  <c r="BT119" i="5"/>
  <c r="GX119" i="5"/>
  <c r="GR119" i="5"/>
  <c r="GC119" i="5"/>
  <c r="CX119" i="5"/>
  <c r="GH119" i="5"/>
  <c r="DH119" i="5"/>
  <c r="DR119" i="5"/>
  <c r="EU119" i="5"/>
  <c r="FE119" i="5"/>
  <c r="FO119" i="5"/>
  <c r="CG120" i="5"/>
  <c r="EE120" i="5" s="1"/>
  <c r="GM120" i="5" s="1"/>
  <c r="AK120" i="5"/>
  <c r="BU120" i="5"/>
  <c r="CC120" i="5" s="1"/>
  <c r="BI120" i="5"/>
  <c r="CW120" i="5"/>
  <c r="GC120" i="5"/>
  <c r="DH120" i="5"/>
  <c r="DQ120" i="5"/>
  <c r="FQ120" i="5"/>
  <c r="FY120" i="5" s="1"/>
  <c r="FE120" i="5"/>
  <c r="FO120" i="5"/>
  <c r="CF121" i="5"/>
  <c r="AG121" i="5"/>
  <c r="BU121" i="5"/>
  <c r="CC121" i="5" s="1"/>
  <c r="BI121" i="5"/>
  <c r="BT121" i="5"/>
  <c r="GR121" i="5"/>
  <c r="GB121" i="5"/>
  <c r="GA121" i="5" s="1"/>
  <c r="DS121" i="5"/>
  <c r="GH121" i="5"/>
  <c r="FF121" i="5"/>
  <c r="CF122" i="5"/>
  <c r="AG122" i="5"/>
  <c r="CH122" i="5"/>
  <c r="EF122" i="5" s="1"/>
  <c r="GN122" i="5" s="1"/>
  <c r="AK122" i="5"/>
  <c r="EI122" i="5"/>
  <c r="GQ122" i="5" s="1"/>
  <c r="GC122" i="5"/>
  <c r="GF122" i="5"/>
  <c r="GE122" i="5" s="1"/>
  <c r="DW122" i="5"/>
  <c r="DH122" i="5"/>
  <c r="FQ122" i="5"/>
  <c r="FU122" i="5"/>
  <c r="AG123" i="5"/>
  <c r="CH123" i="5"/>
  <c r="EF123" i="5" s="1"/>
  <c r="GN123" i="5" s="1"/>
  <c r="AK123" i="5"/>
  <c r="AZ123" i="5"/>
  <c r="EJ123" i="5"/>
  <c r="GR123" i="5" s="1"/>
  <c r="DS123" i="5"/>
  <c r="GB123" i="5"/>
  <c r="GD123" i="5"/>
  <c r="CF124" i="5"/>
  <c r="AG124" i="5"/>
  <c r="AO124" i="5" s="1"/>
  <c r="U124" i="5"/>
  <c r="AE124" i="5"/>
  <c r="BU124" i="5"/>
  <c r="BY124" i="5"/>
  <c r="BS124" i="5"/>
  <c r="CW124" i="5"/>
  <c r="DH124" i="5"/>
  <c r="FF124" i="5"/>
  <c r="CG125" i="5"/>
  <c r="EE125" i="5" s="1"/>
  <c r="GM125" i="5" s="1"/>
  <c r="U125" i="5"/>
  <c r="AF125" i="5"/>
  <c r="BU125" i="5"/>
  <c r="EG125" i="5"/>
  <c r="GR125" i="5"/>
  <c r="GB125" i="5"/>
  <c r="GA125" i="5" s="1"/>
  <c r="DS125" i="5"/>
  <c r="DW125" i="5"/>
  <c r="GH125" i="5"/>
  <c r="DR125" i="5"/>
  <c r="EU125" i="5"/>
  <c r="FF125" i="5"/>
  <c r="CF126" i="5"/>
  <c r="AG126" i="5"/>
  <c r="CH126" i="5"/>
  <c r="EF126" i="5" s="1"/>
  <c r="GN126" i="5" s="1"/>
  <c r="AK126" i="5"/>
  <c r="AF126" i="5"/>
  <c r="BY126" i="5"/>
  <c r="CD126" i="5" s="1"/>
  <c r="BS126" i="5"/>
  <c r="GQ126" i="5"/>
  <c r="GC126" i="5"/>
  <c r="GG126" i="5"/>
  <c r="FQ126" i="5"/>
  <c r="FU126" i="5"/>
  <c r="M134" i="5"/>
  <c r="W134" i="5"/>
  <c r="AA134" i="5"/>
  <c r="BA134" i="5"/>
  <c r="BE134" i="5"/>
  <c r="BK134" i="5"/>
  <c r="DZ134" i="5"/>
  <c r="FF128" i="5"/>
  <c r="FO128" i="5"/>
  <c r="CF129" i="5"/>
  <c r="AG129" i="5"/>
  <c r="AK129" i="5"/>
  <c r="AF129" i="5"/>
  <c r="BU129" i="5"/>
  <c r="BY129" i="5"/>
  <c r="GP129" i="5"/>
  <c r="GO129" i="5" s="1"/>
  <c r="EG129" i="5"/>
  <c r="GB129" i="5"/>
  <c r="GA129" i="5" s="1"/>
  <c r="DS129" i="5"/>
  <c r="GF129" i="5"/>
  <c r="GE129" i="5" s="1"/>
  <c r="GJ129" i="5" s="1"/>
  <c r="DW129" i="5"/>
  <c r="EB129" i="5" s="1"/>
  <c r="FQ129" i="5"/>
  <c r="FU129" i="5"/>
  <c r="AG130" i="5"/>
  <c r="CH130" i="5"/>
  <c r="EF130" i="5" s="1"/>
  <c r="GN130" i="5" s="1"/>
  <c r="AK130" i="5"/>
  <c r="AZ130" i="5"/>
  <c r="BJ130" i="5"/>
  <c r="BS130" i="5"/>
  <c r="CW130" i="5"/>
  <c r="DG130" i="5"/>
  <c r="DQ130" i="5"/>
  <c r="EU130" i="5"/>
  <c r="FE130" i="5"/>
  <c r="FO130" i="5"/>
  <c r="BT131" i="5"/>
  <c r="CG132" i="5"/>
  <c r="EE132" i="5" s="1"/>
  <c r="GM132" i="5" s="1"/>
  <c r="L132" i="5"/>
  <c r="V132" i="5"/>
  <c r="AF132" i="5"/>
  <c r="BU132" i="5"/>
  <c r="BY132" i="5"/>
  <c r="GC132" i="5"/>
  <c r="EU132" i="5"/>
  <c r="FE132" i="5"/>
  <c r="CF133" i="5"/>
  <c r="AG133" i="5"/>
  <c r="CH133" i="5"/>
  <c r="EF133" i="5" s="1"/>
  <c r="GN133" i="5" s="1"/>
  <c r="AK133" i="5"/>
  <c r="AE133" i="5"/>
  <c r="GQ133" i="5"/>
  <c r="GG133" i="5"/>
  <c r="FU133" i="5"/>
  <c r="CG135" i="5"/>
  <c r="AI144" i="5"/>
  <c r="FK144" i="5"/>
  <c r="AK136" i="5"/>
  <c r="BY136" i="5"/>
  <c r="CD136" i="5" s="1"/>
  <c r="GQ136" i="5"/>
  <c r="GG136" i="5"/>
  <c r="DH136" i="5"/>
  <c r="DQ136" i="5"/>
  <c r="FU136" i="5"/>
  <c r="FZ136" i="5" s="1"/>
  <c r="FO136" i="5"/>
  <c r="CG137" i="5"/>
  <c r="EE137" i="5" s="1"/>
  <c r="GM137" i="5" s="1"/>
  <c r="L137" i="5"/>
  <c r="AE137" i="5"/>
  <c r="BY137" i="5"/>
  <c r="BJ137" i="5"/>
  <c r="BT137" i="5"/>
  <c r="EG137" i="5"/>
  <c r="DS137" i="5"/>
  <c r="GD137" i="5"/>
  <c r="DW137" i="5"/>
  <c r="DH137" i="5"/>
  <c r="DR137" i="5"/>
  <c r="EV137" i="5"/>
  <c r="FF137" i="5"/>
  <c r="FP137" i="5"/>
  <c r="CF138" i="5"/>
  <c r="AG138" i="5"/>
  <c r="CH138" i="5"/>
  <c r="EF138" i="5" s="1"/>
  <c r="GN138" i="5" s="1"/>
  <c r="AK138" i="5"/>
  <c r="AE138" i="5"/>
  <c r="GQ138" i="5"/>
  <c r="GC138" i="5"/>
  <c r="GG138" i="5"/>
  <c r="DG138" i="5"/>
  <c r="DQ138" i="5"/>
  <c r="FQ138" i="5"/>
  <c r="FU138" i="5"/>
  <c r="AK139" i="5"/>
  <c r="AY139" i="5"/>
  <c r="BJ139" i="5"/>
  <c r="BS139" i="5"/>
  <c r="GQ139" i="5"/>
  <c r="GB139" i="5"/>
  <c r="GA139" i="5" s="1"/>
  <c r="DS139" i="5"/>
  <c r="GG139" i="5"/>
  <c r="DG139" i="5"/>
  <c r="DQ139" i="5"/>
  <c r="FU139" i="5"/>
  <c r="FZ139" i="5" s="1"/>
  <c r="FO139" i="5"/>
  <c r="AG140" i="5"/>
  <c r="EF140" i="5"/>
  <c r="GN140" i="5" s="1"/>
  <c r="AK140" i="5"/>
  <c r="V140" i="5"/>
  <c r="AE140" i="5"/>
  <c r="AY140" i="5"/>
  <c r="BI140" i="5"/>
  <c r="BS140" i="5"/>
  <c r="GX140" i="5"/>
  <c r="EJ140" i="5"/>
  <c r="GR140" i="5" s="1"/>
  <c r="CX140" i="5"/>
  <c r="GG140" i="5"/>
  <c r="EV140" i="5"/>
  <c r="FF140" i="5"/>
  <c r="FP140" i="5"/>
  <c r="EE141" i="5"/>
  <c r="GM141" i="5" s="1"/>
  <c r="GP141" i="5"/>
  <c r="GO141" i="5" s="1"/>
  <c r="EG141" i="5"/>
  <c r="GB141" i="5"/>
  <c r="GA141" i="5" s="1"/>
  <c r="DS141" i="5"/>
  <c r="GF141" i="5"/>
  <c r="GE141" i="5" s="1"/>
  <c r="GJ141" i="5" s="1"/>
  <c r="DW141" i="5"/>
  <c r="EB141" i="5" s="1"/>
  <c r="FQ141" i="5"/>
  <c r="FU141" i="5"/>
  <c r="FF141" i="5"/>
  <c r="FP141" i="5"/>
  <c r="CG142" i="5"/>
  <c r="EE142" i="5" s="1"/>
  <c r="GM142" i="5" s="1"/>
  <c r="AK142" i="5"/>
  <c r="AE142" i="5"/>
  <c r="BU142" i="5"/>
  <c r="DH142" i="5"/>
  <c r="DQ142" i="5"/>
  <c r="FF142" i="5"/>
  <c r="FO142" i="5"/>
  <c r="AG143" i="5"/>
  <c r="CF143" i="5"/>
  <c r="CH143" i="5"/>
  <c r="EF143" i="5" s="1"/>
  <c r="GN143" i="5" s="1"/>
  <c r="AK143" i="5"/>
  <c r="AF143" i="5"/>
  <c r="BI143" i="5"/>
  <c r="BS143" i="5"/>
  <c r="CF145" i="5"/>
  <c r="CH145" i="5"/>
  <c r="AJ152" i="5"/>
  <c r="M152" i="5"/>
  <c r="Q152" i="5"/>
  <c r="W152" i="5"/>
  <c r="AA152" i="5"/>
  <c r="EE146" i="5"/>
  <c r="GM146" i="5" s="1"/>
  <c r="L146" i="5"/>
  <c r="AZ146" i="5"/>
  <c r="BJ146" i="5"/>
  <c r="BT146" i="5"/>
  <c r="EG146" i="5"/>
  <c r="GR146" i="5"/>
  <c r="DS146" i="5"/>
  <c r="DW146" i="5"/>
  <c r="GH146" i="5"/>
  <c r="DH146" i="5"/>
  <c r="EU146" i="5"/>
  <c r="CF147" i="5"/>
  <c r="AG147" i="5"/>
  <c r="CH147" i="5"/>
  <c r="EF147" i="5" s="1"/>
  <c r="GN147" i="5" s="1"/>
  <c r="AK147" i="5"/>
  <c r="BY147" i="5"/>
  <c r="CD147" i="5" s="1"/>
  <c r="BJ147" i="5"/>
  <c r="GP147" i="5"/>
  <c r="GO147" i="5" s="1"/>
  <c r="EG147" i="5"/>
  <c r="GB147" i="5"/>
  <c r="GA147" i="5" s="1"/>
  <c r="DS147" i="5"/>
  <c r="GF147" i="5"/>
  <c r="GE147" i="5" s="1"/>
  <c r="GJ147" i="5" s="1"/>
  <c r="DW147" i="5"/>
  <c r="EB147" i="5" s="1"/>
  <c r="FQ147" i="5"/>
  <c r="FU147" i="5"/>
  <c r="CF148" i="5"/>
  <c r="AG148" i="5"/>
  <c r="AK148" i="5"/>
  <c r="AE148" i="5"/>
  <c r="BU148" i="5"/>
  <c r="GP148" i="5"/>
  <c r="GO148" i="5" s="1"/>
  <c r="EG148" i="5"/>
  <c r="GF148" i="5"/>
  <c r="GE148" i="5" s="1"/>
  <c r="DW148" i="5"/>
  <c r="DR148" i="5"/>
  <c r="FU148" i="5"/>
  <c r="FZ148" i="5" s="1"/>
  <c r="CF149" i="5"/>
  <c r="AG149" i="5"/>
  <c r="BJ149" i="5"/>
  <c r="BS149" i="5"/>
  <c r="GR149" i="5"/>
  <c r="GB149" i="5"/>
  <c r="GA149" i="5" s="1"/>
  <c r="DS149" i="5"/>
  <c r="GH149" i="5"/>
  <c r="FQ149" i="5"/>
  <c r="FY149" i="5" s="1"/>
  <c r="FE149" i="5"/>
  <c r="FO149" i="5"/>
  <c r="CF150" i="5"/>
  <c r="AG150" i="5"/>
  <c r="BU150" i="5"/>
  <c r="CC150" i="5" s="1"/>
  <c r="GQ150" i="5"/>
  <c r="CW150" i="5"/>
  <c r="GG150" i="5"/>
  <c r="DH150" i="5"/>
  <c r="DQ150" i="5"/>
  <c r="FU150" i="5"/>
  <c r="FZ150" i="5" s="1"/>
  <c r="FO150" i="5"/>
  <c r="AF151" i="5"/>
  <c r="BY151" i="5"/>
  <c r="CD151" i="5" s="1"/>
  <c r="BJ151" i="5"/>
  <c r="BT151" i="5"/>
  <c r="GP151" i="5"/>
  <c r="GO151" i="5" s="1"/>
  <c r="EG151" i="5"/>
  <c r="GB151" i="5"/>
  <c r="DS151" i="5"/>
  <c r="GD151" i="5"/>
  <c r="GF151" i="5"/>
  <c r="GE151" i="5" s="1"/>
  <c r="DW151" i="5"/>
  <c r="FU151" i="5"/>
  <c r="FZ151" i="5" s="1"/>
  <c r="FF151" i="5"/>
  <c r="FP151" i="5"/>
  <c r="M157" i="5"/>
  <c r="U157" i="5" s="1"/>
  <c r="BE157" i="5"/>
  <c r="BJ157" i="5" s="1"/>
  <c r="BK157" i="5"/>
  <c r="BO157" i="5"/>
  <c r="CI157" i="5"/>
  <c r="V155" i="5"/>
  <c r="AE155" i="5"/>
  <c r="BY155" i="5"/>
  <c r="CD155" i="5" s="1"/>
  <c r="GP155" i="5"/>
  <c r="EG155" i="5"/>
  <c r="GR155" i="5"/>
  <c r="GF155" i="5"/>
  <c r="DW155" i="5"/>
  <c r="GH155" i="5"/>
  <c r="FF155" i="5"/>
  <c r="FO155" i="5"/>
  <c r="AK156" i="5"/>
  <c r="BI156" i="5"/>
  <c r="BT156" i="5"/>
  <c r="EH156" i="5"/>
  <c r="GF156" i="5"/>
  <c r="DW156" i="5"/>
  <c r="EJ156" i="5"/>
  <c r="GR156" i="5" s="1"/>
  <c r="GH156" i="5"/>
  <c r="FE156" i="5"/>
  <c r="FP156" i="5"/>
  <c r="AK159" i="5"/>
  <c r="BI159" i="5"/>
  <c r="BT159" i="5"/>
  <c r="EH159" i="5"/>
  <c r="GF159" i="5"/>
  <c r="DW159" i="5"/>
  <c r="EJ159" i="5"/>
  <c r="GR159" i="5" s="1"/>
  <c r="GH159" i="5"/>
  <c r="FE159" i="5"/>
  <c r="FP159" i="5"/>
  <c r="AK160" i="5"/>
  <c r="BI160" i="5"/>
  <c r="BT160" i="5"/>
  <c r="G81" i="5"/>
  <c r="L81" i="5" s="1"/>
  <c r="Q81" i="5"/>
  <c r="V81" i="5" s="1"/>
  <c r="AA81" i="5"/>
  <c r="AF81" i="5" s="1"/>
  <c r="AH81" i="5"/>
  <c r="AL81" i="5"/>
  <c r="AU81" i="5"/>
  <c r="AZ81" i="5" s="1"/>
  <c r="BK81" i="5"/>
  <c r="BS81" i="5" s="1"/>
  <c r="CI81" i="5"/>
  <c r="CS81" i="5"/>
  <c r="CW81" i="5" s="1"/>
  <c r="CW82" i="5" s="1"/>
  <c r="DC81" i="5"/>
  <c r="DM81" i="5"/>
  <c r="DQ81" i="5" s="1"/>
  <c r="DQ82" i="5" s="1"/>
  <c r="DT81" i="5"/>
  <c r="DX81" i="5"/>
  <c r="EH81" i="5" s="1"/>
  <c r="EJ81" i="5"/>
  <c r="EQ81" i="5"/>
  <c r="FA81" i="5"/>
  <c r="FK81" i="5"/>
  <c r="FR81" i="5"/>
  <c r="FV81" i="5"/>
  <c r="GD81" i="5"/>
  <c r="GD82" i="5" s="1"/>
  <c r="GH81" i="5"/>
  <c r="GH82" i="5" s="1"/>
  <c r="G83" i="5"/>
  <c r="L83" i="5" s="1"/>
  <c r="M83" i="5"/>
  <c r="U83" i="5" s="1"/>
  <c r="AA83" i="5"/>
  <c r="AF83" i="5" s="1"/>
  <c r="AQ83" i="5"/>
  <c r="AY83" i="5" s="1"/>
  <c r="BE83" i="5"/>
  <c r="BJ83" i="5" s="1"/>
  <c r="BK83" i="5"/>
  <c r="BS83" i="5" s="1"/>
  <c r="BV83" i="5"/>
  <c r="BZ83" i="5"/>
  <c r="CB83" i="5"/>
  <c r="CB92" i="5" s="1"/>
  <c r="CH83" i="5"/>
  <c r="CS83" i="5"/>
  <c r="CX83" i="5" s="1"/>
  <c r="CY83" i="5"/>
  <c r="DG83" i="5" s="1"/>
  <c r="DM83" i="5"/>
  <c r="DR83" i="5" s="1"/>
  <c r="EM83" i="5"/>
  <c r="EU83" i="5" s="1"/>
  <c r="FA83" i="5"/>
  <c r="FF83" i="5" s="1"/>
  <c r="FG83" i="5"/>
  <c r="FO83" i="5" s="1"/>
  <c r="FR83" i="5"/>
  <c r="FV83" i="5"/>
  <c r="FX83" i="5"/>
  <c r="FX92" i="5" s="1"/>
  <c r="GD83" i="5"/>
  <c r="AQ84" i="5"/>
  <c r="AY84" i="5" s="1"/>
  <c r="EM84" i="5"/>
  <c r="EU84" i="5" s="1"/>
  <c r="AJ85" i="5"/>
  <c r="BX85" i="5"/>
  <c r="BU85" i="5" s="1"/>
  <c r="DV85" i="5"/>
  <c r="FT85" i="5"/>
  <c r="FQ85" i="5" s="1"/>
  <c r="CI90" i="5"/>
  <c r="CS90" i="5"/>
  <c r="CX90" i="5" s="1"/>
  <c r="EJ90" i="5"/>
  <c r="GR90" i="5" s="1"/>
  <c r="C94" i="5"/>
  <c r="K94" i="5" s="1"/>
  <c r="EM96" i="5"/>
  <c r="EU96" i="5" s="1"/>
  <c r="C97" i="5"/>
  <c r="K97" i="5" s="1"/>
  <c r="CI97" i="5"/>
  <c r="CO97" i="5"/>
  <c r="CW97" i="5" s="1"/>
  <c r="AQ98" i="5"/>
  <c r="AY98" i="5" s="1"/>
  <c r="EM98" i="5"/>
  <c r="EU98" i="5" s="1"/>
  <c r="AU99" i="5"/>
  <c r="AZ99" i="5" s="1"/>
  <c r="C101" i="5"/>
  <c r="K101" i="5" s="1"/>
  <c r="CI101" i="5"/>
  <c r="CO101" i="5"/>
  <c r="CW101" i="5" s="1"/>
  <c r="AH104" i="5"/>
  <c r="AJ104" i="5"/>
  <c r="AL104" i="5"/>
  <c r="AN104" i="5"/>
  <c r="AN112" i="5" s="1"/>
  <c r="BV104" i="5"/>
  <c r="BX104" i="5"/>
  <c r="BX112" i="5" s="1"/>
  <c r="BZ104" i="5"/>
  <c r="CB104" i="5"/>
  <c r="CB112" i="5" s="1"/>
  <c r="DT104" i="5"/>
  <c r="DV104" i="5"/>
  <c r="DX104" i="5"/>
  <c r="DZ104" i="5"/>
  <c r="EH104" i="5"/>
  <c r="EJ104" i="5"/>
  <c r="FR104" i="5"/>
  <c r="FT104" i="5"/>
  <c r="FT112" i="5" s="1"/>
  <c r="FV104" i="5"/>
  <c r="FX104" i="5"/>
  <c r="FX112" i="5" s="1"/>
  <c r="AQ107" i="5"/>
  <c r="AY107" i="5" s="1"/>
  <c r="EM107" i="5"/>
  <c r="EU107" i="5" s="1"/>
  <c r="AQ109" i="5"/>
  <c r="AY109" i="5" s="1"/>
  <c r="EM109" i="5"/>
  <c r="EU109" i="5" s="1"/>
  <c r="AI113" i="5"/>
  <c r="AM113" i="5"/>
  <c r="AM116" i="5" s="1"/>
  <c r="BW113" i="5"/>
  <c r="BW116" i="5" s="1"/>
  <c r="CA113" i="5"/>
  <c r="CA116" i="5" s="1"/>
  <c r="DU113" i="5"/>
  <c r="DY113" i="5"/>
  <c r="EI113" i="5" s="1"/>
  <c r="FS113" i="5"/>
  <c r="FS116" i="5" s="1"/>
  <c r="FW113" i="5"/>
  <c r="FW116" i="5" s="1"/>
  <c r="AI117" i="5"/>
  <c r="AM117" i="5"/>
  <c r="AM127" i="5" s="1"/>
  <c r="BW117" i="5"/>
  <c r="BW127" i="5" s="1"/>
  <c r="CA117" i="5"/>
  <c r="CA127" i="5" s="1"/>
  <c r="DU117" i="5"/>
  <c r="DY117" i="5"/>
  <c r="EI117" i="5" s="1"/>
  <c r="FS117" i="5"/>
  <c r="FS127" i="5" s="1"/>
  <c r="FW117" i="5"/>
  <c r="FW127" i="5" s="1"/>
  <c r="CF118" i="5"/>
  <c r="AG118" i="5"/>
  <c r="AO118" i="5" s="1"/>
  <c r="GZ118" i="5"/>
  <c r="GP118" i="5"/>
  <c r="GO118" i="5" s="1"/>
  <c r="EG118" i="5"/>
  <c r="GF118" i="5"/>
  <c r="GE118" i="5" s="1"/>
  <c r="DW118" i="5"/>
  <c r="EB118" i="5" s="1"/>
  <c r="FZ118" i="5"/>
  <c r="GZ119" i="5"/>
  <c r="CF120" i="5"/>
  <c r="AG120" i="5"/>
  <c r="AO120" i="5" s="1"/>
  <c r="GB120" i="5"/>
  <c r="GA120" i="5" s="1"/>
  <c r="DS120" i="5"/>
  <c r="FZ120" i="5"/>
  <c r="V121" i="5"/>
  <c r="CD121" i="5"/>
  <c r="DH121" i="5"/>
  <c r="CD122" i="5"/>
  <c r="GP122" i="5"/>
  <c r="GO122" i="5" s="1"/>
  <c r="EG122" i="5"/>
  <c r="GB122" i="5"/>
  <c r="GA122" i="5" s="1"/>
  <c r="GI122" i="5" s="1"/>
  <c r="DS122" i="5"/>
  <c r="FZ123" i="5"/>
  <c r="GZ124" i="5"/>
  <c r="AP124" i="5"/>
  <c r="BJ124" i="5"/>
  <c r="GB124" i="5"/>
  <c r="GA124" i="5" s="1"/>
  <c r="DS124" i="5"/>
  <c r="FZ124" i="5"/>
  <c r="FP124" i="5"/>
  <c r="CF125" i="5"/>
  <c r="AG125" i="5"/>
  <c r="AO125" i="5" s="1"/>
  <c r="GZ125" i="5"/>
  <c r="AP125" i="5"/>
  <c r="BJ125" i="5"/>
  <c r="DH125" i="5"/>
  <c r="FP125" i="5"/>
  <c r="GP126" i="5"/>
  <c r="EG126" i="5"/>
  <c r="GB126" i="5"/>
  <c r="GA126" i="5" s="1"/>
  <c r="DS126" i="5"/>
  <c r="GF126" i="5"/>
  <c r="DW126" i="5"/>
  <c r="EB126" i="5" s="1"/>
  <c r="DR134" i="5"/>
  <c r="CF131" i="5"/>
  <c r="AG131" i="5"/>
  <c r="AO131" i="5" s="1"/>
  <c r="GZ131" i="5"/>
  <c r="GP131" i="5"/>
  <c r="EG131" i="5"/>
  <c r="GB131" i="5"/>
  <c r="DS131" i="5"/>
  <c r="GF131" i="5"/>
  <c r="DW131" i="5"/>
  <c r="EB131" i="5" s="1"/>
  <c r="EG132" i="5"/>
  <c r="DS132" i="5"/>
  <c r="DW132" i="5"/>
  <c r="CD133" i="5"/>
  <c r="GP133" i="5"/>
  <c r="GO133" i="5" s="1"/>
  <c r="EG133" i="5"/>
  <c r="GB133" i="5"/>
  <c r="DS133" i="5"/>
  <c r="GF133" i="5"/>
  <c r="DW133" i="5"/>
  <c r="EB133" i="5" s="1"/>
  <c r="V144" i="5"/>
  <c r="AF144" i="5"/>
  <c r="BJ144" i="5"/>
  <c r="BT144" i="5"/>
  <c r="GQ135" i="5"/>
  <c r="EI144" i="5"/>
  <c r="GC135" i="5"/>
  <c r="DU144" i="5"/>
  <c r="GG135" i="5"/>
  <c r="DY144" i="5"/>
  <c r="CF136" i="5"/>
  <c r="AG136" i="5"/>
  <c r="AO136" i="5" s="1"/>
  <c r="AF136" i="5"/>
  <c r="CC136" i="5"/>
  <c r="GP136" i="5"/>
  <c r="EG136" i="5"/>
  <c r="GB136" i="5"/>
  <c r="GA136" i="5" s="1"/>
  <c r="DS136" i="5"/>
  <c r="GF136" i="5"/>
  <c r="GE136" i="5" s="1"/>
  <c r="GJ136" i="5" s="1"/>
  <c r="DW136" i="5"/>
  <c r="EB136" i="5" s="1"/>
  <c r="GZ137" i="5"/>
  <c r="CD138" i="5"/>
  <c r="GP138" i="5"/>
  <c r="GO138" i="5" s="1"/>
  <c r="EG138" i="5"/>
  <c r="GB138" i="5"/>
  <c r="DS138" i="5"/>
  <c r="GF138" i="5"/>
  <c r="GE138" i="5" s="1"/>
  <c r="DW138" i="5"/>
  <c r="EB138" i="5" s="1"/>
  <c r="CF139" i="5"/>
  <c r="AG139" i="5"/>
  <c r="GP139" i="5"/>
  <c r="GO139" i="5" s="1"/>
  <c r="EG139" i="5"/>
  <c r="GF139" i="5"/>
  <c r="GE139" i="5" s="1"/>
  <c r="GJ139" i="5" s="1"/>
  <c r="DW139" i="5"/>
  <c r="FY139" i="5"/>
  <c r="DW140" i="5"/>
  <c r="CF141" i="5"/>
  <c r="AG141" i="5"/>
  <c r="AO141" i="5" s="1"/>
  <c r="GZ141" i="5"/>
  <c r="CD141" i="5"/>
  <c r="CF142" i="5"/>
  <c r="AG142" i="5"/>
  <c r="AO142" i="5" s="1"/>
  <c r="BJ142" i="5"/>
  <c r="EG142" i="5"/>
  <c r="GB142" i="5"/>
  <c r="DS142" i="5"/>
  <c r="DW142" i="5"/>
  <c r="EB142" i="5" s="1"/>
  <c r="CD143" i="5"/>
  <c r="EG143" i="5"/>
  <c r="GP143" i="5"/>
  <c r="GO143" i="5" s="1"/>
  <c r="DS143" i="5"/>
  <c r="GB143" i="5"/>
  <c r="GA143" i="5" s="1"/>
  <c r="DW143" i="5"/>
  <c r="EB143" i="5" s="1"/>
  <c r="GF143" i="5"/>
  <c r="GE143" i="5" s="1"/>
  <c r="GJ143" i="5" s="1"/>
  <c r="FZ143" i="5"/>
  <c r="BJ152" i="5"/>
  <c r="BT152" i="5"/>
  <c r="GP145" i="5"/>
  <c r="GR145" i="5"/>
  <c r="EJ152" i="5"/>
  <c r="GB145" i="5"/>
  <c r="DT152" i="5"/>
  <c r="GD145" i="5"/>
  <c r="DV152" i="5"/>
  <c r="GF145" i="5"/>
  <c r="GH145" i="5"/>
  <c r="DZ152" i="5"/>
  <c r="GZ146" i="5"/>
  <c r="V148" i="5"/>
  <c r="BJ148" i="5"/>
  <c r="GB148" i="5"/>
  <c r="GA148" i="5" s="1"/>
  <c r="GI148" i="5" s="1"/>
  <c r="DS148" i="5"/>
  <c r="EA148" i="5" s="1"/>
  <c r="V149" i="5"/>
  <c r="CD149" i="5"/>
  <c r="DH149" i="5"/>
  <c r="FZ149" i="5"/>
  <c r="V150" i="5"/>
  <c r="GB150" i="5"/>
  <c r="GA150" i="5" s="1"/>
  <c r="DS150" i="5"/>
  <c r="FY150" i="5"/>
  <c r="CF151" i="5"/>
  <c r="AG151" i="5"/>
  <c r="CC151" i="5"/>
  <c r="FY151" i="5"/>
  <c r="L157" i="5"/>
  <c r="AF157" i="5"/>
  <c r="BI157" i="5"/>
  <c r="CF154" i="5"/>
  <c r="GZ154" i="5"/>
  <c r="GP154" i="5"/>
  <c r="EG154" i="5"/>
  <c r="GB154" i="5"/>
  <c r="GF154" i="5"/>
  <c r="DW154" i="5"/>
  <c r="CF155" i="5"/>
  <c r="AG155" i="5"/>
  <c r="CC155" i="5"/>
  <c r="BJ155" i="5"/>
  <c r="GB155" i="5"/>
  <c r="GA155" i="5" s="1"/>
  <c r="DS155" i="5"/>
  <c r="DR155" i="5"/>
  <c r="FZ155" i="5"/>
  <c r="CF156" i="5"/>
  <c r="AG156" i="5"/>
  <c r="GB156" i="5"/>
  <c r="DS156" i="5"/>
  <c r="CF159" i="5"/>
  <c r="AG159" i="5"/>
  <c r="GB159" i="5"/>
  <c r="DS159" i="5"/>
  <c r="CF160" i="5"/>
  <c r="AG160" i="5"/>
  <c r="AQ118" i="5"/>
  <c r="AY118" i="5" s="1"/>
  <c r="CI118" i="5"/>
  <c r="CO118" i="5"/>
  <c r="CS118" i="5"/>
  <c r="AH119" i="5"/>
  <c r="DT119" i="5"/>
  <c r="DX119" i="5"/>
  <c r="EH119" i="5" s="1"/>
  <c r="FR119" i="5"/>
  <c r="FQ119" i="5" s="1"/>
  <c r="FV119" i="5"/>
  <c r="FU119" i="5" s="1"/>
  <c r="DX120" i="5"/>
  <c r="GX120" i="5"/>
  <c r="AL121" i="5"/>
  <c r="AK121" i="5" s="1"/>
  <c r="DX121" i="5"/>
  <c r="EH121" i="5" s="1"/>
  <c r="EQ121" i="5"/>
  <c r="EV121" i="5" s="1"/>
  <c r="GX121" i="5"/>
  <c r="AQ122" i="5"/>
  <c r="AY122" i="5" s="1"/>
  <c r="CS122" i="5"/>
  <c r="CX122" i="5" s="1"/>
  <c r="BV123" i="5"/>
  <c r="BU123" i="5" s="1"/>
  <c r="DX123" i="5"/>
  <c r="C124" i="5"/>
  <c r="K124" i="5" s="1"/>
  <c r="AU124" i="5"/>
  <c r="AZ124" i="5" s="1"/>
  <c r="CI124" i="5"/>
  <c r="DX124" i="5"/>
  <c r="EQ124" i="5"/>
  <c r="EV124" i="5" s="1"/>
  <c r="G125" i="5"/>
  <c r="AQ125" i="5"/>
  <c r="AY125" i="5" s="1"/>
  <c r="BZ125" i="5"/>
  <c r="BY125" i="5" s="1"/>
  <c r="CD125" i="5" s="1"/>
  <c r="CS125" i="5"/>
  <c r="CX125" i="5" s="1"/>
  <c r="FV125" i="5"/>
  <c r="FU125" i="5" s="1"/>
  <c r="FZ125" i="5" s="1"/>
  <c r="AU126" i="5"/>
  <c r="AZ126" i="5" s="1"/>
  <c r="EM126" i="5"/>
  <c r="EU126" i="5" s="1"/>
  <c r="G128" i="5"/>
  <c r="L128" i="5" s="1"/>
  <c r="M128" i="5"/>
  <c r="U128" i="5" s="1"/>
  <c r="AA128" i="5"/>
  <c r="AF128" i="5" s="1"/>
  <c r="AI128" i="5"/>
  <c r="AM128" i="5"/>
  <c r="AM134" i="5" s="1"/>
  <c r="AQ128" i="5"/>
  <c r="AY128" i="5" s="1"/>
  <c r="BE128" i="5"/>
  <c r="BJ128" i="5" s="1"/>
  <c r="BV128" i="5"/>
  <c r="BZ128" i="5"/>
  <c r="CB128" i="5"/>
  <c r="CB134" i="5" s="1"/>
  <c r="CH128" i="5"/>
  <c r="CS128" i="5"/>
  <c r="CX128" i="5" s="1"/>
  <c r="CY128" i="5"/>
  <c r="DG128" i="5" s="1"/>
  <c r="DM128" i="5"/>
  <c r="DR128" i="5" s="1"/>
  <c r="DU128" i="5"/>
  <c r="DS128" i="5" s="1"/>
  <c r="DY128" i="5"/>
  <c r="EI128" i="5"/>
  <c r="EM128" i="5"/>
  <c r="EU128" i="5" s="1"/>
  <c r="FR128" i="5"/>
  <c r="FV128" i="5"/>
  <c r="FX128" i="5"/>
  <c r="FX134" i="5" s="1"/>
  <c r="GD128" i="5"/>
  <c r="GD134" i="5" s="1"/>
  <c r="BV130" i="5"/>
  <c r="BU130" i="5" s="1"/>
  <c r="BZ130" i="5"/>
  <c r="BY130" i="5" s="1"/>
  <c r="DT130" i="5"/>
  <c r="DX130" i="5"/>
  <c r="FR130" i="5"/>
  <c r="FQ130" i="5" s="1"/>
  <c r="FV130" i="5"/>
  <c r="FU130" i="5" s="1"/>
  <c r="AH132" i="5"/>
  <c r="AL132" i="5"/>
  <c r="AK132" i="5" s="1"/>
  <c r="FR132" i="5"/>
  <c r="FQ132" i="5" s="1"/>
  <c r="FV132" i="5"/>
  <c r="FU132" i="5" s="1"/>
  <c r="C133" i="5"/>
  <c r="K133" i="5" s="1"/>
  <c r="EQ133" i="5"/>
  <c r="EV133" i="5" s="1"/>
  <c r="D134" i="5"/>
  <c r="F134" i="5"/>
  <c r="H134" i="5"/>
  <c r="J134" i="5"/>
  <c r="R134" i="5"/>
  <c r="Q134" i="5" s="1"/>
  <c r="V134" i="5" s="1"/>
  <c r="AT134" i="5"/>
  <c r="AQ134" i="5" s="1"/>
  <c r="AV134" i="5"/>
  <c r="AU134" i="5" s="1"/>
  <c r="BP134" i="5"/>
  <c r="BO134" i="5" s="1"/>
  <c r="CJ134" i="5"/>
  <c r="CL134" i="5"/>
  <c r="CP134" i="5"/>
  <c r="CR134" i="5"/>
  <c r="CT134" i="5"/>
  <c r="CV134" i="5"/>
  <c r="DD134" i="5"/>
  <c r="DC134" i="5" s="1"/>
  <c r="DH134" i="5" s="1"/>
  <c r="EP134" i="5"/>
  <c r="EM134" i="5" s="1"/>
  <c r="ER134" i="5"/>
  <c r="EQ134" i="5" s="1"/>
  <c r="EX134" i="5"/>
  <c r="EW134" i="5" s="1"/>
  <c r="FE134" i="5" s="1"/>
  <c r="FL134" i="5"/>
  <c r="FK134" i="5" s="1"/>
  <c r="FP134" i="5" s="1"/>
  <c r="AH135" i="5"/>
  <c r="AJ135" i="5"/>
  <c r="AL135" i="5"/>
  <c r="AN135" i="5"/>
  <c r="AN144" i="5" s="1"/>
  <c r="BV135" i="5"/>
  <c r="BX135" i="5"/>
  <c r="BX144" i="5" s="1"/>
  <c r="BZ135" i="5"/>
  <c r="CB135" i="5"/>
  <c r="CB144" i="5" s="1"/>
  <c r="CX135" i="5"/>
  <c r="DH135" i="5"/>
  <c r="DH144" i="5" s="1"/>
  <c r="DR135" i="5"/>
  <c r="DR144" i="5" s="1"/>
  <c r="DT135" i="5"/>
  <c r="DV135" i="5"/>
  <c r="DX135" i="5"/>
  <c r="DZ135" i="5"/>
  <c r="EH135" i="5"/>
  <c r="EJ135" i="5"/>
  <c r="EV135" i="5"/>
  <c r="FP135" i="5"/>
  <c r="FP144" i="5" s="1"/>
  <c r="FR135" i="5"/>
  <c r="FT135" i="5"/>
  <c r="FT144" i="5" s="1"/>
  <c r="FV135" i="5"/>
  <c r="FX135" i="5"/>
  <c r="FX144" i="5" s="1"/>
  <c r="CS136" i="5"/>
  <c r="CX136" i="5" s="1"/>
  <c r="EM136" i="5"/>
  <c r="EU136" i="5" s="1"/>
  <c r="AH137" i="5"/>
  <c r="BV137" i="5"/>
  <c r="BU137" i="5" s="1"/>
  <c r="FR137" i="5"/>
  <c r="FQ137" i="5" s="1"/>
  <c r="FV137" i="5"/>
  <c r="FU137" i="5" s="1"/>
  <c r="EM138" i="5"/>
  <c r="EU138" i="5" s="1"/>
  <c r="BZ139" i="5"/>
  <c r="BY139" i="5" s="1"/>
  <c r="EM139" i="5"/>
  <c r="EU139" i="5" s="1"/>
  <c r="BV140" i="5"/>
  <c r="BU140" i="5" s="1"/>
  <c r="BZ140" i="5"/>
  <c r="BY140" i="5" s="1"/>
  <c r="DT140" i="5"/>
  <c r="EH140" i="5"/>
  <c r="FR140" i="5"/>
  <c r="FQ140" i="5" s="1"/>
  <c r="FV140" i="5"/>
  <c r="FU140" i="5" s="1"/>
  <c r="CI141" i="5"/>
  <c r="BZ142" i="5"/>
  <c r="BY142" i="5" s="1"/>
  <c r="CD142" i="5" s="1"/>
  <c r="CS142" i="5"/>
  <c r="CX142" i="5" s="1"/>
  <c r="EM142" i="5"/>
  <c r="EU142" i="5" s="1"/>
  <c r="FV142" i="5"/>
  <c r="FU142" i="5" s="1"/>
  <c r="E144" i="5"/>
  <c r="C144" i="5" s="1"/>
  <c r="I144" i="5"/>
  <c r="G144" i="5" s="1"/>
  <c r="AS144" i="5"/>
  <c r="AQ144" i="5" s="1"/>
  <c r="AW144" i="5"/>
  <c r="AU144" i="5" s="1"/>
  <c r="CK144" i="5"/>
  <c r="CI144" i="5" s="1"/>
  <c r="CQ144" i="5"/>
  <c r="CO144" i="5" s="1"/>
  <c r="CU144" i="5"/>
  <c r="CU191" i="5" s="1"/>
  <c r="CU192" i="5" s="1"/>
  <c r="CU227" i="5" s="1"/>
  <c r="CY144" i="5"/>
  <c r="DI144" i="5"/>
  <c r="EO144" i="5"/>
  <c r="ES144" i="5"/>
  <c r="EW144" i="5"/>
  <c r="FG144" i="5"/>
  <c r="AI145" i="5"/>
  <c r="AM145" i="5"/>
  <c r="AM152" i="5" s="1"/>
  <c r="BA145" i="5"/>
  <c r="BI145" i="5" s="1"/>
  <c r="BW145" i="5"/>
  <c r="BW152" i="5" s="1"/>
  <c r="CA145" i="5"/>
  <c r="CA152" i="5" s="1"/>
  <c r="DG145" i="5"/>
  <c r="DG152" i="5" s="1"/>
  <c r="DQ145" i="5"/>
  <c r="DU145" i="5"/>
  <c r="DY145" i="5"/>
  <c r="EI145" i="5" s="1"/>
  <c r="EU145" i="5"/>
  <c r="EW145" i="5"/>
  <c r="FO145" i="5"/>
  <c r="FS145" i="5"/>
  <c r="FS152" i="5" s="1"/>
  <c r="FW145" i="5"/>
  <c r="FW152" i="5" s="1"/>
  <c r="AH146" i="5"/>
  <c r="BV146" i="5"/>
  <c r="BU146" i="5" s="1"/>
  <c r="BZ146" i="5"/>
  <c r="BY146" i="5" s="1"/>
  <c r="FR146" i="5"/>
  <c r="FQ146" i="5" s="1"/>
  <c r="FV146" i="5"/>
  <c r="FU146" i="5" s="1"/>
  <c r="AQ147" i="5"/>
  <c r="AU147" i="5"/>
  <c r="G148" i="5"/>
  <c r="L148" i="5" s="1"/>
  <c r="BZ148" i="5"/>
  <c r="BY148" i="5" s="1"/>
  <c r="EM148" i="5"/>
  <c r="EU148" i="5" s="1"/>
  <c r="AL149" i="5"/>
  <c r="AK149" i="5" s="1"/>
  <c r="AU149" i="5"/>
  <c r="AZ149" i="5" s="1"/>
  <c r="DX149" i="5"/>
  <c r="GX149" i="5"/>
  <c r="AL150" i="5"/>
  <c r="AK150" i="5" s="1"/>
  <c r="DX150" i="5"/>
  <c r="GX150" i="5"/>
  <c r="C151" i="5"/>
  <c r="K151" i="5" s="1"/>
  <c r="AQ151" i="5"/>
  <c r="AU151" i="5"/>
  <c r="EM151" i="5"/>
  <c r="EQ151" i="5"/>
  <c r="D152" i="5"/>
  <c r="F152" i="5"/>
  <c r="H152" i="5"/>
  <c r="J152" i="5"/>
  <c r="AR152" i="5"/>
  <c r="AT152" i="5"/>
  <c r="AV152" i="5"/>
  <c r="AX152" i="5"/>
  <c r="CJ152" i="5"/>
  <c r="CL152" i="5"/>
  <c r="CP152" i="5"/>
  <c r="CR152" i="5"/>
  <c r="CT152" i="5"/>
  <c r="CV152" i="5"/>
  <c r="EN152" i="5"/>
  <c r="EP152" i="5"/>
  <c r="ER152" i="5"/>
  <c r="ET152" i="5"/>
  <c r="G153" i="5"/>
  <c r="L153" i="5" s="1"/>
  <c r="M153" i="5"/>
  <c r="U153" i="5" s="1"/>
  <c r="AA153" i="5"/>
  <c r="AF153" i="5" s="1"/>
  <c r="AI153" i="5"/>
  <c r="AM153" i="5"/>
  <c r="AM157" i="5" s="1"/>
  <c r="BV153" i="5"/>
  <c r="BZ153" i="5"/>
  <c r="CB153" i="5"/>
  <c r="CB157" i="5" s="1"/>
  <c r="CH153" i="5"/>
  <c r="DH153" i="5"/>
  <c r="DH157" i="5" s="1"/>
  <c r="DM153" i="5"/>
  <c r="DQ153" i="5" s="1"/>
  <c r="DQ157" i="5" s="1"/>
  <c r="DU153" i="5"/>
  <c r="DY153" i="5"/>
  <c r="EI153" i="5"/>
  <c r="EM153" i="5"/>
  <c r="EV153" i="5"/>
  <c r="EV157" i="5" s="1"/>
  <c r="FA153" i="5"/>
  <c r="FE153" i="5"/>
  <c r="FE157" i="5" s="1"/>
  <c r="FG153" i="5"/>
  <c r="FP153" i="5"/>
  <c r="FP157" i="5" s="1"/>
  <c r="FR153" i="5"/>
  <c r="FV153" i="5"/>
  <c r="FX153" i="5"/>
  <c r="FX157" i="5" s="1"/>
  <c r="GD153" i="5"/>
  <c r="C155" i="5"/>
  <c r="K155" i="5" s="1"/>
  <c r="AL155" i="5"/>
  <c r="AK155" i="5" s="1"/>
  <c r="CI155" i="5"/>
  <c r="CO155" i="5"/>
  <c r="CW155" i="5" s="1"/>
  <c r="EQ155" i="5"/>
  <c r="EV155" i="5" s="1"/>
  <c r="G156" i="5"/>
  <c r="L156" i="5" s="1"/>
  <c r="M156" i="5"/>
  <c r="U156" i="5" s="1"/>
  <c r="AQ156" i="5"/>
  <c r="AY156" i="5" s="1"/>
  <c r="CS156" i="5"/>
  <c r="CX156" i="5" s="1"/>
  <c r="CY156" i="5"/>
  <c r="DG156" i="5" s="1"/>
  <c r="EM156" i="5"/>
  <c r="EU156" i="5" s="1"/>
  <c r="AS157" i="5"/>
  <c r="AQ157" i="5" s="1"/>
  <c r="AW157" i="5"/>
  <c r="AU157" i="5" s="1"/>
  <c r="CY157" i="5"/>
  <c r="EO157" i="5"/>
  <c r="ES157" i="5"/>
  <c r="ES191" i="5" s="1"/>
  <c r="ES192" i="5" s="1"/>
  <c r="ES227" i="5" s="1"/>
  <c r="C164" i="5"/>
  <c r="K164" i="5" s="1"/>
  <c r="G158" i="5"/>
  <c r="L158" i="5" s="1"/>
  <c r="M158" i="5"/>
  <c r="U158" i="5" s="1"/>
  <c r="Q164" i="5"/>
  <c r="V164" i="5" s="1"/>
  <c r="W164" i="5"/>
  <c r="AE164" i="5" s="1"/>
  <c r="AA158" i="5"/>
  <c r="AF158" i="5" s="1"/>
  <c r="AI158" i="5"/>
  <c r="AM158" i="5"/>
  <c r="AM164" i="5" s="1"/>
  <c r="AQ158" i="5"/>
  <c r="AY158" i="5" s="1"/>
  <c r="AU164" i="5"/>
  <c r="AZ164" i="5" s="1"/>
  <c r="BA164" i="5"/>
  <c r="BI164" i="5" s="1"/>
  <c r="BE158" i="5"/>
  <c r="BJ158" i="5" s="1"/>
  <c r="BK158" i="5"/>
  <c r="BS158" i="5" s="1"/>
  <c r="BO164" i="5"/>
  <c r="BT164" i="5" s="1"/>
  <c r="BV158" i="5"/>
  <c r="BZ158" i="5"/>
  <c r="CB158" i="5"/>
  <c r="CB164" i="5" s="1"/>
  <c r="CH158" i="5"/>
  <c r="CI164" i="5"/>
  <c r="CO164" i="5"/>
  <c r="CS158" i="5"/>
  <c r="CW158" i="5" s="1"/>
  <c r="CY158" i="5"/>
  <c r="DH158" i="5" s="1"/>
  <c r="DH164" i="5" s="1"/>
  <c r="DM158" i="5"/>
  <c r="DQ158" i="5" s="1"/>
  <c r="DQ164" i="5" s="1"/>
  <c r="DU158" i="5"/>
  <c r="DY158" i="5"/>
  <c r="EI158" i="5" s="1"/>
  <c r="EM158" i="5"/>
  <c r="EV158" i="5" s="1"/>
  <c r="EV164" i="5" s="1"/>
  <c r="FA158" i="5"/>
  <c r="FE158" i="5" s="1"/>
  <c r="FG158" i="5"/>
  <c r="FP158" i="5" s="1"/>
  <c r="FP164" i="5" s="1"/>
  <c r="FR158" i="5"/>
  <c r="FV158" i="5"/>
  <c r="FX158" i="5"/>
  <c r="FX164" i="5" s="1"/>
  <c r="GD158" i="5"/>
  <c r="GD164" i="5" s="1"/>
  <c r="G159" i="5"/>
  <c r="L159" i="5" s="1"/>
  <c r="M159" i="5"/>
  <c r="U159" i="5" s="1"/>
  <c r="AQ159" i="5"/>
  <c r="AY159" i="5" s="1"/>
  <c r="CS159" i="5"/>
  <c r="CX159" i="5" s="1"/>
  <c r="CY159" i="5"/>
  <c r="DG159" i="5" s="1"/>
  <c r="EM159" i="5"/>
  <c r="EU159" i="5" s="1"/>
  <c r="G160" i="5"/>
  <c r="L160" i="5" s="1"/>
  <c r="M160" i="5"/>
  <c r="U160" i="5" s="1"/>
  <c r="AQ160" i="5"/>
  <c r="AY160" i="5" s="1"/>
  <c r="EH160" i="5"/>
  <c r="EJ160" i="5"/>
  <c r="GR160" i="5" s="1"/>
  <c r="GB160" i="5"/>
  <c r="GA160" i="5" s="1"/>
  <c r="DS160" i="5"/>
  <c r="CS160" i="5"/>
  <c r="CX160" i="5" s="1"/>
  <c r="GG160" i="5"/>
  <c r="FU160" i="5"/>
  <c r="FZ160" i="5" s="1"/>
  <c r="FO160" i="5"/>
  <c r="CF161" i="5"/>
  <c r="AG161" i="5"/>
  <c r="AO161" i="5" s="1"/>
  <c r="U161" i="5"/>
  <c r="AF161" i="5"/>
  <c r="BY161" i="5"/>
  <c r="CD161" i="5" s="1"/>
  <c r="CW161" i="5"/>
  <c r="GC161" i="5"/>
  <c r="DH161" i="5"/>
  <c r="DQ161" i="5"/>
  <c r="FQ161" i="5"/>
  <c r="FY161" i="5" s="1"/>
  <c r="CF162" i="5"/>
  <c r="AG162" i="5"/>
  <c r="AO162" i="5" s="1"/>
  <c r="U162" i="5"/>
  <c r="AF162" i="5"/>
  <c r="BU162" i="5"/>
  <c r="GP162" i="5"/>
  <c r="GO162" i="5" s="1"/>
  <c r="EG162" i="5"/>
  <c r="GF162" i="5"/>
  <c r="GE162" i="5" s="1"/>
  <c r="DW162" i="5"/>
  <c r="FU162" i="5"/>
  <c r="FZ162" i="5" s="1"/>
  <c r="CF163" i="5"/>
  <c r="AG163" i="5"/>
  <c r="AO163" i="5" s="1"/>
  <c r="BU163" i="5"/>
  <c r="CC163" i="5" s="1"/>
  <c r="CW163" i="5"/>
  <c r="GC163" i="5"/>
  <c r="DH163" i="5"/>
  <c r="FQ163" i="5"/>
  <c r="FY163" i="5" s="1"/>
  <c r="FE163" i="5"/>
  <c r="Q169" i="5"/>
  <c r="V169" i="5" s="1"/>
  <c r="BA169" i="5"/>
  <c r="BI169" i="5" s="1"/>
  <c r="BK169" i="5"/>
  <c r="BS169" i="5" s="1"/>
  <c r="GP165" i="5"/>
  <c r="EH169" i="5"/>
  <c r="GR165" i="5"/>
  <c r="GR169" i="5" s="1"/>
  <c r="EJ169" i="5"/>
  <c r="GB165" i="5"/>
  <c r="DT169" i="5"/>
  <c r="GD165" i="5"/>
  <c r="GD169" i="5" s="1"/>
  <c r="DV169" i="5"/>
  <c r="GF165" i="5"/>
  <c r="DX169" i="5"/>
  <c r="GH165" i="5"/>
  <c r="GH169" i="5" s="1"/>
  <c r="DZ169" i="5"/>
  <c r="FX169" i="5"/>
  <c r="CF166" i="5"/>
  <c r="AG166" i="5"/>
  <c r="AK166" i="5"/>
  <c r="AY166" i="5"/>
  <c r="BJ166" i="5"/>
  <c r="BS166" i="5"/>
  <c r="GB166" i="5"/>
  <c r="GA166" i="5" s="1"/>
  <c r="DS166" i="5"/>
  <c r="DG166" i="5"/>
  <c r="DR166" i="5"/>
  <c r="FQ166" i="5"/>
  <c r="FY166" i="5" s="1"/>
  <c r="FE166" i="5"/>
  <c r="FP166" i="5"/>
  <c r="AG167" i="5"/>
  <c r="CH167" i="5"/>
  <c r="EF167" i="5" s="1"/>
  <c r="GN167" i="5" s="1"/>
  <c r="AK167" i="5"/>
  <c r="AZ167" i="5"/>
  <c r="BJ167" i="5"/>
  <c r="BT167" i="5"/>
  <c r="GC167" i="5"/>
  <c r="DG167" i="5"/>
  <c r="DQ167" i="5"/>
  <c r="EU167" i="5"/>
  <c r="FE167" i="5"/>
  <c r="CG168" i="5"/>
  <c r="EE168" i="5" s="1"/>
  <c r="GM168" i="5" s="1"/>
  <c r="BU168" i="5"/>
  <c r="BY168" i="5"/>
  <c r="BS168" i="5"/>
  <c r="DI175" i="5"/>
  <c r="EM175" i="5"/>
  <c r="EU170" i="5"/>
  <c r="EW175" i="5"/>
  <c r="FE170" i="5"/>
  <c r="FE175" i="5" s="1"/>
  <c r="FG175" i="5"/>
  <c r="FO170" i="5"/>
  <c r="FO175" i="5" s="1"/>
  <c r="CG171" i="5"/>
  <c r="EE171" i="5" s="1"/>
  <c r="GM171" i="5" s="1"/>
  <c r="AE171" i="5"/>
  <c r="BU171" i="5"/>
  <c r="BY171" i="5"/>
  <c r="CD171" i="5" s="1"/>
  <c r="BI171" i="5"/>
  <c r="EI171" i="5"/>
  <c r="GQ171" i="5" s="1"/>
  <c r="GC171" i="5"/>
  <c r="DW171" i="5"/>
  <c r="GF171" i="5"/>
  <c r="GE171" i="5" s="1"/>
  <c r="DH171" i="5"/>
  <c r="EV171" i="5"/>
  <c r="FP171" i="5"/>
  <c r="CG172" i="5"/>
  <c r="EE172" i="5" s="1"/>
  <c r="GM172" i="5" s="1"/>
  <c r="AK172" i="5"/>
  <c r="V172" i="5"/>
  <c r="AZ172" i="5"/>
  <c r="EH172" i="5"/>
  <c r="GC172" i="5"/>
  <c r="DQ172" i="5"/>
  <c r="FQ172" i="5"/>
  <c r="FY172" i="5" s="1"/>
  <c r="CF173" i="5"/>
  <c r="AG173" i="5"/>
  <c r="AK173" i="5"/>
  <c r="BU173" i="5"/>
  <c r="BY173" i="5"/>
  <c r="BT173" i="5"/>
  <c r="EI173" i="5"/>
  <c r="GQ173" i="5" s="1"/>
  <c r="GB173" i="5"/>
  <c r="GA173" i="5" s="1"/>
  <c r="DS173" i="5"/>
  <c r="GF173" i="5"/>
  <c r="GE173" i="5" s="1"/>
  <c r="GJ173" i="5" s="1"/>
  <c r="DW173" i="5"/>
  <c r="EB173" i="5" s="1"/>
  <c r="FQ173" i="5"/>
  <c r="FU173" i="5"/>
  <c r="AK174" i="5"/>
  <c r="V174" i="5"/>
  <c r="EI174" i="5"/>
  <c r="GQ174" i="5" s="1"/>
  <c r="GF174" i="5"/>
  <c r="GE174" i="5" s="1"/>
  <c r="DW174" i="5"/>
  <c r="DH174" i="5"/>
  <c r="CG177" i="5"/>
  <c r="EE177" i="5" s="1"/>
  <c r="GM177" i="5" s="1"/>
  <c r="AE177" i="5"/>
  <c r="BU177" i="5"/>
  <c r="CC177" i="5" s="1"/>
  <c r="BY177" i="5"/>
  <c r="BI177" i="5"/>
  <c r="EI177" i="5"/>
  <c r="GQ177" i="5" s="1"/>
  <c r="GC177" i="5"/>
  <c r="DW177" i="5"/>
  <c r="DH177" i="5"/>
  <c r="FQ177" i="5"/>
  <c r="GA178" i="5"/>
  <c r="FQ178" i="5"/>
  <c r="GK181" i="5"/>
  <c r="AK181" i="5"/>
  <c r="BU181" i="5"/>
  <c r="BY181" i="5"/>
  <c r="GA181" i="5"/>
  <c r="GE181" i="5"/>
  <c r="FQ181" i="5"/>
  <c r="FU181" i="5"/>
  <c r="GK183" i="5"/>
  <c r="AK183" i="5"/>
  <c r="BU183" i="5"/>
  <c r="BY183" i="5"/>
  <c r="GO183" i="5"/>
  <c r="GT183" i="5" s="1"/>
  <c r="GA183" i="5"/>
  <c r="FQ183" i="5"/>
  <c r="FU183" i="5"/>
  <c r="GC184" i="5"/>
  <c r="DS184" i="5"/>
  <c r="AQ120" i="5"/>
  <c r="AY120" i="5" s="1"/>
  <c r="AQ121" i="5"/>
  <c r="AY121" i="5" s="1"/>
  <c r="C125" i="5"/>
  <c r="K125" i="5" s="1"/>
  <c r="CI125" i="5"/>
  <c r="BW128" i="5"/>
  <c r="BW134" i="5" s="1"/>
  <c r="CA128" i="5"/>
  <c r="CA134" i="5" s="1"/>
  <c r="CI128" i="5"/>
  <c r="FS128" i="5"/>
  <c r="FS134" i="5" s="1"/>
  <c r="FW128" i="5"/>
  <c r="FW134" i="5" s="1"/>
  <c r="CI135" i="5"/>
  <c r="FA135" i="5"/>
  <c r="FE135" i="5" s="1"/>
  <c r="C136" i="5"/>
  <c r="K136" i="5" s="1"/>
  <c r="C139" i="5"/>
  <c r="K139" i="5" s="1"/>
  <c r="CI139" i="5"/>
  <c r="CO139" i="5"/>
  <c r="CW139" i="5" s="1"/>
  <c r="C142" i="5"/>
  <c r="K142" i="5" s="1"/>
  <c r="CX145" i="5"/>
  <c r="DH145" i="5"/>
  <c r="DH152" i="5" s="1"/>
  <c r="DR145" i="5"/>
  <c r="EV145" i="5"/>
  <c r="FF145" i="5"/>
  <c r="FP145" i="5"/>
  <c r="FP152" i="5" s="1"/>
  <c r="CI148" i="5"/>
  <c r="CO148" i="5"/>
  <c r="CW148" i="5" s="1"/>
  <c r="EM149" i="5"/>
  <c r="EU149" i="5" s="1"/>
  <c r="EM150" i="5"/>
  <c r="EU150" i="5" s="1"/>
  <c r="AH153" i="5"/>
  <c r="AL153" i="5"/>
  <c r="AN153" i="5"/>
  <c r="AN157" i="5" s="1"/>
  <c r="BO153" i="5"/>
  <c r="BT153" i="5" s="1"/>
  <c r="CI153" i="5"/>
  <c r="CO153" i="5"/>
  <c r="CW153" i="5" s="1"/>
  <c r="DT153" i="5"/>
  <c r="DX153" i="5"/>
  <c r="DZ153" i="5"/>
  <c r="EH153" i="5"/>
  <c r="EJ153" i="5"/>
  <c r="AJ154" i="5"/>
  <c r="BX154" i="5"/>
  <c r="BX157" i="5" s="1"/>
  <c r="DV154" i="5"/>
  <c r="FT154" i="5"/>
  <c r="FT157" i="5" s="1"/>
  <c r="AQ155" i="5"/>
  <c r="AY155" i="5" s="1"/>
  <c r="L164" i="5"/>
  <c r="U164" i="5"/>
  <c r="AF164" i="5"/>
  <c r="AH158" i="5"/>
  <c r="AL158" i="5"/>
  <c r="AN158" i="5"/>
  <c r="AN164" i="5" s="1"/>
  <c r="BJ164" i="5"/>
  <c r="BW158" i="5"/>
  <c r="BW164" i="5" s="1"/>
  <c r="CA158" i="5"/>
  <c r="CA164" i="5" s="1"/>
  <c r="DT158" i="5"/>
  <c r="DX158" i="5"/>
  <c r="DZ158" i="5"/>
  <c r="FS158" i="5"/>
  <c r="FS164" i="5" s="1"/>
  <c r="FW158" i="5"/>
  <c r="FW164" i="5" s="1"/>
  <c r="GF160" i="5"/>
  <c r="DW160" i="5"/>
  <c r="EB160" i="5" s="1"/>
  <c r="DR160" i="5"/>
  <c r="FY160" i="5"/>
  <c r="GZ161" i="5"/>
  <c r="AP161" i="5"/>
  <c r="BT161" i="5"/>
  <c r="GB161" i="5"/>
  <c r="DS161" i="5"/>
  <c r="FZ161" i="5"/>
  <c r="FP161" i="5"/>
  <c r="GZ162" i="5"/>
  <c r="AP162" i="5"/>
  <c r="BJ162" i="5"/>
  <c r="GB162" i="5"/>
  <c r="GA162" i="5" s="1"/>
  <c r="GI162" i="5" s="1"/>
  <c r="DS162" i="5"/>
  <c r="DR162" i="5"/>
  <c r="FY162" i="5"/>
  <c r="FF162" i="5"/>
  <c r="GZ163" i="5"/>
  <c r="AP163" i="5"/>
  <c r="GB163" i="5"/>
  <c r="GA163" i="5" s="1"/>
  <c r="DS163" i="5"/>
  <c r="FZ163" i="5"/>
  <c r="CF165" i="5"/>
  <c r="AH169" i="5"/>
  <c r="CH165" i="5"/>
  <c r="AJ169" i="5"/>
  <c r="AL169" i="5"/>
  <c r="AF169" i="5"/>
  <c r="V166" i="5"/>
  <c r="GP166" i="5"/>
  <c r="GO166" i="5" s="1"/>
  <c r="EG166" i="5"/>
  <c r="GF166" i="5"/>
  <c r="GE166" i="5" s="1"/>
  <c r="DW166" i="5"/>
  <c r="EB166" i="5" s="1"/>
  <c r="EG167" i="5"/>
  <c r="DS167" i="5"/>
  <c r="DW167" i="5"/>
  <c r="CF168" i="5"/>
  <c r="AG168" i="5"/>
  <c r="AO168" i="5" s="1"/>
  <c r="GZ168" i="5"/>
  <c r="GP168" i="5"/>
  <c r="EG168" i="5"/>
  <c r="GB168" i="5"/>
  <c r="DS168" i="5"/>
  <c r="GF168" i="5"/>
  <c r="DW168" i="5"/>
  <c r="EB168" i="5" s="1"/>
  <c r="L175" i="5"/>
  <c r="V175" i="5"/>
  <c r="AF175" i="5"/>
  <c r="AZ175" i="5"/>
  <c r="BJ175" i="5"/>
  <c r="BT175" i="5"/>
  <c r="GX175" i="5"/>
  <c r="EV170" i="5"/>
  <c r="EV175" i="5" s="1"/>
  <c r="FA175" i="5"/>
  <c r="FF170" i="5"/>
  <c r="FF175" i="5" s="1"/>
  <c r="FK175" i="5"/>
  <c r="FP170" i="5"/>
  <c r="FP175" i="5" s="1"/>
  <c r="CF171" i="5"/>
  <c r="AG171" i="5"/>
  <c r="AO171" i="5" s="1"/>
  <c r="GZ171" i="5"/>
  <c r="GP171" i="5"/>
  <c r="CX171" i="5"/>
  <c r="DR171" i="5"/>
  <c r="FF171" i="5"/>
  <c r="L172" i="5"/>
  <c r="AF172" i="5"/>
  <c r="BJ172" i="5"/>
  <c r="GB172" i="5"/>
  <c r="DS172" i="5"/>
  <c r="GF172" i="5"/>
  <c r="GE172" i="5" s="1"/>
  <c r="DW172" i="5"/>
  <c r="EB172" i="5" s="1"/>
  <c r="FF172" i="5"/>
  <c r="GP173" i="5"/>
  <c r="L174" i="5"/>
  <c r="AF174" i="5"/>
  <c r="CD174" i="5"/>
  <c r="BT174" i="5"/>
  <c r="GP174" i="5"/>
  <c r="GB174" i="5"/>
  <c r="GA174" i="5" s="1"/>
  <c r="GI174" i="5" s="1"/>
  <c r="DS174" i="5"/>
  <c r="DR174" i="5"/>
  <c r="FZ174" i="5"/>
  <c r="AG177" i="5"/>
  <c r="AO177" i="5" s="1"/>
  <c r="CF177" i="5"/>
  <c r="GZ177" i="5"/>
  <c r="GB177" i="5"/>
  <c r="DS177" i="5"/>
  <c r="EA177" i="5" s="1"/>
  <c r="DR177" i="5"/>
  <c r="FF177" i="5"/>
  <c r="GV182" i="5"/>
  <c r="GZ182" i="5"/>
  <c r="CD182" i="5"/>
  <c r="GJ182" i="5"/>
  <c r="FZ182" i="5"/>
  <c r="GA184" i="5"/>
  <c r="DX161" i="5"/>
  <c r="BZ162" i="5"/>
  <c r="BY162" i="5" s="1"/>
  <c r="CD162" i="5" s="1"/>
  <c r="DX163" i="5"/>
  <c r="EH163" i="5" s="1"/>
  <c r="Q165" i="5"/>
  <c r="V165" i="5" s="1"/>
  <c r="W165" i="5"/>
  <c r="AE165" i="5" s="1"/>
  <c r="AI165" i="5"/>
  <c r="AM165" i="5"/>
  <c r="AM169" i="5" s="1"/>
  <c r="AQ165" i="5"/>
  <c r="AU165" i="5"/>
  <c r="BA165" i="5"/>
  <c r="BE165" i="5"/>
  <c r="BK165" i="5"/>
  <c r="BO165" i="5"/>
  <c r="BW165" i="5"/>
  <c r="BW169" i="5" s="1"/>
  <c r="CA165" i="5"/>
  <c r="CA169" i="5" s="1"/>
  <c r="CI165" i="5"/>
  <c r="DG165" i="5"/>
  <c r="DQ165" i="5"/>
  <c r="DQ169" i="5" s="1"/>
  <c r="DU165" i="5"/>
  <c r="DY165" i="5"/>
  <c r="EI165" i="5" s="1"/>
  <c r="EG165" i="5" s="1"/>
  <c r="EU165" i="5"/>
  <c r="FE165" i="5"/>
  <c r="FE169" i="5" s="1"/>
  <c r="FO165" i="5"/>
  <c r="FO169" i="5" s="1"/>
  <c r="FS165" i="5"/>
  <c r="FS169" i="5" s="1"/>
  <c r="FW165" i="5"/>
  <c r="FW169" i="5" s="1"/>
  <c r="G166" i="5"/>
  <c r="L166" i="5" s="1"/>
  <c r="BZ166" i="5"/>
  <c r="BY166" i="5" s="1"/>
  <c r="CD166" i="5" s="1"/>
  <c r="BV167" i="5"/>
  <c r="BU167" i="5" s="1"/>
  <c r="BZ167" i="5"/>
  <c r="BY167" i="5" s="1"/>
  <c r="FR167" i="5"/>
  <c r="FQ167" i="5" s="1"/>
  <c r="FV167" i="5"/>
  <c r="FU167" i="5" s="1"/>
  <c r="AQ168" i="5"/>
  <c r="AY168" i="5" s="1"/>
  <c r="D169" i="5"/>
  <c r="F169" i="5"/>
  <c r="F191" i="5" s="1"/>
  <c r="F238" i="5" s="1"/>
  <c r="H169" i="5"/>
  <c r="J169" i="5"/>
  <c r="J191" i="5" s="1"/>
  <c r="AR169" i="5"/>
  <c r="AT169" i="5"/>
  <c r="AV169" i="5"/>
  <c r="AX169" i="5"/>
  <c r="AX191" i="5" s="1"/>
  <c r="AX3" i="5" s="1"/>
  <c r="CJ169" i="5"/>
  <c r="CL169" i="5"/>
  <c r="CP169" i="5"/>
  <c r="CR169" i="5"/>
  <c r="CR191" i="5" s="1"/>
  <c r="CR238" i="5" s="1"/>
  <c r="CT169" i="5"/>
  <c r="CV169" i="5"/>
  <c r="CV191" i="5" s="1"/>
  <c r="EN169" i="5"/>
  <c r="EP169" i="5"/>
  <c r="EP191" i="5" s="1"/>
  <c r="EP238" i="5" s="1"/>
  <c r="ER169" i="5"/>
  <c r="ET169" i="5"/>
  <c r="ET191" i="5" s="1"/>
  <c r="AH170" i="5"/>
  <c r="AJ170" i="5"/>
  <c r="AL170" i="5"/>
  <c r="AN170" i="5"/>
  <c r="AN175" i="5" s="1"/>
  <c r="BV170" i="5"/>
  <c r="BX170" i="5"/>
  <c r="BX175" i="5" s="1"/>
  <c r="BZ170" i="5"/>
  <c r="CB170" i="5"/>
  <c r="CB175" i="5" s="1"/>
  <c r="CX170" i="5"/>
  <c r="CX175" i="5" s="1"/>
  <c r="DH170" i="5"/>
  <c r="DR170" i="5"/>
  <c r="DR175" i="5" s="1"/>
  <c r="DT170" i="5"/>
  <c r="DV170" i="5"/>
  <c r="DX170" i="5"/>
  <c r="DZ170" i="5"/>
  <c r="EH170" i="5"/>
  <c r="EJ170" i="5"/>
  <c r="FR170" i="5"/>
  <c r="FT170" i="5"/>
  <c r="FT175" i="5" s="1"/>
  <c r="FV170" i="5"/>
  <c r="FX170" i="5"/>
  <c r="FX175" i="5" s="1"/>
  <c r="DT171" i="5"/>
  <c r="EJ171" i="5"/>
  <c r="GR171" i="5" s="1"/>
  <c r="FR171" i="5"/>
  <c r="FQ171" i="5" s="1"/>
  <c r="FY171" i="5" s="1"/>
  <c r="AH172" i="5"/>
  <c r="BV172" i="5"/>
  <c r="BU172" i="5" s="1"/>
  <c r="CC172" i="5" s="1"/>
  <c r="CO173" i="5"/>
  <c r="CW173" i="5" s="1"/>
  <c r="AH174" i="5"/>
  <c r="AU174" i="5"/>
  <c r="AZ174" i="5" s="1"/>
  <c r="CO174" i="5"/>
  <c r="CW174" i="5" s="1"/>
  <c r="EN175" i="5"/>
  <c r="ER175" i="5"/>
  <c r="EX175" i="5"/>
  <c r="FB175" i="5"/>
  <c r="FB33" i="5" s="1"/>
  <c r="FH175" i="5"/>
  <c r="FH33" i="5" s="1"/>
  <c r="FL175" i="5"/>
  <c r="FL191" i="5" s="1"/>
  <c r="FL238" i="5" s="1"/>
  <c r="C189" i="5"/>
  <c r="G189" i="5"/>
  <c r="N191" i="5"/>
  <c r="M189" i="5"/>
  <c r="P191" i="5"/>
  <c r="P192" i="5" s="1"/>
  <c r="P227" i="5" s="1"/>
  <c r="Q189" i="5"/>
  <c r="T191" i="5"/>
  <c r="X191" i="5"/>
  <c r="W189" i="5"/>
  <c r="Z191" i="5"/>
  <c r="Z192" i="5" s="1"/>
  <c r="Z227" i="5" s="1"/>
  <c r="AB191" i="5"/>
  <c r="AA189" i="5"/>
  <c r="AD191" i="5"/>
  <c r="AH176" i="5"/>
  <c r="AJ176" i="5"/>
  <c r="AL176" i="5"/>
  <c r="AN176" i="5"/>
  <c r="AN189" i="5" s="1"/>
  <c r="AQ189" i="5"/>
  <c r="AU189" i="5"/>
  <c r="BB191" i="5"/>
  <c r="BA189" i="5"/>
  <c r="BD191" i="5"/>
  <c r="BD192" i="5" s="1"/>
  <c r="BD227" i="5" s="1"/>
  <c r="BF191" i="5"/>
  <c r="BE189" i="5"/>
  <c r="BH191" i="5"/>
  <c r="BL191" i="5"/>
  <c r="BK189" i="5"/>
  <c r="BN191" i="5"/>
  <c r="BN192" i="5" s="1"/>
  <c r="BN227" i="5" s="1"/>
  <c r="BP191" i="5"/>
  <c r="BO189" i="5"/>
  <c r="BR191" i="5"/>
  <c r="BV176" i="5"/>
  <c r="BX176" i="5"/>
  <c r="BX189" i="5" s="1"/>
  <c r="BZ176" i="5"/>
  <c r="CB176" i="5"/>
  <c r="CB189" i="5" s="1"/>
  <c r="CI189" i="5"/>
  <c r="CP191" i="5"/>
  <c r="CP238" i="5" s="1"/>
  <c r="CO189" i="5"/>
  <c r="CZ191" i="5"/>
  <c r="CZ238" i="5" s="1"/>
  <c r="DB191" i="5"/>
  <c r="DB238" i="5" s="1"/>
  <c r="DF191" i="5"/>
  <c r="DJ191" i="5"/>
  <c r="DJ238" i="5" s="1"/>
  <c r="DL191" i="5"/>
  <c r="DL238" i="5" s="1"/>
  <c r="DN191" i="5"/>
  <c r="DN238" i="5" s="1"/>
  <c r="DP191" i="5"/>
  <c r="DT176" i="5"/>
  <c r="DV176" i="5"/>
  <c r="DX176" i="5"/>
  <c r="DZ176" i="5"/>
  <c r="EH176" i="5"/>
  <c r="EJ176" i="5"/>
  <c r="EZ191" i="5"/>
  <c r="EZ238" i="5" s="1"/>
  <c r="FD191" i="5"/>
  <c r="FJ191" i="5"/>
  <c r="FJ238" i="5" s="1"/>
  <c r="FN191" i="5"/>
  <c r="FR176" i="5"/>
  <c r="FT176" i="5"/>
  <c r="FT189" i="5" s="1"/>
  <c r="FV176" i="5"/>
  <c r="FX176" i="5"/>
  <c r="FX189" i="5" s="1"/>
  <c r="G177" i="5"/>
  <c r="L177" i="5" s="1"/>
  <c r="AU177" i="5"/>
  <c r="AZ177" i="5" s="1"/>
  <c r="CO177" i="5"/>
  <c r="CW177" i="5" s="1"/>
  <c r="EM177" i="5"/>
  <c r="EU177" i="5" s="1"/>
  <c r="FV177" i="5"/>
  <c r="FU177" i="5" s="1"/>
  <c r="FZ177" i="5" s="1"/>
  <c r="BV178" i="5"/>
  <c r="BU178" i="5" s="1"/>
  <c r="BY178" i="5"/>
  <c r="DS178" i="5"/>
  <c r="EI178" i="5"/>
  <c r="GQ178" i="5" s="1"/>
  <c r="AG179" i="5"/>
  <c r="BZ179" i="5"/>
  <c r="BY179" i="5" s="1"/>
  <c r="AU179" i="5"/>
  <c r="AZ179" i="5" s="1"/>
  <c r="BJ179" i="5"/>
  <c r="BT179" i="5"/>
  <c r="CE179" i="5"/>
  <c r="DT179" i="5"/>
  <c r="DW179" i="5"/>
  <c r="EJ179" i="5"/>
  <c r="GR179" i="5" s="1"/>
  <c r="GO179" i="5" s="1"/>
  <c r="FR179" i="5"/>
  <c r="FQ179" i="5" s="1"/>
  <c r="FU179" i="5"/>
  <c r="CG180" i="5"/>
  <c r="EE180" i="5" s="1"/>
  <c r="GM180" i="5" s="1"/>
  <c r="BV180" i="5"/>
  <c r="BU180" i="5" s="1"/>
  <c r="BY180" i="5"/>
  <c r="DS180" i="5"/>
  <c r="EI180" i="5"/>
  <c r="GQ180" i="5" s="1"/>
  <c r="L181" i="5"/>
  <c r="AF181" i="5"/>
  <c r="AZ181" i="5"/>
  <c r="BT181" i="5"/>
  <c r="CE181" i="5"/>
  <c r="CM181" i="5" s="1"/>
  <c r="GX181" i="5"/>
  <c r="CN181" i="5"/>
  <c r="DH181" i="5"/>
  <c r="DS181" i="5"/>
  <c r="DW181" i="5"/>
  <c r="EV181" i="5"/>
  <c r="FP181" i="5"/>
  <c r="V182" i="5"/>
  <c r="AG182" i="5"/>
  <c r="AO182" i="5" s="1"/>
  <c r="BJ182" i="5"/>
  <c r="EH182" i="5"/>
  <c r="EJ182" i="5"/>
  <c r="GR182" i="5" s="1"/>
  <c r="CX182" i="5"/>
  <c r="DR182" i="5"/>
  <c r="EC182" i="5"/>
  <c r="FF182" i="5"/>
  <c r="L183" i="5"/>
  <c r="AF183" i="5"/>
  <c r="AZ183" i="5"/>
  <c r="BT183" i="5"/>
  <c r="CE183" i="5"/>
  <c r="CM183" i="5" s="1"/>
  <c r="GX183" i="5"/>
  <c r="CN183" i="5"/>
  <c r="GH183" i="5"/>
  <c r="GE183" i="5" s="1"/>
  <c r="DH183" i="5"/>
  <c r="DS183" i="5"/>
  <c r="DW183" i="5"/>
  <c r="EV183" i="5"/>
  <c r="FP183" i="5"/>
  <c r="AH184" i="5"/>
  <c r="AK184" i="5"/>
  <c r="CI184" i="5"/>
  <c r="DX184" i="5"/>
  <c r="CS184" i="5"/>
  <c r="CX184" i="5" s="1"/>
  <c r="DH184" i="5"/>
  <c r="DR184" i="5"/>
  <c r="FV184" i="5"/>
  <c r="FU184" i="5" s="1"/>
  <c r="FZ184" i="5" s="1"/>
  <c r="EQ184" i="5"/>
  <c r="EV184" i="5" s="1"/>
  <c r="FF184" i="5"/>
  <c r="FP184" i="5"/>
  <c r="AG185" i="5"/>
  <c r="AK185" i="5"/>
  <c r="U185" i="5"/>
  <c r="AE185" i="5"/>
  <c r="AY185" i="5"/>
  <c r="EJ185" i="5"/>
  <c r="GR185" i="5" s="1"/>
  <c r="DS185" i="5"/>
  <c r="DG185" i="5"/>
  <c r="DQ185" i="5"/>
  <c r="EU185" i="5"/>
  <c r="FE185" i="5"/>
  <c r="FO185" i="5"/>
  <c r="CG186" i="5"/>
  <c r="EE186" i="5" s="1"/>
  <c r="GM186" i="5" s="1"/>
  <c r="AE186" i="5"/>
  <c r="BU186" i="5"/>
  <c r="BY186" i="5"/>
  <c r="CD186" i="5" s="1"/>
  <c r="BI186" i="5"/>
  <c r="EH186" i="5"/>
  <c r="CX186" i="5"/>
  <c r="GG186" i="5"/>
  <c r="DR186" i="5"/>
  <c r="FU186" i="5"/>
  <c r="FF186" i="5"/>
  <c r="AF187" i="5"/>
  <c r="GQ187" i="5"/>
  <c r="GG187" i="5"/>
  <c r="EV187" i="5"/>
  <c r="FF187" i="5"/>
  <c r="FP187" i="5"/>
  <c r="U194" i="5"/>
  <c r="AY194" i="5"/>
  <c r="BI194" i="5"/>
  <c r="BS194" i="5"/>
  <c r="GC194" i="5"/>
  <c r="DW194" i="5"/>
  <c r="FQ194" i="5"/>
  <c r="CF195" i="5"/>
  <c r="AG195" i="5"/>
  <c r="CH195" i="5"/>
  <c r="EF195" i="5" s="1"/>
  <c r="GN195" i="5" s="1"/>
  <c r="CJ195" i="5"/>
  <c r="AK195" i="5"/>
  <c r="V195" i="5"/>
  <c r="BY195" i="5"/>
  <c r="CD195" i="5" s="1"/>
  <c r="BJ195" i="5"/>
  <c r="GB195" i="5"/>
  <c r="GA195" i="5" s="1"/>
  <c r="DS195" i="5"/>
  <c r="GF195" i="5"/>
  <c r="GE195" i="5" s="1"/>
  <c r="GJ195" i="5" s="1"/>
  <c r="DW195" i="5"/>
  <c r="EB195" i="5" s="1"/>
  <c r="FQ195" i="5"/>
  <c r="FU195" i="5"/>
  <c r="CF196" i="5"/>
  <c r="AG196" i="5"/>
  <c r="CJ196" i="5"/>
  <c r="AK196" i="5"/>
  <c r="BU196" i="5"/>
  <c r="BY196" i="5"/>
  <c r="DR196" i="5"/>
  <c r="FU196" i="5"/>
  <c r="FZ196" i="5" s="1"/>
  <c r="AK197" i="5"/>
  <c r="AY197" i="5"/>
  <c r="BJ197" i="5"/>
  <c r="DW197" i="5"/>
  <c r="EU197" i="5"/>
  <c r="BY198" i="5"/>
  <c r="CD198" i="5" s="1"/>
  <c r="BJ198" i="5"/>
  <c r="GB198" i="5"/>
  <c r="GA198" i="5" s="1"/>
  <c r="DS198" i="5"/>
  <c r="GF198" i="5"/>
  <c r="GE198" i="5" s="1"/>
  <c r="GJ198" i="5" s="1"/>
  <c r="DW198" i="5"/>
  <c r="EB198" i="5" s="1"/>
  <c r="FZ198" i="5"/>
  <c r="CD199" i="5"/>
  <c r="AE200" i="5"/>
  <c r="BU200" i="5"/>
  <c r="BY200" i="5"/>
  <c r="DS200" i="5"/>
  <c r="EA200" i="5" s="1"/>
  <c r="AQ161" i="5"/>
  <c r="AY161" i="5" s="1"/>
  <c r="C162" i="5"/>
  <c r="K162" i="5" s="1"/>
  <c r="CO162" i="5"/>
  <c r="CW162" i="5" s="1"/>
  <c r="AQ163" i="5"/>
  <c r="AY163" i="5" s="1"/>
  <c r="EM163" i="5"/>
  <c r="EU163" i="5" s="1"/>
  <c r="CX165" i="5"/>
  <c r="DH165" i="5"/>
  <c r="DH169" i="5" s="1"/>
  <c r="DR165" i="5"/>
  <c r="DR169" i="5" s="1"/>
  <c r="EV165" i="5"/>
  <c r="EV169" i="5" s="1"/>
  <c r="FF165" i="5"/>
  <c r="FF169" i="5" s="1"/>
  <c r="FP165" i="5"/>
  <c r="FP169" i="5" s="1"/>
  <c r="CI166" i="5"/>
  <c r="CO166" i="5"/>
  <c r="CW166" i="5" s="1"/>
  <c r="AI170" i="5"/>
  <c r="AM170" i="5"/>
  <c r="AM175" i="5" s="1"/>
  <c r="BW170" i="5"/>
  <c r="BW175" i="5" s="1"/>
  <c r="CA170" i="5"/>
  <c r="CA175" i="5" s="1"/>
  <c r="DG170" i="5"/>
  <c r="DQ170" i="5"/>
  <c r="DQ175" i="5" s="1"/>
  <c r="DU170" i="5"/>
  <c r="DY170" i="5"/>
  <c r="EI170" i="5" s="1"/>
  <c r="FS170" i="5"/>
  <c r="FS175" i="5" s="1"/>
  <c r="FW170" i="5"/>
  <c r="FW175" i="5" s="1"/>
  <c r="G171" i="5"/>
  <c r="L171" i="5" s="1"/>
  <c r="AU171" i="5"/>
  <c r="AZ171" i="5" s="1"/>
  <c r="CI172" i="5"/>
  <c r="CS172" i="5"/>
  <c r="CX172" i="5" s="1"/>
  <c r="EJ172" i="5"/>
  <c r="GR172" i="5" s="1"/>
  <c r="EJ174" i="5"/>
  <c r="GR174" i="5" s="1"/>
  <c r="EQ174" i="5"/>
  <c r="EV174" i="5" s="1"/>
  <c r="C176" i="5"/>
  <c r="E191" i="5"/>
  <c r="E238" i="5" s="1"/>
  <c r="G176" i="5"/>
  <c r="L176" i="5" s="1"/>
  <c r="I191" i="5"/>
  <c r="I192" i="5" s="1"/>
  <c r="I227" i="5" s="1"/>
  <c r="M176" i="5"/>
  <c r="O191" i="5"/>
  <c r="O192" i="5" s="1"/>
  <c r="Q176" i="5"/>
  <c r="V176" i="5" s="1"/>
  <c r="S191" i="5"/>
  <c r="S192" i="5" s="1"/>
  <c r="S227" i="5" s="1"/>
  <c r="W176" i="5"/>
  <c r="Y191" i="5"/>
  <c r="Y192" i="5" s="1"/>
  <c r="AA176" i="5"/>
  <c r="AF176" i="5" s="1"/>
  <c r="AC191" i="5"/>
  <c r="AC192" i="5" s="1"/>
  <c r="AC227" i="5" s="1"/>
  <c r="AI176" i="5"/>
  <c r="AM176" i="5"/>
  <c r="AM189" i="5" s="1"/>
  <c r="AQ176" i="5"/>
  <c r="AS191" i="5"/>
  <c r="AS238" i="5" s="1"/>
  <c r="AU176" i="5"/>
  <c r="AZ176" i="5" s="1"/>
  <c r="AW191" i="5"/>
  <c r="AW192" i="5" s="1"/>
  <c r="AW227" i="5" s="1"/>
  <c r="BA176" i="5"/>
  <c r="BC191" i="5"/>
  <c r="BC192" i="5" s="1"/>
  <c r="BE176" i="5"/>
  <c r="BJ176" i="5" s="1"/>
  <c r="BG191" i="5"/>
  <c r="BG192" i="5" s="1"/>
  <c r="BG227" i="5" s="1"/>
  <c r="BK176" i="5"/>
  <c r="BM191" i="5"/>
  <c r="BM192" i="5" s="1"/>
  <c r="BO176" i="5"/>
  <c r="BT176" i="5" s="1"/>
  <c r="BQ191" i="5"/>
  <c r="CA3" i="5" s="1"/>
  <c r="CA2" i="5" s="1"/>
  <c r="BW176" i="5"/>
  <c r="BW189" i="5" s="1"/>
  <c r="CA176" i="5"/>
  <c r="CA189" i="5" s="1"/>
  <c r="CI176" i="5"/>
  <c r="CO176" i="5"/>
  <c r="CQ191" i="5"/>
  <c r="CQ238" i="5" s="1"/>
  <c r="CS176" i="5"/>
  <c r="CY176" i="5"/>
  <c r="DA191" i="5"/>
  <c r="DA238" i="5" s="1"/>
  <c r="DC176" i="5"/>
  <c r="DE191" i="5"/>
  <c r="DE192" i="5" s="1"/>
  <c r="DE227" i="5" s="1"/>
  <c r="DI176" i="5"/>
  <c r="DK191" i="5"/>
  <c r="DK238" i="5" s="1"/>
  <c r="DM176" i="5"/>
  <c r="DO191" i="5"/>
  <c r="DO192" i="5" s="1"/>
  <c r="DO227" i="5" s="1"/>
  <c r="DU176" i="5"/>
  <c r="DY176" i="5"/>
  <c r="EM176" i="5"/>
  <c r="EO191" i="5"/>
  <c r="EO238" i="5" s="1"/>
  <c r="EQ176" i="5"/>
  <c r="EW176" i="5"/>
  <c r="EY191" i="5"/>
  <c r="EY238" i="5" s="1"/>
  <c r="FA176" i="5"/>
  <c r="FC191" i="5"/>
  <c r="FC192" i="5" s="1"/>
  <c r="FC227" i="5" s="1"/>
  <c r="FG176" i="5"/>
  <c r="FI191" i="5"/>
  <c r="FI238" i="5" s="1"/>
  <c r="FK176" i="5"/>
  <c r="FM191" i="5"/>
  <c r="FM192" i="5" s="1"/>
  <c r="FM227" i="5" s="1"/>
  <c r="FS176" i="5"/>
  <c r="FS189" i="5" s="1"/>
  <c r="FW176" i="5"/>
  <c r="FW189" i="5" s="1"/>
  <c r="EJ177" i="5"/>
  <c r="GR177" i="5" s="1"/>
  <c r="FP177" i="5"/>
  <c r="AH178" i="5"/>
  <c r="AK178" i="5"/>
  <c r="CI178" i="5"/>
  <c r="DX178" i="5"/>
  <c r="CS178" i="5"/>
  <c r="DG178" i="5"/>
  <c r="DQ178" i="5"/>
  <c r="FV178" i="5"/>
  <c r="FU178" i="5" s="1"/>
  <c r="FZ178" i="5" s="1"/>
  <c r="EQ178" i="5"/>
  <c r="AL179" i="5"/>
  <c r="AK179" i="5" s="1"/>
  <c r="G179" i="5"/>
  <c r="L179" i="5" s="1"/>
  <c r="V179" i="5"/>
  <c r="AF179" i="5"/>
  <c r="EG179" i="5"/>
  <c r="GF179" i="5"/>
  <c r="GE179" i="5" s="1"/>
  <c r="AH180" i="5"/>
  <c r="AK180" i="5"/>
  <c r="CI180" i="5"/>
  <c r="DX180" i="5"/>
  <c r="CS180" i="5"/>
  <c r="DG180" i="5"/>
  <c r="DQ180" i="5"/>
  <c r="FV180" i="5"/>
  <c r="FU180" i="5" s="1"/>
  <c r="FZ180" i="5" s="1"/>
  <c r="EQ180" i="5"/>
  <c r="FE180" i="5"/>
  <c r="FO180" i="5"/>
  <c r="V181" i="5"/>
  <c r="AG181" i="5"/>
  <c r="AO181" i="5" s="1"/>
  <c r="BJ181" i="5"/>
  <c r="CX181" i="5"/>
  <c r="DR181" i="5"/>
  <c r="EC181" i="5"/>
  <c r="FF181" i="5"/>
  <c r="L182" i="5"/>
  <c r="AF182" i="5"/>
  <c r="AZ182" i="5"/>
  <c r="BT182" i="5"/>
  <c r="CE182" i="5"/>
  <c r="CM182" i="5" s="1"/>
  <c r="GX182" i="5"/>
  <c r="DH182" i="5"/>
  <c r="DS182" i="5"/>
  <c r="DW182" i="5"/>
  <c r="EV182" i="5"/>
  <c r="FP182" i="5"/>
  <c r="V183" i="5"/>
  <c r="AG183" i="5"/>
  <c r="AO183" i="5" s="1"/>
  <c r="BJ183" i="5"/>
  <c r="CX183" i="5"/>
  <c r="DR183" i="5"/>
  <c r="EC183" i="5"/>
  <c r="EG183" i="5"/>
  <c r="FF183" i="5"/>
  <c r="BV184" i="5"/>
  <c r="BU184" i="5" s="1"/>
  <c r="BY184" i="5"/>
  <c r="EI184" i="5"/>
  <c r="GQ184" i="5" s="1"/>
  <c r="L185" i="5"/>
  <c r="CF186" i="5"/>
  <c r="AG186" i="5"/>
  <c r="AO186" i="5" s="1"/>
  <c r="GZ186" i="5"/>
  <c r="DW186" i="5"/>
  <c r="GF186" i="5"/>
  <c r="GE186" i="5" s="1"/>
  <c r="DH186" i="5"/>
  <c r="EV186" i="5"/>
  <c r="FP186" i="5"/>
  <c r="AG187" i="5"/>
  <c r="AO187" i="5" s="1"/>
  <c r="CF187" i="5"/>
  <c r="GZ187" i="5"/>
  <c r="CD187" i="5"/>
  <c r="EG187" i="5"/>
  <c r="DS187" i="5"/>
  <c r="DW187" i="5"/>
  <c r="CF194" i="5"/>
  <c r="AG194" i="5"/>
  <c r="AK194" i="5"/>
  <c r="GB194" i="5"/>
  <c r="DS194" i="5"/>
  <c r="FF194" i="5"/>
  <c r="GB196" i="5"/>
  <c r="GA196" i="5" s="1"/>
  <c r="DS196" i="5"/>
  <c r="GF196" i="5"/>
  <c r="GE196" i="5" s="1"/>
  <c r="GJ196" i="5" s="1"/>
  <c r="DW196" i="5"/>
  <c r="EB196" i="5" s="1"/>
  <c r="CF197" i="5"/>
  <c r="AG197" i="5"/>
  <c r="AO197" i="5" s="1"/>
  <c r="AF197" i="5"/>
  <c r="GB197" i="5"/>
  <c r="GA197" i="5" s="1"/>
  <c r="DS197" i="5"/>
  <c r="EA197" i="5" s="1"/>
  <c r="CF198" i="5"/>
  <c r="AG198" i="5"/>
  <c r="CJ198" i="5"/>
  <c r="AK198" i="5"/>
  <c r="K199" i="5"/>
  <c r="U199" i="5"/>
  <c r="BI199" i="5"/>
  <c r="CX199" i="5"/>
  <c r="DH199" i="5"/>
  <c r="CF200" i="5"/>
  <c r="AG200" i="5"/>
  <c r="CJ200" i="5"/>
  <c r="AK200" i="5"/>
  <c r="EJ178" i="5"/>
  <c r="GR178" i="5" s="1"/>
  <c r="EJ180" i="5"/>
  <c r="GR180" i="5" s="1"/>
  <c r="EJ184" i="5"/>
  <c r="GR184" i="5" s="1"/>
  <c r="BV185" i="5"/>
  <c r="BU185" i="5" s="1"/>
  <c r="BZ185" i="5"/>
  <c r="BY185" i="5" s="1"/>
  <c r="DX185" i="5"/>
  <c r="FR185" i="5"/>
  <c r="FQ185" i="5" s="1"/>
  <c r="FV185" i="5"/>
  <c r="FU185" i="5" s="1"/>
  <c r="DT186" i="5"/>
  <c r="EJ186" i="5"/>
  <c r="GR186" i="5" s="1"/>
  <c r="FR186" i="5"/>
  <c r="FQ186" i="5" s="1"/>
  <c r="FY186" i="5" s="1"/>
  <c r="FR187" i="5"/>
  <c r="FQ187" i="5" s="1"/>
  <c r="FV187" i="5"/>
  <c r="FU187" i="5" s="1"/>
  <c r="EI188" i="5"/>
  <c r="GQ188" i="5" s="1"/>
  <c r="C193" i="5"/>
  <c r="G193" i="5"/>
  <c r="M193" i="5"/>
  <c r="Q193" i="5"/>
  <c r="W193" i="5"/>
  <c r="AA193" i="5"/>
  <c r="AI193" i="5"/>
  <c r="AM193" i="5"/>
  <c r="AQ193" i="5"/>
  <c r="AU193" i="5"/>
  <c r="BA193" i="5"/>
  <c r="BE193" i="5"/>
  <c r="BK193" i="5"/>
  <c r="BO193" i="5"/>
  <c r="BW193" i="5"/>
  <c r="BW204" i="5" s="1"/>
  <c r="CA193" i="5"/>
  <c r="CA204" i="5" s="1"/>
  <c r="CO193" i="5"/>
  <c r="CS193" i="5"/>
  <c r="CY193" i="5"/>
  <c r="DC193" i="5"/>
  <c r="DI193" i="5"/>
  <c r="DM193" i="5"/>
  <c r="DU193" i="5"/>
  <c r="DY193" i="5"/>
  <c r="EM193" i="5"/>
  <c r="EQ193" i="5"/>
  <c r="EW193" i="5"/>
  <c r="FA193" i="5"/>
  <c r="FK204" i="5"/>
  <c r="FO193" i="5"/>
  <c r="FS193" i="5"/>
  <c r="FS204" i="5" s="1"/>
  <c r="FW193" i="5"/>
  <c r="FW204" i="5" s="1"/>
  <c r="G194" i="5"/>
  <c r="BZ194" i="5"/>
  <c r="BY194" i="5" s="1"/>
  <c r="CD194" i="5" s="1"/>
  <c r="FV194" i="5"/>
  <c r="FU194" i="5" s="1"/>
  <c r="FZ194" i="5" s="1"/>
  <c r="C195" i="5"/>
  <c r="K195" i="5" s="1"/>
  <c r="AQ195" i="5"/>
  <c r="AU195" i="5"/>
  <c r="EQ196" i="5"/>
  <c r="EV196" i="5" s="1"/>
  <c r="BZ197" i="5"/>
  <c r="BY197" i="5" s="1"/>
  <c r="CD197" i="5" s="1"/>
  <c r="FV197" i="5"/>
  <c r="FU197" i="5" s="1"/>
  <c r="FZ197" i="5" s="1"/>
  <c r="AQ198" i="5"/>
  <c r="AU198" i="5"/>
  <c r="AH199" i="5"/>
  <c r="AL199" i="5"/>
  <c r="DT199" i="5"/>
  <c r="DX199" i="5"/>
  <c r="AQ200" i="5"/>
  <c r="AY200" i="5" s="1"/>
  <c r="CF201" i="5"/>
  <c r="AG201" i="5"/>
  <c r="V201" i="5"/>
  <c r="BU201" i="5"/>
  <c r="BY201" i="5"/>
  <c r="CD201" i="5" s="1"/>
  <c r="CW201" i="5"/>
  <c r="FQ201" i="5"/>
  <c r="FY201" i="5" s="1"/>
  <c r="AG202" i="5"/>
  <c r="CF202" i="5"/>
  <c r="AK202" i="5"/>
  <c r="CJ202" i="5"/>
  <c r="CD202" i="5"/>
  <c r="DS202" i="5"/>
  <c r="GB202" i="5"/>
  <c r="GA202" i="5" s="1"/>
  <c r="DW202" i="5"/>
  <c r="EB202" i="5" s="1"/>
  <c r="GF202" i="5"/>
  <c r="GE202" i="5" s="1"/>
  <c r="GJ202" i="5" s="1"/>
  <c r="FZ202" i="5"/>
  <c r="CF203" i="5"/>
  <c r="AG203" i="5"/>
  <c r="CJ203" i="5"/>
  <c r="AK203" i="5"/>
  <c r="GB203" i="5"/>
  <c r="DS203" i="5"/>
  <c r="GF203" i="5"/>
  <c r="DW203" i="5"/>
  <c r="EB203" i="5" s="1"/>
  <c r="FZ203" i="5"/>
  <c r="CD206" i="5"/>
  <c r="AG207" i="5"/>
  <c r="AK207" i="5"/>
  <c r="DS207" i="5"/>
  <c r="CF208" i="5"/>
  <c r="AG208" i="5"/>
  <c r="DH208" i="5"/>
  <c r="FF208" i="5"/>
  <c r="AG209" i="5"/>
  <c r="CJ210" i="5"/>
  <c r="AK210" i="5"/>
  <c r="GF210" i="5"/>
  <c r="GE210" i="5" s="1"/>
  <c r="DW210" i="5"/>
  <c r="DR210" i="5"/>
  <c r="G186" i="5"/>
  <c r="L186" i="5" s="1"/>
  <c r="AU186" i="5"/>
  <c r="AZ186" i="5" s="1"/>
  <c r="EH188" i="5"/>
  <c r="GP188" i="5" s="1"/>
  <c r="EJ188" i="5"/>
  <c r="GR188" i="5" s="1"/>
  <c r="D226" i="5"/>
  <c r="C204" i="5"/>
  <c r="AH193" i="5"/>
  <c r="AJ193" i="5"/>
  <c r="AL193" i="5"/>
  <c r="AN193" i="5"/>
  <c r="AV251" i="5"/>
  <c r="AV226" i="5"/>
  <c r="BV193" i="5"/>
  <c r="BX193" i="5"/>
  <c r="BX204" i="5" s="1"/>
  <c r="BZ193" i="5"/>
  <c r="CB193" i="5"/>
  <c r="CB204" i="5" s="1"/>
  <c r="DT193" i="5"/>
  <c r="DV193" i="5"/>
  <c r="DX193" i="5"/>
  <c r="DZ193" i="5"/>
  <c r="FP193" i="5"/>
  <c r="FP204" i="5" s="1"/>
  <c r="FR193" i="5"/>
  <c r="FT193" i="5"/>
  <c r="FT204" i="5" s="1"/>
  <c r="FV193" i="5"/>
  <c r="FX193" i="5"/>
  <c r="FX204" i="5" s="1"/>
  <c r="C194" i="5"/>
  <c r="CO194" i="5"/>
  <c r="CW194" i="5" s="1"/>
  <c r="C197" i="5"/>
  <c r="K197" i="5" s="1"/>
  <c r="EU200" i="5"/>
  <c r="CJ201" i="5"/>
  <c r="AK201" i="5"/>
  <c r="BJ201" i="5"/>
  <c r="GB201" i="5"/>
  <c r="GA201" i="5" s="1"/>
  <c r="DS201" i="5"/>
  <c r="FZ201" i="5"/>
  <c r="CG203" i="5"/>
  <c r="EE203" i="5" s="1"/>
  <c r="GM203" i="5" s="1"/>
  <c r="CK203" i="5"/>
  <c r="EI203" i="5" s="1"/>
  <c r="GQ203" i="5" s="1"/>
  <c r="BU203" i="5"/>
  <c r="BY203" i="5"/>
  <c r="L206" i="5"/>
  <c r="V206" i="5"/>
  <c r="DW206" i="5"/>
  <c r="EV206" i="5"/>
  <c r="FP206" i="5"/>
  <c r="AY207" i="5"/>
  <c r="BI207" i="5"/>
  <c r="DR207" i="5"/>
  <c r="EV207" i="5"/>
  <c r="FF207" i="5"/>
  <c r="K208" i="5"/>
  <c r="V208" i="5"/>
  <c r="AE208" i="5"/>
  <c r="BY208" i="5"/>
  <c r="CD208" i="5" s="1"/>
  <c r="GB208" i="5"/>
  <c r="GA208" i="5" s="1"/>
  <c r="DS208" i="5"/>
  <c r="FU208" i="5"/>
  <c r="FZ208" i="5" s="1"/>
  <c r="V209" i="5"/>
  <c r="AF209" i="5"/>
  <c r="AZ209" i="5"/>
  <c r="DS209" i="5"/>
  <c r="GB209" i="5"/>
  <c r="GA209" i="5" s="1"/>
  <c r="DG209" i="5"/>
  <c r="FQ209" i="5"/>
  <c r="FU209" i="5"/>
  <c r="FF209" i="5"/>
  <c r="FP209" i="5"/>
  <c r="CF210" i="5"/>
  <c r="AG210" i="5"/>
  <c r="U210" i="5"/>
  <c r="AE210" i="5"/>
  <c r="BU210" i="5"/>
  <c r="CC210" i="5" s="1"/>
  <c r="BI210" i="5"/>
  <c r="BS210" i="5"/>
  <c r="GB210" i="5"/>
  <c r="GA210" i="5" s="1"/>
  <c r="GI210" i="5" s="1"/>
  <c r="DS210" i="5"/>
  <c r="EA210" i="5" s="1"/>
  <c r="FR200" i="5"/>
  <c r="FQ200" i="5" s="1"/>
  <c r="FV200" i="5"/>
  <c r="FU200" i="5" s="1"/>
  <c r="AU201" i="5"/>
  <c r="AZ201" i="5" s="1"/>
  <c r="DX201" i="5"/>
  <c r="AQ203" i="5"/>
  <c r="AY203" i="5" s="1"/>
  <c r="CO203" i="5"/>
  <c r="CW203" i="5" s="1"/>
  <c r="AH205" i="5"/>
  <c r="AJ205" i="5"/>
  <c r="AL205" i="5"/>
  <c r="AN205" i="5"/>
  <c r="BV205" i="5"/>
  <c r="BX205" i="5"/>
  <c r="BX218" i="5" s="1"/>
  <c r="BZ205" i="5"/>
  <c r="CB205" i="5"/>
  <c r="CB218" i="5" s="1"/>
  <c r="DT205" i="5"/>
  <c r="DV205" i="5"/>
  <c r="DX205" i="5"/>
  <c r="DZ205" i="5"/>
  <c r="FR205" i="5"/>
  <c r="FT205" i="5"/>
  <c r="FT218" i="5" s="1"/>
  <c r="FV205" i="5"/>
  <c r="FX205" i="5"/>
  <c r="FX218" i="5" s="1"/>
  <c r="AH206" i="5"/>
  <c r="AL206" i="5"/>
  <c r="DT206" i="5"/>
  <c r="FR206" i="5"/>
  <c r="FQ206" i="5" s="1"/>
  <c r="FV206" i="5"/>
  <c r="FU206" i="5" s="1"/>
  <c r="BV207" i="5"/>
  <c r="BU207" i="5" s="1"/>
  <c r="BZ207" i="5"/>
  <c r="BY207" i="5" s="1"/>
  <c r="DX207" i="5"/>
  <c r="FR207" i="5"/>
  <c r="FQ207" i="5" s="1"/>
  <c r="FV207" i="5"/>
  <c r="FU207" i="5" s="1"/>
  <c r="AL208" i="5"/>
  <c r="CO208" i="5"/>
  <c r="CW208" i="5" s="1"/>
  <c r="DX208" i="5"/>
  <c r="AL209" i="5"/>
  <c r="BV209" i="5"/>
  <c r="BU209" i="5" s="1"/>
  <c r="CC209" i="5" s="1"/>
  <c r="DX209" i="5"/>
  <c r="C210" i="5"/>
  <c r="G210" i="5"/>
  <c r="AQ210" i="5"/>
  <c r="AU210" i="5"/>
  <c r="CO210" i="5"/>
  <c r="CS210" i="5"/>
  <c r="EM210" i="5"/>
  <c r="EU210" i="5" s="1"/>
  <c r="CF211" i="5"/>
  <c r="AG211" i="5"/>
  <c r="CL211" i="5"/>
  <c r="EJ211" i="5" s="1"/>
  <c r="GR211" i="5" s="1"/>
  <c r="BU211" i="5"/>
  <c r="CC211" i="5" s="1"/>
  <c r="BI211" i="5"/>
  <c r="BT211" i="5"/>
  <c r="GB211" i="5"/>
  <c r="GA211" i="5" s="1"/>
  <c r="DS211" i="5"/>
  <c r="GG211" i="5"/>
  <c r="FU211" i="5"/>
  <c r="FZ211" i="5" s="1"/>
  <c r="CJ212" i="5"/>
  <c r="AK212" i="5"/>
  <c r="EJ212" i="5"/>
  <c r="GR212" i="5" s="1"/>
  <c r="AE212" i="5"/>
  <c r="BY212" i="5"/>
  <c r="CD212" i="5" s="1"/>
  <c r="CW212" i="5"/>
  <c r="GC212" i="5"/>
  <c r="DH212" i="5"/>
  <c r="DQ212" i="5"/>
  <c r="FQ212" i="5"/>
  <c r="FY212" i="5" s="1"/>
  <c r="CF213" i="5"/>
  <c r="AG213" i="5"/>
  <c r="EF213" i="5"/>
  <c r="GN213" i="5" s="1"/>
  <c r="BU213" i="5"/>
  <c r="CC213" i="5" s="1"/>
  <c r="GC213" i="5"/>
  <c r="GG213" i="5"/>
  <c r="FQ213" i="5"/>
  <c r="FU213" i="5"/>
  <c r="AG214" i="5"/>
  <c r="CH214" i="5"/>
  <c r="EF214" i="5" s="1"/>
  <c r="GN214" i="5" s="1"/>
  <c r="AK214" i="5"/>
  <c r="CJ214" i="5"/>
  <c r="CL214" i="5"/>
  <c r="EJ214" i="5" s="1"/>
  <c r="GR214" i="5" s="1"/>
  <c r="V214" i="5"/>
  <c r="AZ214" i="5"/>
  <c r="DW214" i="5"/>
  <c r="GF214" i="5"/>
  <c r="GE214" i="5" s="1"/>
  <c r="DH214" i="5"/>
  <c r="FQ214" i="5"/>
  <c r="FU214" i="5"/>
  <c r="AG215" i="5"/>
  <c r="CF215" i="5"/>
  <c r="AK215" i="5"/>
  <c r="CL215" i="5"/>
  <c r="EJ215" i="5" s="1"/>
  <c r="GR215" i="5" s="1"/>
  <c r="BU215" i="5"/>
  <c r="GC215" i="5"/>
  <c r="EU215" i="5"/>
  <c r="CF216" i="5"/>
  <c r="AG216" i="5"/>
  <c r="CK216" i="5"/>
  <c r="EI216" i="5" s="1"/>
  <c r="GQ216" i="5" s="1"/>
  <c r="V216" i="5"/>
  <c r="AE216" i="5"/>
  <c r="BU216" i="5"/>
  <c r="BS216" i="5"/>
  <c r="DW216" i="5"/>
  <c r="GH216" i="5"/>
  <c r="EU216" i="5"/>
  <c r="FF216" i="5"/>
  <c r="FO216" i="5"/>
  <c r="AG217" i="5"/>
  <c r="CF217" i="5"/>
  <c r="CH217" i="5"/>
  <c r="EF217" i="5" s="1"/>
  <c r="GN217" i="5" s="1"/>
  <c r="AK217" i="5"/>
  <c r="CJ217" i="5"/>
  <c r="CL217" i="5"/>
  <c r="EJ217" i="5" s="1"/>
  <c r="GR217" i="5" s="1"/>
  <c r="DS217" i="5"/>
  <c r="DW217" i="5"/>
  <c r="GH217" i="5"/>
  <c r="DH217" i="5"/>
  <c r="EU217" i="5"/>
  <c r="AK220" i="5"/>
  <c r="CL220" i="5"/>
  <c r="EJ220" i="5" s="1"/>
  <c r="GR220" i="5" s="1"/>
  <c r="AY220" i="5"/>
  <c r="BJ220" i="5"/>
  <c r="BS220" i="5"/>
  <c r="GC220" i="5"/>
  <c r="DW220" i="5"/>
  <c r="DR220" i="5"/>
  <c r="FQ220" i="5"/>
  <c r="CK221" i="5"/>
  <c r="V221" i="5"/>
  <c r="AE221" i="5"/>
  <c r="BY221" i="5"/>
  <c r="CD221" i="5" s="1"/>
  <c r="DH221" i="5"/>
  <c r="EM201" i="5"/>
  <c r="EU201" i="5" s="1"/>
  <c r="C205" i="5"/>
  <c r="G205" i="5"/>
  <c r="M205" i="5"/>
  <c r="Q205" i="5"/>
  <c r="W205" i="5"/>
  <c r="AA205" i="5"/>
  <c r="AI205" i="5"/>
  <c r="AM205" i="5"/>
  <c r="AQ205" i="5"/>
  <c r="AU205" i="5"/>
  <c r="BA205" i="5"/>
  <c r="BE205" i="5"/>
  <c r="BK205" i="5"/>
  <c r="BO205" i="5"/>
  <c r="BW205" i="5"/>
  <c r="BW218" i="5" s="1"/>
  <c r="CA205" i="5"/>
  <c r="CA218" i="5" s="1"/>
  <c r="CO205" i="5"/>
  <c r="CS205" i="5"/>
  <c r="CY205" i="5"/>
  <c r="DC205" i="5"/>
  <c r="DI205" i="5"/>
  <c r="DM205" i="5"/>
  <c r="DU205" i="5"/>
  <c r="DY205" i="5"/>
  <c r="EM205" i="5"/>
  <c r="EQ205" i="5"/>
  <c r="EW205" i="5"/>
  <c r="FA205" i="5"/>
  <c r="FG218" i="5"/>
  <c r="FK218" i="5"/>
  <c r="FO205" i="5"/>
  <c r="FS205" i="5"/>
  <c r="FS218" i="5" s="1"/>
  <c r="FW205" i="5"/>
  <c r="FW218" i="5" s="1"/>
  <c r="AQ208" i="5"/>
  <c r="AY208" i="5" s="1"/>
  <c r="FZ210" i="5"/>
  <c r="V211" i="5"/>
  <c r="CD211" i="5"/>
  <c r="GF211" i="5"/>
  <c r="GE211" i="5" s="1"/>
  <c r="GJ211" i="5" s="1"/>
  <c r="DW211" i="5"/>
  <c r="EB211" i="5" s="1"/>
  <c r="DR211" i="5"/>
  <c r="FY211" i="5"/>
  <c r="FP211" i="5"/>
  <c r="CF212" i="5"/>
  <c r="AG212" i="5"/>
  <c r="CC212" i="5"/>
  <c r="BT212" i="5"/>
  <c r="GB212" i="5"/>
  <c r="GA212" i="5" s="1"/>
  <c r="DS212" i="5"/>
  <c r="FZ212" i="5"/>
  <c r="CJ213" i="5"/>
  <c r="AK213" i="5"/>
  <c r="GB213" i="5"/>
  <c r="GA213" i="5" s="1"/>
  <c r="DS213" i="5"/>
  <c r="GF213" i="5"/>
  <c r="DW213" i="5"/>
  <c r="EB213" i="5" s="1"/>
  <c r="DS215" i="5"/>
  <c r="DW215" i="5"/>
  <c r="AK216" i="5"/>
  <c r="GB216" i="5"/>
  <c r="DS216" i="5"/>
  <c r="EA216" i="5" s="1"/>
  <c r="DR216" i="5"/>
  <c r="CF220" i="5"/>
  <c r="AG220" i="5"/>
  <c r="AO220" i="5" s="1"/>
  <c r="AF220" i="5"/>
  <c r="GB220" i="5"/>
  <c r="GA220" i="5" s="1"/>
  <c r="DS220" i="5"/>
  <c r="EA220" i="5" s="1"/>
  <c r="FF220" i="5"/>
  <c r="CF221" i="5"/>
  <c r="AG221" i="5"/>
  <c r="CJ221" i="5"/>
  <c r="AK221" i="5"/>
  <c r="BT221" i="5"/>
  <c r="AL211" i="5"/>
  <c r="DX212" i="5"/>
  <c r="C213" i="5"/>
  <c r="G213" i="5"/>
  <c r="AQ213" i="5"/>
  <c r="AU213" i="5"/>
  <c r="BV214" i="5"/>
  <c r="BU214" i="5" s="1"/>
  <c r="CC214" i="5" s="1"/>
  <c r="DT214" i="5"/>
  <c r="BZ215" i="5"/>
  <c r="BY215" i="5" s="1"/>
  <c r="FR215" i="5"/>
  <c r="FQ215" i="5" s="1"/>
  <c r="FV215" i="5"/>
  <c r="FU215" i="5" s="1"/>
  <c r="BZ216" i="5"/>
  <c r="BY216" i="5" s="1"/>
  <c r="CD216" i="5" s="1"/>
  <c r="FV216" i="5"/>
  <c r="FU216" i="5" s="1"/>
  <c r="FR217" i="5"/>
  <c r="FQ217" i="5" s="1"/>
  <c r="FV217" i="5"/>
  <c r="FU217" i="5" s="1"/>
  <c r="M225" i="5"/>
  <c r="Q225" i="5"/>
  <c r="U219" i="5"/>
  <c r="W225" i="5"/>
  <c r="AA225" i="5"/>
  <c r="AE219" i="5"/>
  <c r="AI219" i="5"/>
  <c r="AM219" i="5"/>
  <c r="AU225" i="5"/>
  <c r="AY219" i="5"/>
  <c r="BA225" i="5"/>
  <c r="BE225" i="5"/>
  <c r="BI219" i="5"/>
  <c r="BK225" i="5"/>
  <c r="BO225" i="5"/>
  <c r="BS219" i="5"/>
  <c r="BW219" i="5"/>
  <c r="BW225" i="5" s="1"/>
  <c r="CA219" i="5"/>
  <c r="CA225" i="5" s="1"/>
  <c r="CW219" i="5"/>
  <c r="CY225" i="5"/>
  <c r="DG219" i="5"/>
  <c r="DG225" i="5" s="1"/>
  <c r="DI225" i="5"/>
  <c r="DM225" i="5"/>
  <c r="DQ219" i="5"/>
  <c r="DU219" i="5"/>
  <c r="DY219" i="5"/>
  <c r="EQ225" i="5"/>
  <c r="EU219" i="5"/>
  <c r="EW225" i="5"/>
  <c r="FE219" i="5"/>
  <c r="FK225" i="5"/>
  <c r="FO219" i="5"/>
  <c r="FS219" i="5"/>
  <c r="FS225" i="5" s="1"/>
  <c r="FW219" i="5"/>
  <c r="FW225" i="5" s="1"/>
  <c r="BZ220" i="5"/>
  <c r="BY220" i="5" s="1"/>
  <c r="CD220" i="5" s="1"/>
  <c r="FV220" i="5"/>
  <c r="FU220" i="5" s="1"/>
  <c r="FZ220" i="5" s="1"/>
  <c r="G221" i="5"/>
  <c r="L221" i="5" s="1"/>
  <c r="AQ221" i="5"/>
  <c r="AY221" i="5" s="1"/>
  <c r="DT221" i="5"/>
  <c r="CS221" i="5"/>
  <c r="CX221" i="5" s="1"/>
  <c r="DY221" i="5"/>
  <c r="GG221" i="5" s="1"/>
  <c r="FU221" i="5"/>
  <c r="FZ221" i="5" s="1"/>
  <c r="K222" i="5"/>
  <c r="CH222" i="5"/>
  <c r="EF222" i="5" s="1"/>
  <c r="GN222" i="5" s="1"/>
  <c r="CK222" i="5"/>
  <c r="EI222" i="5" s="1"/>
  <c r="GQ222" i="5" s="1"/>
  <c r="AZ222" i="5"/>
  <c r="BJ222" i="5"/>
  <c r="BT222" i="5"/>
  <c r="CX222" i="5"/>
  <c r="EV222" i="5"/>
  <c r="FE222" i="5"/>
  <c r="CJ223" i="5"/>
  <c r="AK223" i="5"/>
  <c r="BY223" i="5"/>
  <c r="CD223" i="5" s="1"/>
  <c r="GF223" i="5"/>
  <c r="GE223" i="5" s="1"/>
  <c r="DW223" i="5"/>
  <c r="DQ223" i="5"/>
  <c r="FQ223" i="5"/>
  <c r="FY223" i="5" s="1"/>
  <c r="AY224" i="5"/>
  <c r="BT224" i="5"/>
  <c r="DS224" i="5"/>
  <c r="DW224" i="5"/>
  <c r="EV224" i="5"/>
  <c r="FF224" i="5"/>
  <c r="FP224" i="5"/>
  <c r="AQ211" i="5"/>
  <c r="AY211" i="5" s="1"/>
  <c r="EM211" i="5"/>
  <c r="EU211" i="5" s="1"/>
  <c r="AQ212" i="5"/>
  <c r="AY212" i="5" s="1"/>
  <c r="C216" i="5"/>
  <c r="K216" i="5" s="1"/>
  <c r="CO216" i="5"/>
  <c r="CW216" i="5" s="1"/>
  <c r="C225" i="5"/>
  <c r="L219" i="5"/>
  <c r="L225" i="5" s="1"/>
  <c r="V219" i="5"/>
  <c r="V225" i="5" s="1"/>
  <c r="AF219" i="5"/>
  <c r="AF225" i="5" s="1"/>
  <c r="AH219" i="5"/>
  <c r="AJ219" i="5"/>
  <c r="AL219" i="5"/>
  <c r="AN219" i="5"/>
  <c r="AZ219" i="5"/>
  <c r="AZ225" i="5" s="1"/>
  <c r="BJ219" i="5"/>
  <c r="BJ225" i="5" s="1"/>
  <c r="BT219" i="5"/>
  <c r="BT225" i="5" s="1"/>
  <c r="BV219" i="5"/>
  <c r="BX219" i="5"/>
  <c r="BX225" i="5" s="1"/>
  <c r="BZ219" i="5"/>
  <c r="CB219" i="5"/>
  <c r="CB225" i="5" s="1"/>
  <c r="CX219" i="5"/>
  <c r="CX225" i="5" s="1"/>
  <c r="DH219" i="5"/>
  <c r="DH225" i="5" s="1"/>
  <c r="DR219" i="5"/>
  <c r="DR225" i="5" s="1"/>
  <c r="DT219" i="5"/>
  <c r="DV219" i="5"/>
  <c r="DX219" i="5"/>
  <c r="DZ219" i="5"/>
  <c r="EV219" i="5"/>
  <c r="EV225" i="5" s="1"/>
  <c r="FF219" i="5"/>
  <c r="FF225" i="5" s="1"/>
  <c r="FP219" i="5"/>
  <c r="FP225" i="5" s="1"/>
  <c r="FR219" i="5"/>
  <c r="FT219" i="5"/>
  <c r="FT225" i="5" s="1"/>
  <c r="FV219" i="5"/>
  <c r="FX219" i="5"/>
  <c r="FX225" i="5" s="1"/>
  <c r="C220" i="5"/>
  <c r="K220" i="5" s="1"/>
  <c r="CO220" i="5"/>
  <c r="CW220" i="5" s="1"/>
  <c r="GF221" i="5"/>
  <c r="DW221" i="5"/>
  <c r="DQ221" i="5"/>
  <c r="CF223" i="5"/>
  <c r="AG223" i="5"/>
  <c r="AO223" i="5" s="1"/>
  <c r="AF223" i="5"/>
  <c r="CC223" i="5"/>
  <c r="BJ223" i="5"/>
  <c r="GB223" i="5"/>
  <c r="GA223" i="5" s="1"/>
  <c r="GI223" i="5" s="1"/>
  <c r="DS223" i="5"/>
  <c r="EA223" i="5" s="1"/>
  <c r="FZ223" i="5"/>
  <c r="AG224" i="5"/>
  <c r="AK224" i="5"/>
  <c r="EM221" i="5"/>
  <c r="EU221" i="5" s="1"/>
  <c r="AH222" i="5"/>
  <c r="AL222" i="5"/>
  <c r="BV222" i="5"/>
  <c r="BU222" i="5" s="1"/>
  <c r="BZ222" i="5"/>
  <c r="BY222" i="5" s="1"/>
  <c r="DT222" i="5"/>
  <c r="DX222" i="5"/>
  <c r="FR222" i="5"/>
  <c r="FQ222" i="5" s="1"/>
  <c r="FY222" i="5" s="1"/>
  <c r="C223" i="5"/>
  <c r="K223" i="5" s="1"/>
  <c r="BV224" i="5"/>
  <c r="BU224" i="5" s="1"/>
  <c r="BZ224" i="5"/>
  <c r="BY224" i="5" s="1"/>
  <c r="FR224" i="5"/>
  <c r="FQ224" i="5" s="1"/>
  <c r="FV224" i="5"/>
  <c r="FU224" i="5" s="1"/>
  <c r="GQ229" i="5"/>
  <c r="GO229" i="5" s="1"/>
  <c r="EG229" i="5"/>
  <c r="AF229" i="5"/>
  <c r="BJ229" i="5"/>
  <c r="CW229" i="5"/>
  <c r="DG229" i="5"/>
  <c r="DQ229" i="5"/>
  <c r="AG229" i="5"/>
  <c r="CJ229" i="5"/>
  <c r="AK229" i="5"/>
  <c r="BY229" i="5"/>
  <c r="BV229" i="5"/>
  <c r="BU229" i="5" s="1"/>
  <c r="DT229" i="5"/>
  <c r="DX229" i="5"/>
  <c r="EQ229" i="5"/>
  <c r="EV229" i="5" s="1"/>
  <c r="FV229" i="5"/>
  <c r="FU229" i="5" s="1"/>
  <c r="GV231" i="5"/>
  <c r="CJ231" i="5"/>
  <c r="AK231" i="5"/>
  <c r="GB231" i="5"/>
  <c r="GA231" i="5" s="1"/>
  <c r="DS231" i="5"/>
  <c r="GF231" i="5"/>
  <c r="GE231" i="5" s="1"/>
  <c r="DW231" i="5"/>
  <c r="EB231" i="5" s="1"/>
  <c r="FP231" i="5"/>
  <c r="FQ229" i="5"/>
  <c r="FE229" i="5"/>
  <c r="FO229" i="5"/>
  <c r="CF230" i="5"/>
  <c r="AG230" i="5"/>
  <c r="CH230" i="5"/>
  <c r="EF230" i="5" s="1"/>
  <c r="GN230" i="5" s="1"/>
  <c r="GK230" i="5" s="1"/>
  <c r="CK230" i="5"/>
  <c r="EI230" i="5" s="1"/>
  <c r="U230" i="5"/>
  <c r="CJ230" i="5"/>
  <c r="AK230" i="5"/>
  <c r="BJ230" i="5"/>
  <c r="BY230" i="5"/>
  <c r="CD230" i="5" s="1"/>
  <c r="GC230" i="5"/>
  <c r="CX230" i="5"/>
  <c r="GH230" i="5"/>
  <c r="DH230" i="5"/>
  <c r="FQ230" i="5"/>
  <c r="FY230" i="5" s="1"/>
  <c r="FE230" i="5"/>
  <c r="FO230" i="5"/>
  <c r="CF231" i="5"/>
  <c r="AG231" i="5"/>
  <c r="AO231" i="5" s="1"/>
  <c r="EG231" i="5"/>
  <c r="GQ231" i="5"/>
  <c r="GO231" i="5" s="1"/>
  <c r="GT231" i="5" s="1"/>
  <c r="U231" i="5"/>
  <c r="AE231" i="5"/>
  <c r="BU231" i="5"/>
  <c r="CC231" i="5" s="1"/>
  <c r="BS231" i="5"/>
  <c r="FQ231" i="5"/>
  <c r="FY231" i="5" s="1"/>
  <c r="FE231" i="5"/>
  <c r="C230" i="5"/>
  <c r="K230" i="5" s="1"/>
  <c r="AQ230" i="5"/>
  <c r="AY230" i="5" s="1"/>
  <c r="DT230" i="5"/>
  <c r="DX230" i="5"/>
  <c r="EM230" i="5"/>
  <c r="EQ230" i="5"/>
  <c r="C231" i="5"/>
  <c r="G231" i="5"/>
  <c r="AQ231" i="5"/>
  <c r="AU231" i="5"/>
  <c r="EM231" i="5"/>
  <c r="EQ231" i="5"/>
  <c r="K233" i="5"/>
  <c r="GQ233" i="5"/>
  <c r="GO233" i="5" s="1"/>
  <c r="EG233" i="5"/>
  <c r="U233" i="5"/>
  <c r="AE233" i="5"/>
  <c r="BU233" i="5"/>
  <c r="CC233" i="5" s="1"/>
  <c r="BI233" i="5"/>
  <c r="BS233" i="5"/>
  <c r="DS233" i="5"/>
  <c r="DW233" i="5"/>
  <c r="EV233" i="5"/>
  <c r="FF233" i="5"/>
  <c r="FP233" i="5"/>
  <c r="CD233" i="5"/>
  <c r="AH233" i="5"/>
  <c r="AL233" i="5"/>
  <c r="FR233" i="5"/>
  <c r="FQ233" i="5" s="1"/>
  <c r="FV233" i="5"/>
  <c r="FU233" i="5" s="1"/>
  <c r="AQ233" i="5"/>
  <c r="AU233" i="5"/>
  <c r="GN86" i="5" l="1"/>
  <c r="EV122" i="5"/>
  <c r="GJ231" i="5"/>
  <c r="CC195" i="5"/>
  <c r="EA194" i="5"/>
  <c r="GO110" i="5"/>
  <c r="GA102" i="5"/>
  <c r="FU102" i="5"/>
  <c r="FZ102" i="5" s="1"/>
  <c r="EE140" i="5"/>
  <c r="GM140" i="5" s="1"/>
  <c r="GE203" i="5"/>
  <c r="CW108" i="5"/>
  <c r="K110" i="5"/>
  <c r="GG109" i="5"/>
  <c r="AY108" i="5"/>
  <c r="K108" i="5"/>
  <c r="K87" i="5"/>
  <c r="FB191" i="5"/>
  <c r="FB238" i="5" s="1"/>
  <c r="AA68" i="5"/>
  <c r="AF68" i="5" s="1"/>
  <c r="GM61" i="5"/>
  <c r="BT80" i="5"/>
  <c r="AQ80" i="5"/>
  <c r="AZ80" i="5" s="1"/>
  <c r="M80" i="5"/>
  <c r="V80" i="5" s="1"/>
  <c r="BJ68" i="5"/>
  <c r="FM33" i="5"/>
  <c r="FI33" i="5"/>
  <c r="BN33" i="5"/>
  <c r="AC33" i="5"/>
  <c r="P33" i="5"/>
  <c r="BU87" i="5"/>
  <c r="CD87" i="5" s="1"/>
  <c r="FQ62" i="5"/>
  <c r="FZ62" i="5" s="1"/>
  <c r="BL33" i="5"/>
  <c r="BD33" i="5"/>
  <c r="Z33" i="5"/>
  <c r="FZ54" i="5"/>
  <c r="BK33" i="5"/>
  <c r="FG33" i="5"/>
  <c r="DG64" i="5"/>
  <c r="GE61" i="5"/>
  <c r="GA61" i="5"/>
  <c r="BE33" i="5"/>
  <c r="BS80" i="5"/>
  <c r="BI68" i="5"/>
  <c r="AY80" i="5"/>
  <c r="K67" i="5"/>
  <c r="GC56" i="5"/>
  <c r="EE54" i="5"/>
  <c r="GM54" i="5" s="1"/>
  <c r="GN77" i="5"/>
  <c r="BK68" i="5"/>
  <c r="M68" i="5"/>
  <c r="FQ61" i="5"/>
  <c r="GQ61" i="5"/>
  <c r="GO61" i="5" s="1"/>
  <c r="FQ56" i="5"/>
  <c r="BC33" i="5"/>
  <c r="GO173" i="5"/>
  <c r="CC88" i="5"/>
  <c r="FO64" i="5"/>
  <c r="GA77" i="5"/>
  <c r="GJ77" i="5" s="1"/>
  <c r="GA56" i="5"/>
  <c r="GJ56" i="5" s="1"/>
  <c r="FF198" i="5"/>
  <c r="FO100" i="5"/>
  <c r="BS89" i="5"/>
  <c r="FY54" i="5"/>
  <c r="BA33" i="5"/>
  <c r="EE198" i="5"/>
  <c r="GM198" i="5" s="1"/>
  <c r="CI80" i="5"/>
  <c r="GX80" i="5" s="1"/>
  <c r="BA80" i="5"/>
  <c r="BI80" i="5" s="1"/>
  <c r="W80" i="5"/>
  <c r="AE80" i="5" s="1"/>
  <c r="C80" i="5"/>
  <c r="L80" i="5" s="1"/>
  <c r="BY67" i="5"/>
  <c r="CD67" i="5" s="1"/>
  <c r="Q68" i="5"/>
  <c r="V68" i="5" s="1"/>
  <c r="FU61" i="5"/>
  <c r="U169" i="5"/>
  <c r="GQ89" i="5"/>
  <c r="D191" i="5"/>
  <c r="GO89" i="5"/>
  <c r="EV48" i="5"/>
  <c r="EJ181" i="5"/>
  <c r="GG89" i="5"/>
  <c r="GE89" i="5" s="1"/>
  <c r="GJ183" i="5"/>
  <c r="FX191" i="5"/>
  <c r="FX238" i="5" s="1"/>
  <c r="DD191" i="5"/>
  <c r="DD238" i="5" s="1"/>
  <c r="AV191" i="5"/>
  <c r="AU191" i="5" s="1"/>
  <c r="AU238" i="5" s="1"/>
  <c r="R191" i="5"/>
  <c r="EX191" i="5"/>
  <c r="EX238" i="5" s="1"/>
  <c r="EN191" i="5"/>
  <c r="EN238" i="5" s="1"/>
  <c r="CT191" i="5"/>
  <c r="CT238" i="5" s="1"/>
  <c r="CC137" i="5"/>
  <c r="GE133" i="5"/>
  <c r="GE126" i="5"/>
  <c r="GJ126" i="5" s="1"/>
  <c r="GO126" i="5"/>
  <c r="CD111" i="5"/>
  <c r="AY44" i="5"/>
  <c r="DR64" i="5"/>
  <c r="FF57" i="5"/>
  <c r="EU78" i="5"/>
  <c r="AZ75" i="5"/>
  <c r="FE199" i="5"/>
  <c r="DH77" i="5"/>
  <c r="AE168" i="5"/>
  <c r="FF118" i="5"/>
  <c r="GD199" i="5"/>
  <c r="GN199" i="5"/>
  <c r="BI133" i="5"/>
  <c r="BI129" i="5"/>
  <c r="BI60" i="5"/>
  <c r="BJ60" i="5"/>
  <c r="AY56" i="5"/>
  <c r="AZ56" i="5"/>
  <c r="DR199" i="5"/>
  <c r="FF123" i="5"/>
  <c r="FE123" i="5"/>
  <c r="U77" i="5"/>
  <c r="GQ44" i="5"/>
  <c r="FU44" i="5"/>
  <c r="FY44" i="5" s="1"/>
  <c r="FO122" i="5"/>
  <c r="FP122" i="5"/>
  <c r="BI122" i="5"/>
  <c r="BJ122" i="5"/>
  <c r="AF61" i="5"/>
  <c r="AE61" i="5"/>
  <c r="U154" i="5"/>
  <c r="V154" i="5"/>
  <c r="FE109" i="5"/>
  <c r="FF109" i="5"/>
  <c r="BI138" i="5"/>
  <c r="BJ138" i="5"/>
  <c r="FE85" i="5"/>
  <c r="FF85" i="5"/>
  <c r="DH75" i="5"/>
  <c r="DG75" i="5"/>
  <c r="FO106" i="5"/>
  <c r="FP106" i="5"/>
  <c r="U114" i="5"/>
  <c r="V114" i="5"/>
  <c r="BI102" i="5"/>
  <c r="BJ102" i="5"/>
  <c r="DG168" i="5"/>
  <c r="DH168" i="5"/>
  <c r="V89" i="5"/>
  <c r="U89" i="5"/>
  <c r="GH154" i="5"/>
  <c r="FU154" i="5"/>
  <c r="BI154" i="5"/>
  <c r="BJ154" i="5"/>
  <c r="AE46" i="5"/>
  <c r="FP215" i="5"/>
  <c r="FO215" i="5"/>
  <c r="K215" i="5"/>
  <c r="GC203" i="5"/>
  <c r="GA203" i="5" s="1"/>
  <c r="EU106" i="5"/>
  <c r="DM57" i="5"/>
  <c r="CW222" i="5"/>
  <c r="BI222" i="5"/>
  <c r="FO217" i="5"/>
  <c r="BT209" i="5"/>
  <c r="AY145" i="5"/>
  <c r="DQ114" i="5"/>
  <c r="EU77" i="5"/>
  <c r="DG77" i="5"/>
  <c r="CW126" i="5"/>
  <c r="DI68" i="5"/>
  <c r="AY187" i="5"/>
  <c r="AE157" i="5"/>
  <c r="K111" i="5"/>
  <c r="CW89" i="5"/>
  <c r="BI33" i="5"/>
  <c r="BS217" i="5"/>
  <c r="EF203" i="5"/>
  <c r="GN203" i="5" s="1"/>
  <c r="K123" i="5"/>
  <c r="GP78" i="5"/>
  <c r="CW137" i="5"/>
  <c r="EJ78" i="5"/>
  <c r="GR78" i="5" s="1"/>
  <c r="CD217" i="5"/>
  <c r="GE213" i="5"/>
  <c r="GJ213" i="5" s="1"/>
  <c r="CB3" i="5"/>
  <c r="CB2" i="5" s="1"/>
  <c r="V157" i="5"/>
  <c r="CC147" i="5"/>
  <c r="GD152" i="5"/>
  <c r="GR152" i="5"/>
  <c r="GA138" i="5"/>
  <c r="GJ138" i="5" s="1"/>
  <c r="DQ215" i="5"/>
  <c r="DR118" i="5"/>
  <c r="DR110" i="5"/>
  <c r="DR77" i="5"/>
  <c r="DR56" i="5"/>
  <c r="EI215" i="5"/>
  <c r="GQ215" i="5" s="1"/>
  <c r="FO45" i="5"/>
  <c r="EI217" i="5"/>
  <c r="GQ217" i="5" s="1"/>
  <c r="CW217" i="5"/>
  <c r="K217" i="5"/>
  <c r="GD214" i="5"/>
  <c r="K214" i="5"/>
  <c r="EU213" i="5"/>
  <c r="GG44" i="5"/>
  <c r="BM227" i="5"/>
  <c r="BC227" i="5"/>
  <c r="BC232" i="5" s="1"/>
  <c r="BC234" i="5" s="1"/>
  <c r="Y227" i="5"/>
  <c r="O227" i="5"/>
  <c r="O232" i="5" s="1"/>
  <c r="O234" i="5" s="1"/>
  <c r="CC123" i="5"/>
  <c r="L203" i="5"/>
  <c r="K145" i="5"/>
  <c r="CX129" i="5"/>
  <c r="AZ129" i="5"/>
  <c r="K129" i="5"/>
  <c r="BJ113" i="5"/>
  <c r="AZ113" i="5"/>
  <c r="CC217" i="5"/>
  <c r="CG217" i="5"/>
  <c r="EE217" i="5" s="1"/>
  <c r="GM217" i="5" s="1"/>
  <c r="EU122" i="5"/>
  <c r="CW141" i="5"/>
  <c r="CA191" i="5"/>
  <c r="CA238" i="5" s="1"/>
  <c r="BS69" i="5"/>
  <c r="BI69" i="5"/>
  <c r="BT58" i="5"/>
  <c r="BJ58" i="5"/>
  <c r="BS41" i="5"/>
  <c r="EU129" i="5"/>
  <c r="CW75" i="5"/>
  <c r="CW65" i="5"/>
  <c r="EU54" i="5"/>
  <c r="FA33" i="5"/>
  <c r="BI41" i="5"/>
  <c r="AY41" i="5"/>
  <c r="AE41" i="5"/>
  <c r="U41" i="5"/>
  <c r="K41" i="5"/>
  <c r="AF113" i="5"/>
  <c r="V113" i="5"/>
  <c r="L113" i="5"/>
  <c r="AY102" i="5"/>
  <c r="L89" i="5"/>
  <c r="EU87" i="5"/>
  <c r="L86" i="5"/>
  <c r="EV85" i="5"/>
  <c r="CX85" i="5"/>
  <c r="AY85" i="5"/>
  <c r="AF69" i="5"/>
  <c r="CX67" i="5"/>
  <c r="AZ67" i="5"/>
  <c r="AY53" i="5"/>
  <c r="K157" i="5"/>
  <c r="AK151" i="5"/>
  <c r="GZ151" i="5" s="1"/>
  <c r="GR154" i="5"/>
  <c r="GO154" i="5" s="1"/>
  <c r="GE154" i="5"/>
  <c r="BS157" i="5"/>
  <c r="FY147" i="5"/>
  <c r="EB146" i="5"/>
  <c r="FY141" i="5"/>
  <c r="EB125" i="5"/>
  <c r="CC124" i="5"/>
  <c r="BT127" i="5"/>
  <c r="BJ127" i="5"/>
  <c r="AZ127" i="5"/>
  <c r="AF127" i="5"/>
  <c r="V127" i="5"/>
  <c r="CD79" i="5"/>
  <c r="CC110" i="5"/>
  <c r="FY108" i="5"/>
  <c r="CC108" i="5"/>
  <c r="EA106" i="5"/>
  <c r="EA100" i="5"/>
  <c r="FZ89" i="5"/>
  <c r="FZ86" i="5"/>
  <c r="AE92" i="5"/>
  <c r="BS74" i="5"/>
  <c r="BI74" i="5"/>
  <c r="AY74" i="5"/>
  <c r="AE74" i="5"/>
  <c r="U74" i="5"/>
  <c r="K74" i="5"/>
  <c r="CX168" i="5"/>
  <c r="K168" i="5"/>
  <c r="CX167" i="5"/>
  <c r="L165" i="5"/>
  <c r="EV154" i="5"/>
  <c r="CX154" i="5"/>
  <c r="AY154" i="5"/>
  <c r="K154" i="5"/>
  <c r="K141" i="5"/>
  <c r="CX138" i="5"/>
  <c r="AY138" i="5"/>
  <c r="FO135" i="5"/>
  <c r="FO144" i="5" s="1"/>
  <c r="BS135" i="5"/>
  <c r="BI135" i="5"/>
  <c r="AF135" i="5"/>
  <c r="V135" i="5"/>
  <c r="L135" i="5"/>
  <c r="CX133" i="5"/>
  <c r="CX131" i="5"/>
  <c r="AY131" i="5"/>
  <c r="AY196" i="5"/>
  <c r="CW143" i="5"/>
  <c r="CW110" i="5"/>
  <c r="ER191" i="5"/>
  <c r="ER238" i="5" s="1"/>
  <c r="CO169" i="5"/>
  <c r="CI169" i="5"/>
  <c r="GX169" i="5" s="1"/>
  <c r="AU169" i="5"/>
  <c r="AQ169" i="5"/>
  <c r="G169" i="5"/>
  <c r="C169" i="5"/>
  <c r="K169" i="5" s="1"/>
  <c r="FZ167" i="5"/>
  <c r="CX56" i="5"/>
  <c r="BI49" i="5"/>
  <c r="BS46" i="5"/>
  <c r="BI46" i="5"/>
  <c r="EV39" i="5"/>
  <c r="EV35" i="5"/>
  <c r="BI81" i="5"/>
  <c r="AY75" i="5"/>
  <c r="K75" i="5"/>
  <c r="U46" i="5"/>
  <c r="K46" i="5"/>
  <c r="CD215" i="5"/>
  <c r="CC221" i="5"/>
  <c r="FZ214" i="5"/>
  <c r="EV210" i="5"/>
  <c r="CX210" i="5"/>
  <c r="AZ210" i="5"/>
  <c r="L210" i="5"/>
  <c r="FZ207" i="5"/>
  <c r="CC207" i="5"/>
  <c r="FY206" i="5"/>
  <c r="FZ200" i="5"/>
  <c r="FY209" i="5"/>
  <c r="AZ198" i="5"/>
  <c r="AY195" i="5"/>
  <c r="CD185" i="5"/>
  <c r="EG173" i="5"/>
  <c r="EB167" i="5"/>
  <c r="BJ169" i="5"/>
  <c r="GD154" i="5"/>
  <c r="CD183" i="5"/>
  <c r="FZ181" i="5"/>
  <c r="GJ181" i="5"/>
  <c r="CC181" i="5"/>
  <c r="AY157" i="5"/>
  <c r="CX92" i="5"/>
  <c r="K92" i="5"/>
  <c r="L229" i="5"/>
  <c r="FY202" i="5"/>
  <c r="CC202" i="5"/>
  <c r="EV199" i="5"/>
  <c r="L198" i="5"/>
  <c r="CX196" i="5"/>
  <c r="L131" i="5"/>
  <c r="FO117" i="5"/>
  <c r="FE117" i="5"/>
  <c r="EU117" i="5"/>
  <c r="DQ117" i="5"/>
  <c r="DG117" i="5"/>
  <c r="CW117" i="5"/>
  <c r="BT117" i="5"/>
  <c r="BJ117" i="5"/>
  <c r="AZ117" i="5"/>
  <c r="AF117" i="5"/>
  <c r="V117" i="5"/>
  <c r="L117" i="5"/>
  <c r="AZ114" i="5"/>
  <c r="L114" i="5"/>
  <c r="FP113" i="5"/>
  <c r="EV111" i="5"/>
  <c r="CX111" i="5"/>
  <c r="FO93" i="5"/>
  <c r="FE93" i="5"/>
  <c r="EU93" i="5"/>
  <c r="DQ93" i="5"/>
  <c r="DG93" i="5"/>
  <c r="CW93" i="5"/>
  <c r="BT93" i="5"/>
  <c r="BJ93" i="5"/>
  <c r="AZ93" i="5"/>
  <c r="AF93" i="5"/>
  <c r="V93" i="5"/>
  <c r="CW77" i="5"/>
  <c r="AZ77" i="5"/>
  <c r="L77" i="5"/>
  <c r="BS196" i="5"/>
  <c r="BS225" i="5"/>
  <c r="DR152" i="5"/>
  <c r="L127" i="5"/>
  <c r="EU116" i="5"/>
  <c r="DQ116" i="5"/>
  <c r="DG116" i="5"/>
  <c r="CW116" i="5"/>
  <c r="FY115" i="5"/>
  <c r="AY106" i="5"/>
  <c r="CW105" i="5"/>
  <c r="AZ105" i="5"/>
  <c r="AZ87" i="5"/>
  <c r="CC86" i="5"/>
  <c r="K85" i="5"/>
  <c r="AY82" i="5"/>
  <c r="FE64" i="5"/>
  <c r="BJ116" i="5"/>
  <c r="AZ116" i="5"/>
  <c r="AF116" i="5"/>
  <c r="V116" i="5"/>
  <c r="L116" i="5"/>
  <c r="CD76" i="5"/>
  <c r="AE64" i="5"/>
  <c r="U64" i="5"/>
  <c r="K64" i="5"/>
  <c r="EU63" i="5"/>
  <c r="AY57" i="5"/>
  <c r="K57" i="5"/>
  <c r="CX55" i="5"/>
  <c r="L55" i="5"/>
  <c r="AY54" i="5"/>
  <c r="EV53" i="5"/>
  <c r="CD39" i="5"/>
  <c r="EV36" i="5"/>
  <c r="CX36" i="5"/>
  <c r="AZ36" i="5"/>
  <c r="L36" i="5"/>
  <c r="CC35" i="5"/>
  <c r="FZ18" i="5"/>
  <c r="CD18" i="5"/>
  <c r="CC77" i="5"/>
  <c r="AO77" i="5"/>
  <c r="EB72" i="5"/>
  <c r="BT73" i="5"/>
  <c r="BJ73" i="5"/>
  <c r="FZ49" i="5"/>
  <c r="CC48" i="5"/>
  <c r="AO48" i="5"/>
  <c r="FY47" i="5"/>
  <c r="AF57" i="5"/>
  <c r="V57" i="5"/>
  <c r="BT45" i="5"/>
  <c r="BJ45" i="5"/>
  <c r="AZ45" i="5"/>
  <c r="AF45" i="5"/>
  <c r="V45" i="5"/>
  <c r="L45" i="5"/>
  <c r="BT170" i="5"/>
  <c r="BJ170" i="5"/>
  <c r="AZ170" i="5"/>
  <c r="AF170" i="5"/>
  <c r="V170" i="5"/>
  <c r="L170" i="5"/>
  <c r="EW169" i="5"/>
  <c r="CW145" i="5"/>
  <c r="BT145" i="5"/>
  <c r="AZ143" i="5"/>
  <c r="AZ133" i="5"/>
  <c r="CW132" i="5"/>
  <c r="EU123" i="5"/>
  <c r="EU118" i="5"/>
  <c r="EQ73" i="5"/>
  <c r="AZ199" i="5"/>
  <c r="EU198" i="5"/>
  <c r="EU195" i="5"/>
  <c r="CC187" i="5"/>
  <c r="FO104" i="5"/>
  <c r="FE104" i="5"/>
  <c r="EU104" i="5"/>
  <c r="DQ104" i="5"/>
  <c r="DG104" i="5"/>
  <c r="AZ100" i="5"/>
  <c r="L100" i="5"/>
  <c r="BT65" i="5"/>
  <c r="BJ65" i="5"/>
  <c r="AZ65" i="5"/>
  <c r="AF65" i="5"/>
  <c r="V65" i="5"/>
  <c r="L65" i="5"/>
  <c r="CW61" i="5"/>
  <c r="AY60" i="5"/>
  <c r="DQ146" i="5"/>
  <c r="FP132" i="5"/>
  <c r="DR114" i="5"/>
  <c r="DQ102" i="5"/>
  <c r="U85" i="5"/>
  <c r="AY215" i="5"/>
  <c r="K209" i="5"/>
  <c r="CW231" i="5"/>
  <c r="FP217" i="5"/>
  <c r="FQ199" i="5"/>
  <c r="FE195" i="5"/>
  <c r="CW187" i="5"/>
  <c r="AE145" i="5"/>
  <c r="AY119" i="5"/>
  <c r="EU135" i="5"/>
  <c r="DQ135" i="5"/>
  <c r="DG135" i="5"/>
  <c r="DG144" i="5" s="1"/>
  <c r="CW135" i="5"/>
  <c r="FY75" i="5"/>
  <c r="EI75" i="5"/>
  <c r="EU48" i="5"/>
  <c r="FU35" i="5"/>
  <c r="FZ35" i="5" s="1"/>
  <c r="EI54" i="5"/>
  <c r="FO46" i="5"/>
  <c r="FO57" i="5" s="1"/>
  <c r="FE46" i="5"/>
  <c r="GH35" i="5"/>
  <c r="AZ233" i="5"/>
  <c r="FZ233" i="5"/>
  <c r="EB233" i="5"/>
  <c r="EV231" i="5"/>
  <c r="AZ231" i="5"/>
  <c r="L231" i="5"/>
  <c r="EV230" i="5"/>
  <c r="FY229" i="5"/>
  <c r="FY224" i="5"/>
  <c r="CC224" i="5"/>
  <c r="CC222" i="5"/>
  <c r="FY221" i="5"/>
  <c r="CD200" i="5"/>
  <c r="AT191" i="5"/>
  <c r="AT238" i="5" s="1"/>
  <c r="CC146" i="5"/>
  <c r="AY144" i="5"/>
  <c r="K144" i="5"/>
  <c r="FZ140" i="5"/>
  <c r="CD140" i="5"/>
  <c r="FY137" i="5"/>
  <c r="CS134" i="5"/>
  <c r="CO134" i="5"/>
  <c r="CW134" i="5" s="1"/>
  <c r="CI134" i="5"/>
  <c r="G134" i="5"/>
  <c r="K134" i="5" s="1"/>
  <c r="C134" i="5"/>
  <c r="FY132" i="5"/>
  <c r="CC130" i="5"/>
  <c r="EB132" i="5"/>
  <c r="CC132" i="5"/>
  <c r="EU64" i="5"/>
  <c r="EQ144" i="5"/>
  <c r="GM131" i="5"/>
  <c r="FA57" i="5"/>
  <c r="DG154" i="5"/>
  <c r="CC131" i="5"/>
  <c r="CD131" i="5"/>
  <c r="CB191" i="5"/>
  <c r="CB238" i="5" s="1"/>
  <c r="GA168" i="5"/>
  <c r="GA159" i="5"/>
  <c r="GA156" i="5"/>
  <c r="AO140" i="5"/>
  <c r="CZ33" i="5"/>
  <c r="CY33" i="5" s="1"/>
  <c r="DJ33" i="5"/>
  <c r="DI33" i="5" s="1"/>
  <c r="EO33" i="5"/>
  <c r="CQ33" i="5"/>
  <c r="AW33" i="5"/>
  <c r="I33" i="5"/>
  <c r="FX33" i="5"/>
  <c r="CB33" i="5"/>
  <c r="AN33" i="5"/>
  <c r="EI201" i="5"/>
  <c r="GQ201" i="5" s="1"/>
  <c r="GH200" i="5"/>
  <c r="K185" i="5"/>
  <c r="EU168" i="5"/>
  <c r="CW168" i="5"/>
  <c r="BU159" i="5"/>
  <c r="EQ164" i="5"/>
  <c r="BU156" i="5"/>
  <c r="DI152" i="5"/>
  <c r="CY152" i="5"/>
  <c r="CW133" i="5"/>
  <c r="EU131" i="5"/>
  <c r="CW131" i="5"/>
  <c r="FA45" i="5"/>
  <c r="AY12" i="5"/>
  <c r="K12" i="5"/>
  <c r="FP222" i="5"/>
  <c r="V222" i="5"/>
  <c r="FO221" i="5"/>
  <c r="BI221" i="5"/>
  <c r="FO220" i="5"/>
  <c r="FA225" i="5"/>
  <c r="DG216" i="5"/>
  <c r="AF214" i="5"/>
  <c r="CW211" i="5"/>
  <c r="AE211" i="5"/>
  <c r="FP210" i="5"/>
  <c r="DG210" i="5"/>
  <c r="DQ201" i="5"/>
  <c r="K201" i="5"/>
  <c r="AF198" i="5"/>
  <c r="U177" i="5"/>
  <c r="DG172" i="5"/>
  <c r="U171" i="5"/>
  <c r="FF168" i="5"/>
  <c r="FQ168" i="5"/>
  <c r="FY168" i="5" s="1"/>
  <c r="EU166" i="5"/>
  <c r="AE166" i="5"/>
  <c r="FG169" i="5"/>
  <c r="EQ169" i="5"/>
  <c r="CS169" i="5"/>
  <c r="EV162" i="5"/>
  <c r="BI161" i="5"/>
  <c r="K161" i="5"/>
  <c r="DG160" i="5"/>
  <c r="AE159" i="5"/>
  <c r="DC164" i="5"/>
  <c r="FO151" i="5"/>
  <c r="FO152" i="5" s="1"/>
  <c r="DQ149" i="5"/>
  <c r="K149" i="5"/>
  <c r="FE148" i="5"/>
  <c r="V146" i="5"/>
  <c r="FA152" i="5"/>
  <c r="AY142" i="5"/>
  <c r="EU137" i="5"/>
  <c r="DM144" i="5"/>
  <c r="FQ133" i="5"/>
  <c r="FY133" i="5" s="1"/>
  <c r="FU131" i="5"/>
  <c r="FZ131" i="5" s="1"/>
  <c r="BS128" i="5"/>
  <c r="BJ123" i="5"/>
  <c r="AF123" i="5"/>
  <c r="FU121" i="5"/>
  <c r="DQ121" i="5"/>
  <c r="CW121" i="5"/>
  <c r="K121" i="5"/>
  <c r="AE120" i="5"/>
  <c r="L120" i="5"/>
  <c r="V119" i="5"/>
  <c r="FP118" i="5"/>
  <c r="DH115" i="5"/>
  <c r="BT115" i="5"/>
  <c r="CW94" i="5"/>
  <c r="AZ94" i="5"/>
  <c r="L84" i="5"/>
  <c r="AY71" i="5"/>
  <c r="K71" i="5"/>
  <c r="DC68" i="5"/>
  <c r="AY58" i="5"/>
  <c r="FO200" i="5"/>
  <c r="BT184" i="5"/>
  <c r="AY229" i="5"/>
  <c r="FO194" i="5"/>
  <c r="DQ140" i="5"/>
  <c r="CN182" i="5"/>
  <c r="EA233" i="5"/>
  <c r="CC229" i="5"/>
  <c r="GE221" i="5"/>
  <c r="EB224" i="5"/>
  <c r="FO225" i="5"/>
  <c r="AE225" i="5"/>
  <c r="FZ217" i="5"/>
  <c r="FZ215" i="5"/>
  <c r="AY213" i="5"/>
  <c r="K213" i="5"/>
  <c r="EB215" i="5"/>
  <c r="CD213" i="5"/>
  <c r="AO212" i="5"/>
  <c r="EB217" i="5"/>
  <c r="AO214" i="5"/>
  <c r="FY213" i="5"/>
  <c r="AO210" i="5"/>
  <c r="CC203" i="5"/>
  <c r="K194" i="5"/>
  <c r="FY187" i="5"/>
  <c r="FZ185" i="5"/>
  <c r="CC198" i="5"/>
  <c r="FY196" i="5"/>
  <c r="GA194" i="5"/>
  <c r="EB187" i="5"/>
  <c r="AP187" i="5"/>
  <c r="CD184" i="5"/>
  <c r="EK183" i="5"/>
  <c r="EB182" i="5"/>
  <c r="FW191" i="5"/>
  <c r="FW238" i="5" s="1"/>
  <c r="BW191" i="5"/>
  <c r="BW238" i="5" s="1"/>
  <c r="DG175" i="5"/>
  <c r="CC196" i="5"/>
  <c r="FY195" i="5"/>
  <c r="EB183" i="5"/>
  <c r="EB181" i="5"/>
  <c r="CD180" i="5"/>
  <c r="FY179" i="5"/>
  <c r="CD179" i="5"/>
  <c r="CD178" i="5"/>
  <c r="FH191" i="5"/>
  <c r="FH238" i="5" s="1"/>
  <c r="BT189" i="5"/>
  <c r="BJ189" i="5"/>
  <c r="AZ189" i="5"/>
  <c r="AR191" i="5"/>
  <c r="AF189" i="5"/>
  <c r="DH175" i="5"/>
  <c r="CC167" i="5"/>
  <c r="DG169" i="5"/>
  <c r="BT165" i="5"/>
  <c r="BJ165" i="5"/>
  <c r="AZ165" i="5"/>
  <c r="GA177" i="5"/>
  <c r="EA174" i="5"/>
  <c r="FZ172" i="5"/>
  <c r="GA172" i="5"/>
  <c r="GJ172" i="5" s="1"/>
  <c r="FZ166" i="5"/>
  <c r="GJ166" i="5"/>
  <c r="BT169" i="5"/>
  <c r="CD163" i="5"/>
  <c r="EA162" i="5"/>
  <c r="GA161" i="5"/>
  <c r="CC161" i="5"/>
  <c r="GE160" i="5"/>
  <c r="GJ160" i="5" s="1"/>
  <c r="BS164" i="5"/>
  <c r="AY164" i="5"/>
  <c r="FE144" i="5"/>
  <c r="FY183" i="5"/>
  <c r="FZ173" i="5"/>
  <c r="CD173" i="5"/>
  <c r="CC168" i="5"/>
  <c r="AO166" i="5"/>
  <c r="FE164" i="5"/>
  <c r="CO152" i="5"/>
  <c r="CI152" i="5"/>
  <c r="AU152" i="5"/>
  <c r="AY152" i="5" s="1"/>
  <c r="AQ152" i="5"/>
  <c r="G152" i="5"/>
  <c r="C152" i="5"/>
  <c r="EU151" i="5"/>
  <c r="EU152" i="5" s="1"/>
  <c r="AY151" i="5"/>
  <c r="DX152" i="5"/>
  <c r="CD148" i="5"/>
  <c r="AZ147" i="5"/>
  <c r="FZ146" i="5"/>
  <c r="DQ152" i="5"/>
  <c r="CD139" i="5"/>
  <c r="EU144" i="5"/>
  <c r="EU134" i="5"/>
  <c r="BT134" i="5"/>
  <c r="AY134" i="5"/>
  <c r="FZ130" i="5"/>
  <c r="FZ119" i="5"/>
  <c r="CX118" i="5"/>
  <c r="AO160" i="5"/>
  <c r="EA159" i="5"/>
  <c r="AO159" i="5"/>
  <c r="EA156" i="5"/>
  <c r="AO156" i="5"/>
  <c r="EA155" i="5"/>
  <c r="CD150" i="5"/>
  <c r="FY148" i="5"/>
  <c r="GH152" i="5"/>
  <c r="EB139" i="5"/>
  <c r="AO139" i="5"/>
  <c r="FY136" i="5"/>
  <c r="GO136" i="5"/>
  <c r="GG144" i="5"/>
  <c r="GQ144" i="5"/>
  <c r="GO131" i="5"/>
  <c r="CC126" i="5"/>
  <c r="EA122" i="5"/>
  <c r="CD120" i="5"/>
  <c r="AP118" i="5"/>
  <c r="CH85" i="5"/>
  <c r="EF85" i="5" s="1"/>
  <c r="GE156" i="5"/>
  <c r="EA151" i="5"/>
  <c r="AF152" i="5"/>
  <c r="V152" i="5"/>
  <c r="FY138" i="5"/>
  <c r="EA137" i="5"/>
  <c r="AO130" i="5"/>
  <c r="FY129" i="5"/>
  <c r="CC129" i="5"/>
  <c r="BJ134" i="5"/>
  <c r="AF134" i="5"/>
  <c r="FY126" i="5"/>
  <c r="FZ122" i="5"/>
  <c r="CC119" i="5"/>
  <c r="CC118" i="5"/>
  <c r="FP127" i="5"/>
  <c r="FF127" i="5"/>
  <c r="EV127" i="5"/>
  <c r="DR127" i="5"/>
  <c r="DH127" i="5"/>
  <c r="CX127" i="5"/>
  <c r="CD115" i="5"/>
  <c r="CX104" i="5"/>
  <c r="BS104" i="5"/>
  <c r="BI104" i="5"/>
  <c r="AY104" i="5"/>
  <c r="AE104" i="5"/>
  <c r="U104" i="5"/>
  <c r="K104" i="5"/>
  <c r="EQ103" i="5"/>
  <c r="EM103" i="5"/>
  <c r="CS103" i="5"/>
  <c r="CO103" i="5"/>
  <c r="CW103" i="5" s="1"/>
  <c r="CI103" i="5"/>
  <c r="AU103" i="5"/>
  <c r="AY103" i="5" s="1"/>
  <c r="AQ103" i="5"/>
  <c r="G103" i="5"/>
  <c r="C103" i="5"/>
  <c r="L102" i="5"/>
  <c r="EV99" i="5"/>
  <c r="CX99" i="5"/>
  <c r="FZ97" i="5"/>
  <c r="FZ95" i="5"/>
  <c r="CC95" i="5"/>
  <c r="AH103" i="5"/>
  <c r="FZ91" i="5"/>
  <c r="CC91" i="5"/>
  <c r="FY79" i="5"/>
  <c r="EA99" i="5"/>
  <c r="EB94" i="5"/>
  <c r="FO103" i="5"/>
  <c r="FE103" i="5"/>
  <c r="DQ103" i="5"/>
  <c r="DG103" i="5"/>
  <c r="BT103" i="5"/>
  <c r="BJ103" i="5"/>
  <c r="AF103" i="5"/>
  <c r="V103" i="5"/>
  <c r="EA87" i="5"/>
  <c r="DQ92" i="5"/>
  <c r="BI82" i="5"/>
  <c r="K82" i="5"/>
  <c r="FZ78" i="5"/>
  <c r="CC78" i="5"/>
  <c r="FY77" i="5"/>
  <c r="CW45" i="5"/>
  <c r="EV37" i="5"/>
  <c r="K31" i="5"/>
  <c r="FP14" i="5"/>
  <c r="FF14" i="5"/>
  <c r="EV14" i="5"/>
  <c r="DR14" i="5"/>
  <c r="DH14" i="5"/>
  <c r="CX14" i="5"/>
  <c r="BT14" i="5"/>
  <c r="BJ14" i="5"/>
  <c r="AZ14" i="5"/>
  <c r="AF14" i="5"/>
  <c r="V14" i="5"/>
  <c r="L14" i="5"/>
  <c r="FP9" i="5"/>
  <c r="FF9" i="5"/>
  <c r="EV9" i="5"/>
  <c r="DR9" i="5"/>
  <c r="DH9" i="5"/>
  <c r="CX9" i="5"/>
  <c r="BT9" i="5"/>
  <c r="BJ9" i="5"/>
  <c r="AZ9" i="5"/>
  <c r="AF9" i="5"/>
  <c r="V9" i="5"/>
  <c r="L9" i="5"/>
  <c r="CC16" i="5"/>
  <c r="FY13" i="5"/>
  <c r="CB192" i="5"/>
  <c r="FY110" i="5"/>
  <c r="AP100" i="5"/>
  <c r="FY76" i="5"/>
  <c r="AY73" i="5"/>
  <c r="U73" i="5"/>
  <c r="CO68" i="5"/>
  <c r="CI68" i="5"/>
  <c r="AU68" i="5"/>
  <c r="AY68" i="5" s="1"/>
  <c r="AQ68" i="5"/>
  <c r="G68" i="5"/>
  <c r="C68" i="5"/>
  <c r="EU67" i="5"/>
  <c r="FY55" i="5"/>
  <c r="FP57" i="5"/>
  <c r="DD33" i="5"/>
  <c r="DC33" i="5" s="1"/>
  <c r="ES33" i="5"/>
  <c r="CU33" i="5"/>
  <c r="CK33" i="5"/>
  <c r="E33" i="5"/>
  <c r="FX192" i="5"/>
  <c r="AO72" i="5"/>
  <c r="GJ71" i="5"/>
  <c r="EB70" i="5"/>
  <c r="CD63" i="5"/>
  <c r="CC62" i="5"/>
  <c r="CD61" i="5"/>
  <c r="FY59" i="5"/>
  <c r="CC59" i="5"/>
  <c r="AO59" i="5"/>
  <c r="BS64" i="5"/>
  <c r="BI64" i="5"/>
  <c r="FE57" i="5"/>
  <c r="AO51" i="5"/>
  <c r="EB50" i="5"/>
  <c r="AP36" i="5"/>
  <c r="AO29" i="5"/>
  <c r="FZ28" i="5"/>
  <c r="CD28" i="5"/>
  <c r="FZ23" i="5"/>
  <c r="CD23" i="5"/>
  <c r="DU20" i="5"/>
  <c r="AP11" i="5"/>
  <c r="CA192" i="5"/>
  <c r="AP75" i="5"/>
  <c r="AP30" i="5"/>
  <c r="K229" i="5"/>
  <c r="GC216" i="5"/>
  <c r="GA216" i="5" s="1"/>
  <c r="CX215" i="5"/>
  <c r="L200" i="5"/>
  <c r="K198" i="5"/>
  <c r="CW196" i="5"/>
  <c r="AZ184" i="5"/>
  <c r="CW182" i="5"/>
  <c r="AY182" i="5"/>
  <c r="K182" i="5"/>
  <c r="AY172" i="5"/>
  <c r="DC175" i="5"/>
  <c r="BS170" i="5"/>
  <c r="BI170" i="5"/>
  <c r="AY170" i="5"/>
  <c r="AE170" i="5"/>
  <c r="U170" i="5"/>
  <c r="K170" i="5"/>
  <c r="GG168" i="5"/>
  <c r="GE168" i="5" s="1"/>
  <c r="GQ168" i="5"/>
  <c r="GO168" i="5" s="1"/>
  <c r="L168" i="5"/>
  <c r="CW167" i="5"/>
  <c r="K165" i="5"/>
  <c r="BU160" i="5"/>
  <c r="FQ159" i="5"/>
  <c r="FQ156" i="5"/>
  <c r="CW154" i="5"/>
  <c r="AZ154" i="5"/>
  <c r="L154" i="5"/>
  <c r="FS157" i="5"/>
  <c r="FS191" i="5" s="1"/>
  <c r="DC157" i="5"/>
  <c r="DM152" i="5"/>
  <c r="CS152" i="5"/>
  <c r="BS145" i="5"/>
  <c r="AY143" i="5"/>
  <c r="GC142" i="5"/>
  <c r="GC144" i="5" s="1"/>
  <c r="AZ141" i="5"/>
  <c r="L141" i="5"/>
  <c r="CG139" i="5"/>
  <c r="EE139" i="5" s="1"/>
  <c r="GM139" i="5" s="1"/>
  <c r="CW138" i="5"/>
  <c r="AZ138" i="5"/>
  <c r="BT135" i="5"/>
  <c r="BJ135" i="5"/>
  <c r="AY135" i="5"/>
  <c r="AE135" i="5"/>
  <c r="U135" i="5"/>
  <c r="K135" i="5"/>
  <c r="GC133" i="5"/>
  <c r="GA133" i="5" s="1"/>
  <c r="AY133" i="5"/>
  <c r="CX132" i="5"/>
  <c r="GG131" i="5"/>
  <c r="GE131" i="5" s="1"/>
  <c r="GC131" i="5"/>
  <c r="GA131" i="5" s="1"/>
  <c r="AZ131" i="5"/>
  <c r="K131" i="5"/>
  <c r="FE128" i="5"/>
  <c r="FE125" i="5"/>
  <c r="EV123" i="5"/>
  <c r="FE121" i="5"/>
  <c r="EV118" i="5"/>
  <c r="L118" i="5"/>
  <c r="FP117" i="5"/>
  <c r="FF117" i="5"/>
  <c r="EV117" i="5"/>
  <c r="DR117" i="5"/>
  <c r="DH117" i="5"/>
  <c r="CX117" i="5"/>
  <c r="BS117" i="5"/>
  <c r="BI117" i="5"/>
  <c r="AY117" i="5"/>
  <c r="AE117" i="5"/>
  <c r="U117" i="5"/>
  <c r="K117" i="5"/>
  <c r="K114" i="5"/>
  <c r="FO113" i="5"/>
  <c r="CW111" i="5"/>
  <c r="FP93" i="5"/>
  <c r="FF93" i="5"/>
  <c r="EV93" i="5"/>
  <c r="DR93" i="5"/>
  <c r="DH93" i="5"/>
  <c r="CX93" i="5"/>
  <c r="BS93" i="5"/>
  <c r="BI93" i="5"/>
  <c r="AY93" i="5"/>
  <c r="AE93" i="5"/>
  <c r="U93" i="5"/>
  <c r="FE92" i="5"/>
  <c r="CX77" i="5"/>
  <c r="AY77" i="5"/>
  <c r="K77" i="5"/>
  <c r="EM73" i="5"/>
  <c r="CY73" i="5"/>
  <c r="CW69" i="5"/>
  <c r="BT69" i="5"/>
  <c r="BJ69" i="5"/>
  <c r="BS58" i="5"/>
  <c r="BI58" i="5"/>
  <c r="BT41" i="5"/>
  <c r="BJ41" i="5"/>
  <c r="AZ41" i="5"/>
  <c r="AF41" i="5"/>
  <c r="V41" i="5"/>
  <c r="L41" i="5"/>
  <c r="CG12" i="5"/>
  <c r="EE12" i="5" s="1"/>
  <c r="GM12" i="5" s="1"/>
  <c r="EV11" i="5"/>
  <c r="CX11" i="5"/>
  <c r="AZ11" i="5"/>
  <c r="U223" i="5"/>
  <c r="EU220" i="5"/>
  <c r="U220" i="5"/>
  <c r="U225" i="5" s="1"/>
  <c r="FG225" i="5"/>
  <c r="FG226" i="5" s="1"/>
  <c r="K219" i="5"/>
  <c r="FQ216" i="5"/>
  <c r="FZ216" i="5" s="1"/>
  <c r="AY216" i="5"/>
  <c r="BI212" i="5"/>
  <c r="K211" i="5"/>
  <c r="EU208" i="5"/>
  <c r="BS201" i="5"/>
  <c r="EE201" i="5"/>
  <c r="GM201" i="5" s="1"/>
  <c r="AY199" i="5"/>
  <c r="EV198" i="5"/>
  <c r="CX198" i="5"/>
  <c r="U197" i="5"/>
  <c r="L196" i="5"/>
  <c r="EV195" i="5"/>
  <c r="AF195" i="5"/>
  <c r="U186" i="5"/>
  <c r="BJ185" i="5"/>
  <c r="FF167" i="5"/>
  <c r="EM169" i="5"/>
  <c r="DI169" i="5"/>
  <c r="CW165" i="5"/>
  <c r="DG162" i="5"/>
  <c r="EU161" i="5"/>
  <c r="EV160" i="5"/>
  <c r="AE160" i="5"/>
  <c r="CG156" i="5"/>
  <c r="EE156" i="5" s="1"/>
  <c r="GM156" i="5" s="1"/>
  <c r="DG155" i="5"/>
  <c r="DG153" i="5"/>
  <c r="DG157" i="5" s="1"/>
  <c r="V151" i="5"/>
  <c r="K150" i="5"/>
  <c r="CW149" i="5"/>
  <c r="AE149" i="5"/>
  <c r="FF146" i="5"/>
  <c r="FF152" i="5" s="1"/>
  <c r="V145" i="5"/>
  <c r="L145" i="5"/>
  <c r="FQ142" i="5"/>
  <c r="FZ142" i="5" s="1"/>
  <c r="BS142" i="5"/>
  <c r="U136" i="5"/>
  <c r="FF131" i="5"/>
  <c r="CW129" i="5"/>
  <c r="AY129" i="5"/>
  <c r="L129" i="5"/>
  <c r="GG121" i="5"/>
  <c r="AE121" i="5"/>
  <c r="EU120" i="5"/>
  <c r="U120" i="5"/>
  <c r="BI113" i="5"/>
  <c r="AY113" i="5"/>
  <c r="AE113" i="5"/>
  <c r="U113" i="5"/>
  <c r="K113" i="5"/>
  <c r="EV106" i="5"/>
  <c r="FP104" i="5"/>
  <c r="FF104" i="5"/>
  <c r="EV104" i="5"/>
  <c r="DR104" i="5"/>
  <c r="DH104" i="5"/>
  <c r="EV102" i="5"/>
  <c r="AZ102" i="5"/>
  <c r="AZ101" i="5"/>
  <c r="AY100" i="5"/>
  <c r="K100" i="5"/>
  <c r="CW96" i="5"/>
  <c r="EU90" i="5"/>
  <c r="AZ89" i="5"/>
  <c r="DG88" i="5"/>
  <c r="L88" i="5"/>
  <c r="EV87" i="5"/>
  <c r="EU85" i="5"/>
  <c r="CW85" i="5"/>
  <c r="AZ85" i="5"/>
  <c r="EV70" i="5"/>
  <c r="EV73" i="5" s="1"/>
  <c r="CW70" i="5"/>
  <c r="AY69" i="5"/>
  <c r="CW67" i="5"/>
  <c r="CW68" i="5" s="1"/>
  <c r="K66" i="5"/>
  <c r="CS68" i="5"/>
  <c r="BS65" i="5"/>
  <c r="BI65" i="5"/>
  <c r="AY65" i="5"/>
  <c r="AE65" i="5"/>
  <c r="U65" i="5"/>
  <c r="K65" i="5"/>
  <c r="L63" i="5"/>
  <c r="EV62" i="5"/>
  <c r="CX61" i="5"/>
  <c r="AZ60" i="5"/>
  <c r="CW56" i="5"/>
  <c r="DQ46" i="5"/>
  <c r="DQ57" i="5" s="1"/>
  <c r="BT46" i="5"/>
  <c r="BJ46" i="5"/>
  <c r="EU39" i="5"/>
  <c r="AZ30" i="5"/>
  <c r="EU27" i="5"/>
  <c r="BT21" i="5"/>
  <c r="BJ21" i="5"/>
  <c r="AZ21" i="5"/>
  <c r="AF21" i="5"/>
  <c r="V21" i="5"/>
  <c r="L21" i="5"/>
  <c r="FO197" i="5"/>
  <c r="V180" i="5"/>
  <c r="BI131" i="5"/>
  <c r="BI224" i="5"/>
  <c r="BI225" i="5" s="1"/>
  <c r="DG196" i="5"/>
  <c r="V178" i="5"/>
  <c r="GV230" i="5"/>
  <c r="FM232" i="5"/>
  <c r="FM234" i="5" s="1"/>
  <c r="FM228" i="5"/>
  <c r="FC232" i="5"/>
  <c r="FC234" i="5" s="1"/>
  <c r="FC228" i="5"/>
  <c r="ES232" i="5"/>
  <c r="ES234" i="5" s="1"/>
  <c r="ES228" i="5"/>
  <c r="DO232" i="5"/>
  <c r="DO234" i="5" s="1"/>
  <c r="DO228" i="5"/>
  <c r="DE232" i="5"/>
  <c r="DE234" i="5" s="1"/>
  <c r="DE228" i="5"/>
  <c r="CU232" i="5"/>
  <c r="CU234" i="5" s="1"/>
  <c r="CU228" i="5"/>
  <c r="BN232" i="5"/>
  <c r="BN234" i="5" s="1"/>
  <c r="BN228" i="5"/>
  <c r="BD232" i="5"/>
  <c r="BD234" i="5" s="1"/>
  <c r="BD228" i="5"/>
  <c r="Z232" i="5"/>
  <c r="Z234" i="5" s="1"/>
  <c r="Z228" i="5"/>
  <c r="P232" i="5"/>
  <c r="P234" i="5" s="1"/>
  <c r="P228" i="5"/>
  <c r="EG169" i="5"/>
  <c r="GP163" i="5"/>
  <c r="GO163" i="5" s="1"/>
  <c r="EG163" i="5"/>
  <c r="EI164" i="5"/>
  <c r="GQ158" i="5"/>
  <c r="GQ164" i="5" s="1"/>
  <c r="AZ157" i="5"/>
  <c r="EI152" i="5"/>
  <c r="GQ145" i="5"/>
  <c r="GQ152" i="5" s="1"/>
  <c r="EG145" i="5"/>
  <c r="AZ144" i="5"/>
  <c r="L144" i="5"/>
  <c r="GP121" i="5"/>
  <c r="GO121" i="5" s="1"/>
  <c r="EG121" i="5"/>
  <c r="EG115" i="5"/>
  <c r="GP115" i="5"/>
  <c r="GO115" i="5" s="1"/>
  <c r="EI112" i="5"/>
  <c r="GQ104" i="5"/>
  <c r="GQ112" i="5" s="1"/>
  <c r="CW92" i="5"/>
  <c r="L92" i="5"/>
  <c r="AZ82" i="5"/>
  <c r="AZ57" i="5"/>
  <c r="L57" i="5"/>
  <c r="DH33" i="5"/>
  <c r="BM232" i="5"/>
  <c r="BM234" i="5" s="1"/>
  <c r="BM228" i="5"/>
  <c r="BG232" i="5"/>
  <c r="BG234" i="5" s="1"/>
  <c r="BG228" i="5"/>
  <c r="AW232" i="5"/>
  <c r="AW234" i="5" s="1"/>
  <c r="AW228" i="5"/>
  <c r="AC232" i="5"/>
  <c r="AC234" i="5" s="1"/>
  <c r="AC228" i="5"/>
  <c r="Y232" i="5"/>
  <c r="Y234" i="5" s="1"/>
  <c r="Y228" i="5"/>
  <c r="S232" i="5"/>
  <c r="S234" i="5" s="1"/>
  <c r="S228" i="5"/>
  <c r="O228" i="5"/>
  <c r="I232" i="5"/>
  <c r="I234" i="5" s="1"/>
  <c r="I228" i="5"/>
  <c r="GX144" i="5"/>
  <c r="EI127" i="5"/>
  <c r="GQ117" i="5"/>
  <c r="GQ127" i="5" s="1"/>
  <c r="EI116" i="5"/>
  <c r="GQ113" i="5"/>
  <c r="GQ116" i="5" s="1"/>
  <c r="FY85" i="5"/>
  <c r="FZ85" i="5"/>
  <c r="CC85" i="5"/>
  <c r="CD85" i="5"/>
  <c r="EH82" i="5"/>
  <c r="GP81" i="5"/>
  <c r="EG81" i="5"/>
  <c r="GX92" i="5"/>
  <c r="EG88" i="5"/>
  <c r="GP88" i="5"/>
  <c r="GO88" i="5" s="1"/>
  <c r="GP84" i="5"/>
  <c r="GO84" i="5" s="1"/>
  <c r="EG84" i="5"/>
  <c r="EI80" i="5"/>
  <c r="GQ74" i="5"/>
  <c r="EG76" i="5"/>
  <c r="GP76" i="5"/>
  <c r="GO76" i="5" s="1"/>
  <c r="DW68" i="5"/>
  <c r="GX57" i="5"/>
  <c r="EG39" i="5"/>
  <c r="GP39" i="5"/>
  <c r="GO39" i="5" s="1"/>
  <c r="EG37" i="5"/>
  <c r="GF230" i="5"/>
  <c r="GE230" i="5" s="1"/>
  <c r="DW230" i="5"/>
  <c r="AP230" i="5"/>
  <c r="GZ230" i="5"/>
  <c r="CE230" i="5"/>
  <c r="ED230" i="5"/>
  <c r="EC230" i="5" s="1"/>
  <c r="EA231" i="5"/>
  <c r="CD231" i="5"/>
  <c r="HD231" i="5"/>
  <c r="CI231" i="5"/>
  <c r="CC230" i="5"/>
  <c r="GF229" i="5"/>
  <c r="GE229" i="5" s="1"/>
  <c r="DW229" i="5"/>
  <c r="GZ229" i="5"/>
  <c r="AP229" i="5"/>
  <c r="AO229" i="5"/>
  <c r="DS222" i="5"/>
  <c r="GB222" i="5"/>
  <c r="GA222" i="5" s="1"/>
  <c r="AG222" i="5"/>
  <c r="CF222" i="5"/>
  <c r="GZ224" i="5"/>
  <c r="AP224" i="5"/>
  <c r="AO224" i="5"/>
  <c r="FZ222" i="5"/>
  <c r="DX225" i="5"/>
  <c r="GF219" i="5"/>
  <c r="DW219" i="5"/>
  <c r="DT225" i="5"/>
  <c r="GB219" i="5"/>
  <c r="DS219" i="5"/>
  <c r="AL225" i="5"/>
  <c r="CJ219" i="5"/>
  <c r="AK219" i="5"/>
  <c r="AH225" i="5"/>
  <c r="CF219" i="5"/>
  <c r="AG219" i="5"/>
  <c r="EA224" i="5"/>
  <c r="GJ223" i="5"/>
  <c r="GZ223" i="5"/>
  <c r="AP223" i="5"/>
  <c r="GB221" i="5"/>
  <c r="GA221" i="5" s="1"/>
  <c r="DS221" i="5"/>
  <c r="EA221" i="5" s="1"/>
  <c r="DY225" i="5"/>
  <c r="GG219" i="5"/>
  <c r="GG225" i="5" s="1"/>
  <c r="DQ225" i="5"/>
  <c r="CS225" i="5"/>
  <c r="AY225" i="5"/>
  <c r="AQ225" i="5"/>
  <c r="AI225" i="5"/>
  <c r="CG219" i="5"/>
  <c r="CJ211" i="5"/>
  <c r="AK211" i="5"/>
  <c r="AZ221" i="5"/>
  <c r="GZ221" i="5"/>
  <c r="AP221" i="5"/>
  <c r="AO221" i="5"/>
  <c r="CC220" i="5"/>
  <c r="L220" i="5"/>
  <c r="ED220" i="5"/>
  <c r="CE220" i="5"/>
  <c r="FY216" i="5"/>
  <c r="CX216" i="5"/>
  <c r="CJ216" i="5"/>
  <c r="EA215" i="5"/>
  <c r="EA213" i="5"/>
  <c r="EH213" i="5"/>
  <c r="CI213" i="5"/>
  <c r="ED212" i="5"/>
  <c r="CE212" i="5"/>
  <c r="EV211" i="5"/>
  <c r="FA218" i="5"/>
  <c r="FF205" i="5"/>
  <c r="FF218" i="5" s="1"/>
  <c r="EQ218" i="5"/>
  <c r="EV205" i="5"/>
  <c r="EV218" i="5" s="1"/>
  <c r="DY218" i="5"/>
  <c r="GG205" i="5"/>
  <c r="GG218" i="5" s="1"/>
  <c r="DM218" i="5"/>
  <c r="DR205" i="5"/>
  <c r="DR218" i="5" s="1"/>
  <c r="DC218" i="5"/>
  <c r="DH205" i="5"/>
  <c r="DH218" i="5" s="1"/>
  <c r="CS218" i="5"/>
  <c r="CX205" i="5"/>
  <c r="CX218" i="5" s="1"/>
  <c r="BO218" i="5"/>
  <c r="BT205" i="5"/>
  <c r="BT218" i="5" s="1"/>
  <c r="BE218" i="5"/>
  <c r="BJ205" i="5"/>
  <c r="BJ218" i="5" s="1"/>
  <c r="AU218" i="5"/>
  <c r="AZ205" i="5"/>
  <c r="AZ218" i="5" s="1"/>
  <c r="AM218" i="5"/>
  <c r="CK205" i="5"/>
  <c r="AA218" i="5"/>
  <c r="AF205" i="5"/>
  <c r="AF218" i="5" s="1"/>
  <c r="Q218" i="5"/>
  <c r="V205" i="5"/>
  <c r="V218" i="5" s="1"/>
  <c r="G218" i="5"/>
  <c r="L205" i="5"/>
  <c r="L218" i="5" s="1"/>
  <c r="CW221" i="5"/>
  <c r="EI221" i="5"/>
  <c r="GQ221" i="5" s="1"/>
  <c r="FY220" i="5"/>
  <c r="EB220" i="5"/>
  <c r="CJ220" i="5"/>
  <c r="GF217" i="5"/>
  <c r="GE217" i="5" s="1"/>
  <c r="GB217" i="5"/>
  <c r="GA217" i="5" s="1"/>
  <c r="GZ217" i="5"/>
  <c r="AP217" i="5"/>
  <c r="CE217" i="5"/>
  <c r="ED217" i="5"/>
  <c r="EB216" i="5"/>
  <c r="AO216" i="5"/>
  <c r="CC215" i="5"/>
  <c r="CJ215" i="5"/>
  <c r="CE215" i="5"/>
  <c r="ED215" i="5"/>
  <c r="CI214" i="5"/>
  <c r="EH214" i="5"/>
  <c r="ED213" i="5"/>
  <c r="CE213" i="5"/>
  <c r="CM213" i="5" s="1"/>
  <c r="EH212" i="5"/>
  <c r="CI212" i="5"/>
  <c r="GI211" i="5"/>
  <c r="AO211" i="5"/>
  <c r="DW209" i="5"/>
  <c r="EB209" i="5" s="1"/>
  <c r="GF209" i="5"/>
  <c r="GE209" i="5" s="1"/>
  <c r="GJ209" i="5" s="1"/>
  <c r="AK209" i="5"/>
  <c r="CJ209" i="5"/>
  <c r="DW207" i="5"/>
  <c r="EB207" i="5" s="1"/>
  <c r="GF207" i="5"/>
  <c r="GE207" i="5" s="1"/>
  <c r="AK206" i="5"/>
  <c r="CJ206" i="5"/>
  <c r="DZ218" i="5"/>
  <c r="GH205" i="5"/>
  <c r="GH218" i="5" s="1"/>
  <c r="DV218" i="5"/>
  <c r="GD205" i="5"/>
  <c r="GD218" i="5" s="1"/>
  <c r="AN218" i="5"/>
  <c r="CL205" i="5"/>
  <c r="AJ218" i="5"/>
  <c r="CH205" i="5"/>
  <c r="GF201" i="5"/>
  <c r="GE201" i="5" s="1"/>
  <c r="GJ201" i="5" s="1"/>
  <c r="DW201" i="5"/>
  <c r="EB201" i="5" s="1"/>
  <c r="ED210" i="5"/>
  <c r="CE210" i="5"/>
  <c r="CX208" i="5"/>
  <c r="GF206" i="5"/>
  <c r="GE206" i="5" s="1"/>
  <c r="CX203" i="5"/>
  <c r="EA201" i="5"/>
  <c r="GZ201" i="5"/>
  <c r="AP201" i="5"/>
  <c r="FV204" i="5"/>
  <c r="FU193" i="5"/>
  <c r="FR204" i="5"/>
  <c r="FQ193" i="5"/>
  <c r="DZ204" i="5"/>
  <c r="GH193" i="5"/>
  <c r="GH204" i="5" s="1"/>
  <c r="DV204" i="5"/>
  <c r="GD193" i="5"/>
  <c r="GD204" i="5" s="1"/>
  <c r="CB226" i="5"/>
  <c r="CB227" i="5" s="1"/>
  <c r="BX226" i="5"/>
  <c r="AL204" i="5"/>
  <c r="CJ193" i="5"/>
  <c r="AK193" i="5"/>
  <c r="AH204" i="5"/>
  <c r="CF193" i="5"/>
  <c r="AG193" i="5"/>
  <c r="GJ210" i="5"/>
  <c r="GZ210" i="5"/>
  <c r="AP210" i="5"/>
  <c r="CD209" i="5"/>
  <c r="AO209" i="5"/>
  <c r="FY208" i="5"/>
  <c r="AZ208" i="5"/>
  <c r="GB207" i="5"/>
  <c r="GA207" i="5" s="1"/>
  <c r="GI207" i="5" s="1"/>
  <c r="CJ207" i="5"/>
  <c r="CF207" i="5"/>
  <c r="EA203" i="5"/>
  <c r="AZ203" i="5"/>
  <c r="EH203" i="5"/>
  <c r="CI203" i="5"/>
  <c r="ED203" i="5"/>
  <c r="CE203" i="5"/>
  <c r="CM203" i="5" s="1"/>
  <c r="GI202" i="5"/>
  <c r="GZ202" i="5"/>
  <c r="AP202" i="5"/>
  <c r="AO202" i="5"/>
  <c r="ED201" i="5"/>
  <c r="CE201" i="5"/>
  <c r="DW199" i="5"/>
  <c r="GF199" i="5"/>
  <c r="GE199" i="5" s="1"/>
  <c r="AK199" i="5"/>
  <c r="CJ199" i="5"/>
  <c r="L194" i="5"/>
  <c r="FS226" i="5"/>
  <c r="DY204" i="5"/>
  <c r="DY226" i="5" s="1"/>
  <c r="GG193" i="5"/>
  <c r="GG204" i="5" s="1"/>
  <c r="CA226" i="5"/>
  <c r="CA227" i="5" s="1"/>
  <c r="AM204" i="5"/>
  <c r="CK193" i="5"/>
  <c r="DS186" i="5"/>
  <c r="EA186" i="5" s="1"/>
  <c r="GB186" i="5"/>
  <c r="GA186" i="5" s="1"/>
  <c r="GI186" i="5" s="1"/>
  <c r="DW185" i="5"/>
  <c r="EB185" i="5" s="1"/>
  <c r="GF185" i="5"/>
  <c r="GE185" i="5" s="1"/>
  <c r="GZ200" i="5"/>
  <c r="AP200" i="5"/>
  <c r="AO200" i="5"/>
  <c r="EH198" i="5"/>
  <c r="CI198" i="5"/>
  <c r="ED198" i="5"/>
  <c r="CE198" i="5"/>
  <c r="CM198" i="5" s="1"/>
  <c r="CC197" i="5"/>
  <c r="L197" i="5"/>
  <c r="ED197" i="5"/>
  <c r="CE197" i="5"/>
  <c r="EA196" i="5"/>
  <c r="CC194" i="5"/>
  <c r="CJ194" i="5"/>
  <c r="ED194" i="5"/>
  <c r="CE194" i="5"/>
  <c r="EA187" i="5"/>
  <c r="CE187" i="5"/>
  <c r="ED187" i="5"/>
  <c r="EB186" i="5"/>
  <c r="EV180" i="5"/>
  <c r="EU180" i="5"/>
  <c r="CX180" i="5"/>
  <c r="CW180" i="5"/>
  <c r="GX180" i="5"/>
  <c r="GZ180" i="5"/>
  <c r="EV178" i="5"/>
  <c r="EU178" i="5"/>
  <c r="CX178" i="5"/>
  <c r="CW178" i="5"/>
  <c r="GX178" i="5"/>
  <c r="GZ178" i="5"/>
  <c r="FK189" i="5"/>
  <c r="FP176" i="5"/>
  <c r="FP189" i="5" s="1"/>
  <c r="FG189" i="5"/>
  <c r="FO176" i="5"/>
  <c r="FO189" i="5" s="1"/>
  <c r="FA189" i="5"/>
  <c r="FF176" i="5"/>
  <c r="FF189" i="5" s="1"/>
  <c r="EW189" i="5"/>
  <c r="FE176" i="5"/>
  <c r="FE189" i="5" s="1"/>
  <c r="EQ189" i="5"/>
  <c r="EV176" i="5"/>
  <c r="EM189" i="5"/>
  <c r="EU176" i="5"/>
  <c r="DY189" i="5"/>
  <c r="GG176" i="5"/>
  <c r="GG189" i="5" s="1"/>
  <c r="GX172" i="5"/>
  <c r="DY175" i="5"/>
  <c r="GG170" i="5"/>
  <c r="GG175" i="5" s="1"/>
  <c r="GX166" i="5"/>
  <c r="EB200" i="5"/>
  <c r="GB200" i="5"/>
  <c r="GA200" i="5" s="1"/>
  <c r="CC200" i="5"/>
  <c r="EA198" i="5"/>
  <c r="GF197" i="5"/>
  <c r="GE197" i="5" s="1"/>
  <c r="GJ197" i="5" s="1"/>
  <c r="CJ197" i="5"/>
  <c r="EU196" i="5"/>
  <c r="CD196" i="5"/>
  <c r="AP196" i="5"/>
  <c r="GZ196" i="5"/>
  <c r="AO196" i="5"/>
  <c r="FZ195" i="5"/>
  <c r="EA195" i="5"/>
  <c r="EH195" i="5"/>
  <c r="CI195" i="5"/>
  <c r="AO195" i="5"/>
  <c r="FY194" i="5"/>
  <c r="GF194" i="5"/>
  <c r="GE194" i="5" s="1"/>
  <c r="GJ194" i="5" s="1"/>
  <c r="CC186" i="5"/>
  <c r="EA185" i="5"/>
  <c r="EH185" i="5"/>
  <c r="GZ185" i="5"/>
  <c r="AP185" i="5"/>
  <c r="AO185" i="5"/>
  <c r="GF184" i="5"/>
  <c r="GE184" i="5" s="1"/>
  <c r="GJ184" i="5" s="1"/>
  <c r="DW184" i="5"/>
  <c r="EB184" i="5" s="1"/>
  <c r="EH184" i="5"/>
  <c r="AG184" i="5"/>
  <c r="AO184" i="5" s="1"/>
  <c r="CF184" i="5"/>
  <c r="EA183" i="5"/>
  <c r="EA181" i="5"/>
  <c r="CC180" i="5"/>
  <c r="FZ179" i="5"/>
  <c r="DS179" i="5"/>
  <c r="EA179" i="5" s="1"/>
  <c r="GB179" i="5"/>
  <c r="GA179" i="5" s="1"/>
  <c r="GI179" i="5" s="1"/>
  <c r="AO179" i="5"/>
  <c r="CC178" i="5"/>
  <c r="EJ189" i="5"/>
  <c r="GR176" i="5"/>
  <c r="DZ189" i="5"/>
  <c r="GH176" i="5"/>
  <c r="GH189" i="5" s="1"/>
  <c r="DV189" i="5"/>
  <c r="GD176" i="5"/>
  <c r="GD189" i="5" s="1"/>
  <c r="GX189" i="5"/>
  <c r="BO191" i="5"/>
  <c r="BZ3" i="5"/>
  <c r="BS189" i="5"/>
  <c r="BE191" i="5"/>
  <c r="BE192" i="5" s="1"/>
  <c r="BI189" i="5"/>
  <c r="AV238" i="5"/>
  <c r="AV3" i="5"/>
  <c r="AY189" i="5"/>
  <c r="AJ189" i="5"/>
  <c r="CH176" i="5"/>
  <c r="AA191" i="5"/>
  <c r="AE189" i="5"/>
  <c r="U189" i="5"/>
  <c r="H191" i="5"/>
  <c r="H238" i="5" s="1"/>
  <c r="K189" i="5"/>
  <c r="AG174" i="5"/>
  <c r="AO174" i="5" s="1"/>
  <c r="CF174" i="5"/>
  <c r="DS171" i="5"/>
  <c r="EA171" i="5" s="1"/>
  <c r="GB171" i="5"/>
  <c r="GA171" i="5" s="1"/>
  <c r="GI171" i="5" s="1"/>
  <c r="EJ175" i="5"/>
  <c r="GR170" i="5"/>
  <c r="GR175" i="5" s="1"/>
  <c r="DZ175" i="5"/>
  <c r="GH170" i="5"/>
  <c r="GH175" i="5" s="1"/>
  <c r="DV175" i="5"/>
  <c r="GD170" i="5"/>
  <c r="GD175" i="5" s="1"/>
  <c r="AJ175" i="5"/>
  <c r="CH170" i="5"/>
  <c r="FY167" i="5"/>
  <c r="CD167" i="5"/>
  <c r="DY169" i="5"/>
  <c r="GG165" i="5"/>
  <c r="GG169" i="5" s="1"/>
  <c r="GX165" i="5"/>
  <c r="BS165" i="5"/>
  <c r="BI165" i="5"/>
  <c r="AY165" i="5"/>
  <c r="AI169" i="5"/>
  <c r="CG165" i="5"/>
  <c r="CE165" i="5" s="1"/>
  <c r="GF161" i="5"/>
  <c r="GE161" i="5" s="1"/>
  <c r="GJ161" i="5" s="1"/>
  <c r="DW161" i="5"/>
  <c r="EB161" i="5" s="1"/>
  <c r="AP182" i="5"/>
  <c r="CC179" i="5"/>
  <c r="CX177" i="5"/>
  <c r="GP177" i="5"/>
  <c r="GO177" i="5" s="1"/>
  <c r="AP177" i="5"/>
  <c r="ED177" i="5"/>
  <c r="CE177" i="5"/>
  <c r="CX174" i="5"/>
  <c r="GO174" i="5"/>
  <c r="EA172" i="5"/>
  <c r="GO171" i="5"/>
  <c r="AY171" i="5"/>
  <c r="AP171" i="5"/>
  <c r="ED171" i="5"/>
  <c r="CE171" i="5"/>
  <c r="EQ175" i="5"/>
  <c r="EA168" i="5"/>
  <c r="AZ168" i="5"/>
  <c r="AP168" i="5"/>
  <c r="ED168" i="5"/>
  <c r="CE168" i="5"/>
  <c r="EA167" i="5"/>
  <c r="CC166" i="5"/>
  <c r="K166" i="5"/>
  <c r="BY165" i="5"/>
  <c r="AK165" i="5"/>
  <c r="AG165" i="5"/>
  <c r="ED165" i="5"/>
  <c r="GI161" i="5"/>
  <c r="DX164" i="5"/>
  <c r="EH158" i="5"/>
  <c r="GF158" i="5"/>
  <c r="DW158" i="5"/>
  <c r="AL164" i="5"/>
  <c r="AK164" i="5" s="1"/>
  <c r="AK158" i="5"/>
  <c r="CH154" i="5"/>
  <c r="EF154" i="5" s="1"/>
  <c r="GN154" i="5" s="1"/>
  <c r="EH157" i="5"/>
  <c r="GP153" i="5"/>
  <c r="EG153" i="5"/>
  <c r="DX157" i="5"/>
  <c r="GF153" i="5"/>
  <c r="DW153" i="5"/>
  <c r="AL157" i="5"/>
  <c r="AK157" i="5" s="1"/>
  <c r="AK153" i="5"/>
  <c r="GX148" i="5"/>
  <c r="GX128" i="5"/>
  <c r="GX125" i="5"/>
  <c r="EU184" i="5"/>
  <c r="FZ183" i="5"/>
  <c r="CC183" i="5"/>
  <c r="GS183" i="5"/>
  <c r="GV183" i="5"/>
  <c r="FY181" i="5"/>
  <c r="GI181" i="5"/>
  <c r="CD181" i="5"/>
  <c r="AP181" i="5"/>
  <c r="GZ181" i="5"/>
  <c r="FY180" i="5"/>
  <c r="AY179" i="5"/>
  <c r="FY178" i="5"/>
  <c r="EV177" i="5"/>
  <c r="GF177" i="5"/>
  <c r="GE177" i="5" s="1"/>
  <c r="GJ177" i="5" s="1"/>
  <c r="CD177" i="5"/>
  <c r="K177" i="5"/>
  <c r="GJ174" i="5"/>
  <c r="AY174" i="5"/>
  <c r="GZ174" i="5"/>
  <c r="AP174" i="5"/>
  <c r="FY173" i="5"/>
  <c r="GI173" i="5"/>
  <c r="CC173" i="5"/>
  <c r="AO173" i="5"/>
  <c r="GP172" i="5"/>
  <c r="GO172" i="5" s="1"/>
  <c r="EG172" i="5"/>
  <c r="GJ171" i="5"/>
  <c r="CC171" i="5"/>
  <c r="CD168" i="5"/>
  <c r="AO167" i="5"/>
  <c r="CX166" i="5"/>
  <c r="CX169" i="5" s="1"/>
  <c r="GI166" i="5"/>
  <c r="AP166" i="5"/>
  <c r="GZ166" i="5"/>
  <c r="ED166" i="5"/>
  <c r="CE166" i="5"/>
  <c r="CM166" i="5" s="1"/>
  <c r="FU165" i="5"/>
  <c r="FQ165" i="5"/>
  <c r="DW165" i="5"/>
  <c r="GE165" i="5"/>
  <c r="BV169" i="5"/>
  <c r="BU169" i="5" s="1"/>
  <c r="AZ163" i="5"/>
  <c r="GJ162" i="5"/>
  <c r="L162" i="5"/>
  <c r="ED162" i="5"/>
  <c r="CE162" i="5"/>
  <c r="ED161" i="5"/>
  <c r="CE161" i="5"/>
  <c r="GI160" i="5"/>
  <c r="FV164" i="5"/>
  <c r="FU158" i="5"/>
  <c r="DU164" i="5"/>
  <c r="GC158" i="5"/>
  <c r="GC164" i="5" s="1"/>
  <c r="DM164" i="5"/>
  <c r="DR158" i="5"/>
  <c r="DR164" i="5" s="1"/>
  <c r="CY164" i="5"/>
  <c r="DG158" i="5"/>
  <c r="DG164" i="5" s="1"/>
  <c r="GX164" i="5"/>
  <c r="BV164" i="5"/>
  <c r="BU164" i="5" s="1"/>
  <c r="BU158" i="5"/>
  <c r="AI164" i="5"/>
  <c r="CG158" i="5"/>
  <c r="CS157" i="5"/>
  <c r="GX155" i="5"/>
  <c r="FR157" i="5"/>
  <c r="FQ153" i="5"/>
  <c r="FO153" i="5"/>
  <c r="FO157" i="5" s="1"/>
  <c r="FG157" i="5"/>
  <c r="FF153" i="5"/>
  <c r="FF157" i="5" s="1"/>
  <c r="FA157" i="5"/>
  <c r="EU153" i="5"/>
  <c r="EM157" i="5"/>
  <c r="GG153" i="5"/>
  <c r="GG157" i="5" s="1"/>
  <c r="DY157" i="5"/>
  <c r="BV157" i="5"/>
  <c r="BU157" i="5" s="1"/>
  <c r="BU153" i="5"/>
  <c r="CG153" i="5"/>
  <c r="AI157" i="5"/>
  <c r="EV151" i="5"/>
  <c r="AZ151" i="5"/>
  <c r="GF150" i="5"/>
  <c r="GE150" i="5" s="1"/>
  <c r="GJ150" i="5" s="1"/>
  <c r="DW150" i="5"/>
  <c r="EB150" i="5" s="1"/>
  <c r="AY147" i="5"/>
  <c r="FY146" i="5"/>
  <c r="CD146" i="5"/>
  <c r="AG146" i="5"/>
  <c r="CF146" i="5"/>
  <c r="EW152" i="5"/>
  <c r="FE145" i="5"/>
  <c r="FE152" i="5" s="1"/>
  <c r="DU152" i="5"/>
  <c r="GC145" i="5"/>
  <c r="GC152" i="5" s="1"/>
  <c r="EM144" i="5"/>
  <c r="GX141" i="5"/>
  <c r="FY140" i="5"/>
  <c r="DS140" i="5"/>
  <c r="EA140" i="5" s="1"/>
  <c r="GB140" i="5"/>
  <c r="GA140" i="5" s="1"/>
  <c r="CC140" i="5"/>
  <c r="FZ137" i="5"/>
  <c r="AG137" i="5"/>
  <c r="CF137" i="5"/>
  <c r="EJ144" i="5"/>
  <c r="GR135" i="5"/>
  <c r="GR144" i="5" s="1"/>
  <c r="DZ144" i="5"/>
  <c r="GH135" i="5"/>
  <c r="GH144" i="5" s="1"/>
  <c r="DV144" i="5"/>
  <c r="GD135" i="5"/>
  <c r="GD144" i="5" s="1"/>
  <c r="CX144" i="5"/>
  <c r="BZ144" i="5"/>
  <c r="BY144" i="5" s="1"/>
  <c r="BY135" i="5"/>
  <c r="BV144" i="5"/>
  <c r="BU144" i="5" s="1"/>
  <c r="CC144" i="5" s="1"/>
  <c r="BU135" i="5"/>
  <c r="CC135" i="5" s="1"/>
  <c r="AL144" i="5"/>
  <c r="AK144" i="5" s="1"/>
  <c r="AK135" i="5"/>
  <c r="AH144" i="5"/>
  <c r="AG135" i="5"/>
  <c r="AO135" i="5" s="1"/>
  <c r="CF135" i="5"/>
  <c r="FZ132" i="5"/>
  <c r="AG132" i="5"/>
  <c r="AO132" i="5" s="1"/>
  <c r="CF132" i="5"/>
  <c r="FY130" i="5"/>
  <c r="DS130" i="5"/>
  <c r="GB130" i="5"/>
  <c r="GA130" i="5" s="1"/>
  <c r="CD130" i="5"/>
  <c r="FU128" i="5"/>
  <c r="FV134" i="5"/>
  <c r="FU134" i="5" s="1"/>
  <c r="DY134" i="5"/>
  <c r="GG128" i="5"/>
  <c r="BU128" i="5"/>
  <c r="BV134" i="5"/>
  <c r="BU134" i="5" s="1"/>
  <c r="AI134" i="5"/>
  <c r="CG128" i="5"/>
  <c r="L125" i="5"/>
  <c r="GF124" i="5"/>
  <c r="GE124" i="5" s="1"/>
  <c r="GJ124" i="5" s="1"/>
  <c r="DW124" i="5"/>
  <c r="EB124" i="5" s="1"/>
  <c r="DW123" i="5"/>
  <c r="EB123" i="5" s="1"/>
  <c r="GF123" i="5"/>
  <c r="GE123" i="5" s="1"/>
  <c r="GZ121" i="5"/>
  <c r="AP121" i="5"/>
  <c r="GF120" i="5"/>
  <c r="GE120" i="5" s="1"/>
  <c r="GJ120" i="5" s="1"/>
  <c r="DW120" i="5"/>
  <c r="EB120" i="5" s="1"/>
  <c r="FY119" i="5"/>
  <c r="DW119" i="5"/>
  <c r="GF119" i="5"/>
  <c r="GE119" i="5" s="1"/>
  <c r="AG119" i="5"/>
  <c r="CF119" i="5"/>
  <c r="CW118" i="5"/>
  <c r="V160" i="5"/>
  <c r="ED160" i="5"/>
  <c r="CE160" i="5"/>
  <c r="DH159" i="5"/>
  <c r="V159" i="5"/>
  <c r="ED159" i="5"/>
  <c r="CE159" i="5"/>
  <c r="V158" i="5"/>
  <c r="DH156" i="5"/>
  <c r="V156" i="5"/>
  <c r="ED156" i="5"/>
  <c r="CE156" i="5"/>
  <c r="CX155" i="5"/>
  <c r="AZ155" i="5"/>
  <c r="L155" i="5"/>
  <c r="ED155" i="5"/>
  <c r="CE155" i="5"/>
  <c r="CM155" i="5" s="1"/>
  <c r="FQ154" i="5"/>
  <c r="GA154" i="5"/>
  <c r="BU154" i="5"/>
  <c r="ED154" i="5"/>
  <c r="CE154" i="5"/>
  <c r="EQ157" i="5"/>
  <c r="CX153" i="5"/>
  <c r="CX157" i="5" s="1"/>
  <c r="BS153" i="5"/>
  <c r="EV150" i="5"/>
  <c r="EA150" i="5"/>
  <c r="EH150" i="5"/>
  <c r="EV148" i="5"/>
  <c r="CX148" i="5"/>
  <c r="FV152" i="5"/>
  <c r="FR152" i="5"/>
  <c r="DS145" i="5"/>
  <c r="GA145" i="5"/>
  <c r="EA143" i="5"/>
  <c r="EV142" i="5"/>
  <c r="EA142" i="5"/>
  <c r="AP141" i="5"/>
  <c r="ED141" i="5"/>
  <c r="CE141" i="5"/>
  <c r="CM141" i="5" s="1"/>
  <c r="EB140" i="5"/>
  <c r="L139" i="5"/>
  <c r="ED139" i="5"/>
  <c r="CE139" i="5"/>
  <c r="CM139" i="5" s="1"/>
  <c r="EA138" i="5"/>
  <c r="GI136" i="5"/>
  <c r="CS144" i="5"/>
  <c r="L133" i="5"/>
  <c r="EA132" i="5"/>
  <c r="EA131" i="5"/>
  <c r="AP131" i="5"/>
  <c r="ED131" i="5"/>
  <c r="CE131" i="5"/>
  <c r="FO134" i="5"/>
  <c r="EV128" i="5"/>
  <c r="DG134" i="5"/>
  <c r="BI128" i="5"/>
  <c r="AK128" i="5"/>
  <c r="AG128" i="5"/>
  <c r="AH134" i="5"/>
  <c r="AG134" i="5" s="1"/>
  <c r="EA126" i="5"/>
  <c r="FY125" i="5"/>
  <c r="CW125" i="5"/>
  <c r="EA124" i="5"/>
  <c r="EH124" i="5"/>
  <c r="AY124" i="5"/>
  <c r="CD123" i="5"/>
  <c r="EA120" i="5"/>
  <c r="EH120" i="5"/>
  <c r="DU127" i="5"/>
  <c r="GC117" i="5"/>
  <c r="GC127" i="5" s="1"/>
  <c r="AI127" i="5"/>
  <c r="CG117" i="5"/>
  <c r="DU116" i="5"/>
  <c r="GC113" i="5"/>
  <c r="GC116" i="5" s="1"/>
  <c r="AI116" i="5"/>
  <c r="CG113" i="5"/>
  <c r="EJ112" i="5"/>
  <c r="GR104" i="5"/>
  <c r="GR112" i="5" s="1"/>
  <c r="DZ112" i="5"/>
  <c r="GH104" i="5"/>
  <c r="GH112" i="5" s="1"/>
  <c r="DV112" i="5"/>
  <c r="GD104" i="5"/>
  <c r="GD112" i="5" s="1"/>
  <c r="AJ112" i="5"/>
  <c r="CH104" i="5"/>
  <c r="GX101" i="5"/>
  <c r="GX97" i="5"/>
  <c r="GX90" i="5"/>
  <c r="GD85" i="5"/>
  <c r="GD92" i="5" s="1"/>
  <c r="FV92" i="5"/>
  <c r="FU92" i="5" s="1"/>
  <c r="FU83" i="5"/>
  <c r="CH92" i="5"/>
  <c r="EF83" i="5"/>
  <c r="BZ92" i="5"/>
  <c r="BY92" i="5" s="1"/>
  <c r="BY83" i="5"/>
  <c r="FV82" i="5"/>
  <c r="FU81" i="5"/>
  <c r="FP81" i="5"/>
  <c r="FP82" i="5" s="1"/>
  <c r="FK82" i="5"/>
  <c r="EV81" i="5"/>
  <c r="EV82" i="5" s="1"/>
  <c r="EQ82" i="5"/>
  <c r="DT82" i="5"/>
  <c r="GB81" i="5"/>
  <c r="DS81" i="5"/>
  <c r="DH81" i="5"/>
  <c r="DH82" i="5" s="1"/>
  <c r="DC82" i="5"/>
  <c r="GX81" i="5"/>
  <c r="AH82" i="5"/>
  <c r="CF81" i="5"/>
  <c r="AG81" i="5"/>
  <c r="AZ160" i="5"/>
  <c r="GZ160" i="5"/>
  <c r="AP160" i="5"/>
  <c r="GE159" i="5"/>
  <c r="GJ159" i="5" s="1"/>
  <c r="AZ159" i="5"/>
  <c r="AP159" i="5"/>
  <c r="GZ159" i="5"/>
  <c r="BI158" i="5"/>
  <c r="EV156" i="5"/>
  <c r="EB156" i="5"/>
  <c r="GP156" i="5"/>
  <c r="GO156" i="5" s="1"/>
  <c r="EG156" i="5"/>
  <c r="EU155" i="5"/>
  <c r="EB155" i="5"/>
  <c r="GO155" i="5"/>
  <c r="DV157" i="5"/>
  <c r="BT157" i="5"/>
  <c r="AJ157" i="5"/>
  <c r="V153" i="5"/>
  <c r="K153" i="5"/>
  <c r="EB151" i="5"/>
  <c r="GA151" i="5"/>
  <c r="GI151" i="5" s="1"/>
  <c r="ED150" i="5"/>
  <c r="CE150" i="5"/>
  <c r="AY149" i="5"/>
  <c r="ED149" i="5"/>
  <c r="CE149" i="5"/>
  <c r="GJ148" i="5"/>
  <c r="AO148" i="5"/>
  <c r="FZ147" i="5"/>
  <c r="EA147" i="5"/>
  <c r="AP147" i="5"/>
  <c r="GZ147" i="5"/>
  <c r="AO147" i="5"/>
  <c r="EA146" i="5"/>
  <c r="GP146" i="5"/>
  <c r="GO146" i="5" s="1"/>
  <c r="EM152" i="5"/>
  <c r="BJ145" i="5"/>
  <c r="BZ152" i="5"/>
  <c r="BY152" i="5" s="1"/>
  <c r="BV152" i="5"/>
  <c r="BU152" i="5" s="1"/>
  <c r="AE152" i="5"/>
  <c r="U152" i="5"/>
  <c r="AL152" i="5"/>
  <c r="AK152" i="5" s="1"/>
  <c r="EF145" i="5"/>
  <c r="CH152" i="5"/>
  <c r="AH152" i="5"/>
  <c r="AO143" i="5"/>
  <c r="CC142" i="5"/>
  <c r="AP142" i="5"/>
  <c r="GZ142" i="5"/>
  <c r="FZ141" i="5"/>
  <c r="EA141" i="5"/>
  <c r="GZ140" i="5"/>
  <c r="AP140" i="5"/>
  <c r="CF140" i="5"/>
  <c r="EA139" i="5"/>
  <c r="AP139" i="5"/>
  <c r="GZ139" i="5"/>
  <c r="FZ138" i="5"/>
  <c r="AP138" i="5"/>
  <c r="GZ138" i="5"/>
  <c r="AO138" i="5"/>
  <c r="EB137" i="5"/>
  <c r="GB137" i="5"/>
  <c r="GA137" i="5" s="1"/>
  <c r="GP137" i="5"/>
  <c r="GO137" i="5" s="1"/>
  <c r="CD137" i="5"/>
  <c r="AP136" i="5"/>
  <c r="GZ136" i="5"/>
  <c r="ED133" i="5"/>
  <c r="CE133" i="5"/>
  <c r="CD132" i="5"/>
  <c r="GZ130" i="5"/>
  <c r="AP130" i="5"/>
  <c r="CF130" i="5"/>
  <c r="FZ129" i="5"/>
  <c r="EA129" i="5"/>
  <c r="CD129" i="5"/>
  <c r="AO129" i="5"/>
  <c r="DQ128" i="5"/>
  <c r="GF128" i="5"/>
  <c r="DT134" i="5"/>
  <c r="GP128" i="5"/>
  <c r="BS134" i="5"/>
  <c r="BI134" i="5"/>
  <c r="AE134" i="5"/>
  <c r="U134" i="5"/>
  <c r="FZ126" i="5"/>
  <c r="ED126" i="5"/>
  <c r="CE126" i="5"/>
  <c r="GF125" i="5"/>
  <c r="GE125" i="5" s="1"/>
  <c r="GJ125" i="5" s="1"/>
  <c r="AZ125" i="5"/>
  <c r="EU124" i="5"/>
  <c r="CD124" i="5"/>
  <c r="L124" i="5"/>
  <c r="ED124" i="5"/>
  <c r="CE124" i="5"/>
  <c r="CM124" i="5" s="1"/>
  <c r="GA123" i="5"/>
  <c r="AO123" i="5"/>
  <c r="FY122" i="5"/>
  <c r="EB122" i="5"/>
  <c r="AP122" i="5"/>
  <c r="GZ122" i="5"/>
  <c r="AO122" i="5"/>
  <c r="ED121" i="5"/>
  <c r="CE121" i="5"/>
  <c r="AZ120" i="5"/>
  <c r="GZ120" i="5"/>
  <c r="AP120" i="5"/>
  <c r="CD119" i="5"/>
  <c r="EA118" i="5"/>
  <c r="CD118" i="5"/>
  <c r="FV127" i="5"/>
  <c r="FU127" i="5" s="1"/>
  <c r="FU117" i="5"/>
  <c r="FR127" i="5"/>
  <c r="FQ127" i="5" s="1"/>
  <c r="FY127" i="5" s="1"/>
  <c r="FQ117" i="5"/>
  <c r="FY117" i="5" s="1"/>
  <c r="FO127" i="5"/>
  <c r="FE127" i="5"/>
  <c r="EU127" i="5"/>
  <c r="GP117" i="5"/>
  <c r="EG117" i="5"/>
  <c r="DX127" i="5"/>
  <c r="GF117" i="5"/>
  <c r="DW117" i="5"/>
  <c r="DT127" i="5"/>
  <c r="DS117" i="5"/>
  <c r="EA117" i="5" s="1"/>
  <c r="GB117" i="5"/>
  <c r="DQ127" i="5"/>
  <c r="DG127" i="5"/>
  <c r="CW127" i="5"/>
  <c r="GX127" i="5"/>
  <c r="BZ127" i="5"/>
  <c r="BY127" i="5" s="1"/>
  <c r="BY117" i="5"/>
  <c r="BV127" i="5"/>
  <c r="BU127" i="5" s="1"/>
  <c r="CC127" i="5" s="1"/>
  <c r="BU117" i="5"/>
  <c r="CC117" i="5" s="1"/>
  <c r="BS127" i="5"/>
  <c r="BI127" i="5"/>
  <c r="AY127" i="5"/>
  <c r="AL127" i="5"/>
  <c r="AK127" i="5" s="1"/>
  <c r="AK117" i="5"/>
  <c r="AH127" i="5"/>
  <c r="AG117" i="5"/>
  <c r="AO117" i="5" s="1"/>
  <c r="CF117" i="5"/>
  <c r="AE127" i="5"/>
  <c r="U127" i="5"/>
  <c r="K127" i="5"/>
  <c r="EV116" i="5"/>
  <c r="DR116" i="5"/>
  <c r="DH116" i="5"/>
  <c r="CX116" i="5"/>
  <c r="GX116" i="5"/>
  <c r="FZ115" i="5"/>
  <c r="DS115" i="5"/>
  <c r="GB115" i="5"/>
  <c r="GA115" i="5" s="1"/>
  <c r="CC115" i="5"/>
  <c r="EJ116" i="5"/>
  <c r="GR113" i="5"/>
  <c r="GR116" i="5" s="1"/>
  <c r="DZ116" i="5"/>
  <c r="GH113" i="5"/>
  <c r="GH116" i="5" s="1"/>
  <c r="DV116" i="5"/>
  <c r="GD113" i="5"/>
  <c r="GD116" i="5" s="1"/>
  <c r="AJ116" i="5"/>
  <c r="CH113" i="5"/>
  <c r="GF109" i="5"/>
  <c r="GE109" i="5" s="1"/>
  <c r="GJ109" i="5" s="1"/>
  <c r="DW109" i="5"/>
  <c r="EB109" i="5" s="1"/>
  <c r="GZ109" i="5"/>
  <c r="AP109" i="5"/>
  <c r="GF107" i="5"/>
  <c r="GE107" i="5" s="1"/>
  <c r="GJ107" i="5" s="1"/>
  <c r="DW107" i="5"/>
  <c r="EB107" i="5" s="1"/>
  <c r="AZ106" i="5"/>
  <c r="CX105" i="5"/>
  <c r="GX105" i="5"/>
  <c r="AY105" i="5"/>
  <c r="DU112" i="5"/>
  <c r="GC104" i="5"/>
  <c r="GC112" i="5" s="1"/>
  <c r="CW104" i="5"/>
  <c r="BT104" i="5"/>
  <c r="BJ104" i="5"/>
  <c r="AZ104" i="5"/>
  <c r="AF104" i="5"/>
  <c r="V104" i="5"/>
  <c r="L104" i="5"/>
  <c r="K102" i="5"/>
  <c r="EU99" i="5"/>
  <c r="CW99" i="5"/>
  <c r="CF99" i="5"/>
  <c r="AG99" i="5"/>
  <c r="AO99" i="5" s="1"/>
  <c r="GZ98" i="5"/>
  <c r="AP98" i="5"/>
  <c r="GZ96" i="5"/>
  <c r="AP96" i="5"/>
  <c r="FY95" i="5"/>
  <c r="DW95" i="5"/>
  <c r="GF95" i="5"/>
  <c r="GE95" i="5" s="1"/>
  <c r="CD95" i="5"/>
  <c r="GZ95" i="5"/>
  <c r="EI93" i="5"/>
  <c r="DU103" i="5"/>
  <c r="DS103" i="5" s="1"/>
  <c r="GC93" i="5"/>
  <c r="GC103" i="5" s="1"/>
  <c r="AI103" i="5"/>
  <c r="CG93" i="5"/>
  <c r="CE93" i="5" s="1"/>
  <c r="FY91" i="5"/>
  <c r="DW91" i="5"/>
  <c r="GF91" i="5"/>
  <c r="GE91" i="5" s="1"/>
  <c r="CD91" i="5"/>
  <c r="AG91" i="5"/>
  <c r="AO91" i="5" s="1"/>
  <c r="CF91" i="5"/>
  <c r="AG90" i="5"/>
  <c r="AO90" i="5" s="1"/>
  <c r="CF90" i="5"/>
  <c r="DS88" i="5"/>
  <c r="GB88" i="5"/>
  <c r="GA88" i="5" s="1"/>
  <c r="AY87" i="5"/>
  <c r="DW86" i="5"/>
  <c r="GF86" i="5"/>
  <c r="GE86" i="5" s="1"/>
  <c r="CD86" i="5"/>
  <c r="L85" i="5"/>
  <c r="GZ84" i="5"/>
  <c r="AP84" i="5"/>
  <c r="EJ92" i="5"/>
  <c r="GR83" i="5"/>
  <c r="GR92" i="5" s="1"/>
  <c r="DZ92" i="5"/>
  <c r="GH83" i="5"/>
  <c r="GH92" i="5" s="1"/>
  <c r="DT92" i="5"/>
  <c r="GB83" i="5"/>
  <c r="DS83" i="5"/>
  <c r="AL92" i="5"/>
  <c r="AK92" i="5" s="1"/>
  <c r="AK83" i="5"/>
  <c r="FO81" i="5"/>
  <c r="FO82" i="5" s="1"/>
  <c r="EU81" i="5"/>
  <c r="EU82" i="5" s="1"/>
  <c r="DY82" i="5"/>
  <c r="GG81" i="5"/>
  <c r="GG82" i="5" s="1"/>
  <c r="CH82" i="5"/>
  <c r="EF81" i="5"/>
  <c r="FZ79" i="5"/>
  <c r="DW79" i="5"/>
  <c r="GF79" i="5"/>
  <c r="GE79" i="5" s="1"/>
  <c r="CC79" i="5"/>
  <c r="GX78" i="5"/>
  <c r="GI114" i="5"/>
  <c r="GI111" i="5"/>
  <c r="AY111" i="5"/>
  <c r="AO111" i="5"/>
  <c r="EA110" i="5"/>
  <c r="CD110" i="5"/>
  <c r="AO110" i="5"/>
  <c r="FZ108" i="5"/>
  <c r="GI108" i="5"/>
  <c r="CD108" i="5"/>
  <c r="GZ108" i="5"/>
  <c r="AP108" i="5"/>
  <c r="AO108" i="5"/>
  <c r="ED107" i="5"/>
  <c r="CE107" i="5"/>
  <c r="EB106" i="5"/>
  <c r="GA106" i="5"/>
  <c r="K106" i="5"/>
  <c r="EU105" i="5"/>
  <c r="GA105" i="5"/>
  <c r="CW102" i="5"/>
  <c r="AP102" i="5"/>
  <c r="GZ102" i="5"/>
  <c r="GF101" i="5"/>
  <c r="GE101" i="5" s="1"/>
  <c r="GJ101" i="5" s="1"/>
  <c r="CC101" i="5"/>
  <c r="EV100" i="5"/>
  <c r="EB100" i="5"/>
  <c r="GA100" i="5"/>
  <c r="CD99" i="5"/>
  <c r="AZ98" i="5"/>
  <c r="FY97" i="5"/>
  <c r="GF97" i="5"/>
  <c r="GE97" i="5" s="1"/>
  <c r="CC94" i="5"/>
  <c r="AP94" i="5"/>
  <c r="GZ94" i="5"/>
  <c r="FP103" i="5"/>
  <c r="FF103" i="5"/>
  <c r="FU93" i="5"/>
  <c r="FQ93" i="5"/>
  <c r="DR103" i="5"/>
  <c r="DH103" i="5"/>
  <c r="GD103" i="5"/>
  <c r="BS103" i="5"/>
  <c r="BI103" i="5"/>
  <c r="BZ103" i="5"/>
  <c r="BY103" i="5" s="1"/>
  <c r="BV103" i="5"/>
  <c r="BU103" i="5" s="1"/>
  <c r="AE103" i="5"/>
  <c r="U103" i="5"/>
  <c r="AL103" i="5"/>
  <c r="AK103" i="5" s="1"/>
  <c r="EF93" i="5"/>
  <c r="CH103" i="5"/>
  <c r="GZ91" i="5"/>
  <c r="AP91" i="5"/>
  <c r="GI90" i="5"/>
  <c r="FY89" i="5"/>
  <c r="FY88" i="5"/>
  <c r="ED87" i="5"/>
  <c r="CE87" i="5"/>
  <c r="FY86" i="5"/>
  <c r="ED85" i="5"/>
  <c r="AO84" i="5"/>
  <c r="FT92" i="5"/>
  <c r="FT33" i="5" s="1"/>
  <c r="EV83" i="5"/>
  <c r="DR92" i="5"/>
  <c r="BX92" i="5"/>
  <c r="BX33" i="5" s="1"/>
  <c r="AZ83" i="5"/>
  <c r="AF92" i="5"/>
  <c r="BT81" i="5"/>
  <c r="BJ82" i="5"/>
  <c r="AY81" i="5"/>
  <c r="AE82" i="5"/>
  <c r="L82" i="5"/>
  <c r="AO79" i="5"/>
  <c r="FY78" i="5"/>
  <c r="CD78" i="5"/>
  <c r="ED78" i="5"/>
  <c r="CE78" i="5"/>
  <c r="CM78" i="5" s="1"/>
  <c r="FZ77" i="5"/>
  <c r="FK80" i="5"/>
  <c r="FP74" i="5"/>
  <c r="FP80" i="5" s="1"/>
  <c r="FA80" i="5"/>
  <c r="FF74" i="5"/>
  <c r="FF80" i="5" s="1"/>
  <c r="EQ80" i="5"/>
  <c r="EV74" i="5"/>
  <c r="EV80" i="5" s="1"/>
  <c r="DU80" i="5"/>
  <c r="GC74" i="5"/>
  <c r="GC80" i="5" s="1"/>
  <c r="DI80" i="5"/>
  <c r="DQ74" i="5"/>
  <c r="DQ80" i="5" s="1"/>
  <c r="CY80" i="5"/>
  <c r="DG74" i="5"/>
  <c r="CW74" i="5"/>
  <c r="CW80" i="5" s="1"/>
  <c r="BT74" i="5"/>
  <c r="BJ74" i="5"/>
  <c r="AZ74" i="5"/>
  <c r="AF74" i="5"/>
  <c r="V74" i="5"/>
  <c r="L74" i="5"/>
  <c r="GX70" i="5"/>
  <c r="DY73" i="5"/>
  <c r="GG69" i="5"/>
  <c r="GG73" i="5" s="1"/>
  <c r="GX66" i="5"/>
  <c r="DY64" i="5"/>
  <c r="GG58" i="5"/>
  <c r="GG64" i="5" s="1"/>
  <c r="GX54" i="5"/>
  <c r="GX51" i="5"/>
  <c r="DC57" i="5"/>
  <c r="DH46" i="5"/>
  <c r="DH57" i="5" s="1"/>
  <c r="GX43" i="5"/>
  <c r="EU45" i="5"/>
  <c r="DY45" i="5"/>
  <c r="GG41" i="5"/>
  <c r="GG45" i="5" s="1"/>
  <c r="AI45" i="5"/>
  <c r="CG41" i="5"/>
  <c r="FO38" i="5"/>
  <c r="FO40" i="5" s="1"/>
  <c r="FG40" i="5"/>
  <c r="FE38" i="5"/>
  <c r="FE40" i="5" s="1"/>
  <c r="EW40" i="5"/>
  <c r="EU38" i="5"/>
  <c r="EM40" i="5"/>
  <c r="DQ38" i="5"/>
  <c r="DQ40" i="5" s="1"/>
  <c r="DI40" i="5"/>
  <c r="DG38" i="5"/>
  <c r="DG40" i="5" s="1"/>
  <c r="CY40" i="5"/>
  <c r="CW38" i="5"/>
  <c r="CW40" i="5" s="1"/>
  <c r="BT38" i="5"/>
  <c r="BJ38" i="5"/>
  <c r="AZ38" i="5"/>
  <c r="AF38" i="5"/>
  <c r="V38" i="5"/>
  <c r="L38" i="5"/>
  <c r="L31" i="5"/>
  <c r="DU32" i="5"/>
  <c r="GC21" i="5"/>
  <c r="GC32" i="5" s="1"/>
  <c r="AI32" i="5"/>
  <c r="CG21" i="5"/>
  <c r="FO14" i="5"/>
  <c r="FE14" i="5"/>
  <c r="EU14" i="5"/>
  <c r="DQ14" i="5"/>
  <c r="DG14" i="5"/>
  <c r="CW14" i="5"/>
  <c r="BS14" i="5"/>
  <c r="BI14" i="5"/>
  <c r="AY14" i="5"/>
  <c r="AE14" i="5"/>
  <c r="U14" i="5"/>
  <c r="K14" i="5"/>
  <c r="FO9" i="5"/>
  <c r="FE9" i="5"/>
  <c r="EU9" i="5"/>
  <c r="DQ9" i="5"/>
  <c r="DG9" i="5"/>
  <c r="CW9" i="5"/>
  <c r="BS9" i="5"/>
  <c r="BI9" i="5"/>
  <c r="AY9" i="5"/>
  <c r="AE9" i="5"/>
  <c r="U9" i="5"/>
  <c r="K9" i="5"/>
  <c r="AK17" i="5"/>
  <c r="CJ17" i="5"/>
  <c r="CD16" i="5"/>
  <c r="AK16" i="5"/>
  <c r="CJ16" i="5"/>
  <c r="FU15" i="5"/>
  <c r="FV14" i="5"/>
  <c r="AK15" i="5"/>
  <c r="CJ15" i="5"/>
  <c r="AL14" i="5"/>
  <c r="FZ13" i="5"/>
  <c r="DW13" i="5"/>
  <c r="GF13" i="5"/>
  <c r="GE13" i="5" s="1"/>
  <c r="AK13" i="5"/>
  <c r="CJ13" i="5"/>
  <c r="DS10" i="5"/>
  <c r="DT9" i="5"/>
  <c r="GB10" i="5"/>
  <c r="AG10" i="5"/>
  <c r="AH9" i="5"/>
  <c r="CF10" i="5"/>
  <c r="BS116" i="5"/>
  <c r="BI116" i="5"/>
  <c r="AY116" i="5"/>
  <c r="AE116" i="5"/>
  <c r="U116" i="5"/>
  <c r="K116" i="5"/>
  <c r="FY109" i="5"/>
  <c r="GI109" i="5"/>
  <c r="CC109" i="5"/>
  <c r="ED109" i="5"/>
  <c r="CE109" i="5"/>
  <c r="CM109" i="5" s="1"/>
  <c r="EV107" i="5"/>
  <c r="EA107" i="5"/>
  <c r="EH107" i="5"/>
  <c r="AZ107" i="5"/>
  <c r="EG106" i="5"/>
  <c r="CC106" i="5"/>
  <c r="ED106" i="5"/>
  <c r="CE106" i="5"/>
  <c r="CM106" i="5" s="1"/>
  <c r="EB105" i="5"/>
  <c r="CC105" i="5"/>
  <c r="ED105" i="5"/>
  <c r="CE105" i="5"/>
  <c r="CM105" i="5" s="1"/>
  <c r="CX112" i="5"/>
  <c r="BS112" i="5"/>
  <c r="AY112" i="5"/>
  <c r="U112" i="5"/>
  <c r="K112" i="5"/>
  <c r="EA102" i="5"/>
  <c r="EG102" i="5"/>
  <c r="ED102" i="5"/>
  <c r="CE102" i="5"/>
  <c r="EA101" i="5"/>
  <c r="CX100" i="5"/>
  <c r="GO100" i="5"/>
  <c r="FZ99" i="5"/>
  <c r="GJ99" i="5"/>
  <c r="FZ98" i="5"/>
  <c r="CD98" i="5"/>
  <c r="ED98" i="5"/>
  <c r="CE98" i="5"/>
  <c r="EA97" i="5"/>
  <c r="CD97" i="5"/>
  <c r="GA96" i="5"/>
  <c r="GO96" i="5"/>
  <c r="CD96" i="5"/>
  <c r="ED96" i="5"/>
  <c r="CE96" i="5"/>
  <c r="EA94" i="5"/>
  <c r="EG94" i="5"/>
  <c r="AO94" i="5"/>
  <c r="L93" i="5"/>
  <c r="FY90" i="5"/>
  <c r="EG90" i="5"/>
  <c r="AP89" i="5"/>
  <c r="ED89" i="5"/>
  <c r="CE89" i="5"/>
  <c r="EB87" i="5"/>
  <c r="CW87" i="5"/>
  <c r="AP86" i="5"/>
  <c r="CF86" i="5"/>
  <c r="DS85" i="5"/>
  <c r="EA85" i="5" s="1"/>
  <c r="EV84" i="5"/>
  <c r="AZ84" i="5"/>
  <c r="FP92" i="5"/>
  <c r="EV92" i="5"/>
  <c r="DQ83" i="5"/>
  <c r="DG92" i="5"/>
  <c r="GQ83" i="5"/>
  <c r="GQ92" i="5" s="1"/>
  <c r="AJ92" i="5"/>
  <c r="V83" i="5"/>
  <c r="CG83" i="5"/>
  <c r="K83" i="5"/>
  <c r="AE81" i="5"/>
  <c r="K81" i="5"/>
  <c r="GE78" i="5"/>
  <c r="GA78" i="5"/>
  <c r="FZ76" i="5"/>
  <c r="DS76" i="5"/>
  <c r="GB76" i="5"/>
  <c r="GA76" i="5" s="1"/>
  <c r="CC76" i="5"/>
  <c r="AG76" i="5"/>
  <c r="AO76" i="5" s="1"/>
  <c r="CF76" i="5"/>
  <c r="FV80" i="5"/>
  <c r="FU74" i="5"/>
  <c r="FR80" i="5"/>
  <c r="FQ74" i="5"/>
  <c r="EG74" i="5"/>
  <c r="GP74" i="5"/>
  <c r="DX80" i="5"/>
  <c r="DW74" i="5"/>
  <c r="GF74" i="5"/>
  <c r="DT80" i="5"/>
  <c r="DS74" i="5"/>
  <c r="GB74" i="5"/>
  <c r="BZ80" i="5"/>
  <c r="BY80" i="5" s="1"/>
  <c r="BY74" i="5"/>
  <c r="BV80" i="5"/>
  <c r="BU80" i="5" s="1"/>
  <c r="CC80" i="5" s="1"/>
  <c r="BU74" i="5"/>
  <c r="CC74" i="5" s="1"/>
  <c r="AJ80" i="5"/>
  <c r="CH74" i="5"/>
  <c r="V73" i="5"/>
  <c r="FU69" i="5"/>
  <c r="FV73" i="5"/>
  <c r="FQ69" i="5"/>
  <c r="FR73" i="5"/>
  <c r="EJ73" i="5"/>
  <c r="GR69" i="5"/>
  <c r="GR73" i="5" s="1"/>
  <c r="DZ73" i="5"/>
  <c r="GH69" i="5"/>
  <c r="GH73" i="5" s="1"/>
  <c r="DV73" i="5"/>
  <c r="GD69" i="5"/>
  <c r="GD73" i="5" s="1"/>
  <c r="AJ73" i="5"/>
  <c r="CH69" i="5"/>
  <c r="EV67" i="5"/>
  <c r="FK68" i="5"/>
  <c r="FP65" i="5"/>
  <c r="FP68" i="5" s="1"/>
  <c r="FA68" i="5"/>
  <c r="FF65" i="5"/>
  <c r="FF68" i="5" s="1"/>
  <c r="EQ68" i="5"/>
  <c r="EV65" i="5"/>
  <c r="EV68" i="5" s="1"/>
  <c r="EI65" i="5"/>
  <c r="DU68" i="5"/>
  <c r="GC65" i="5"/>
  <c r="GC68" i="5" s="1"/>
  <c r="AI68" i="5"/>
  <c r="AG68" i="5" s="1"/>
  <c r="CG65" i="5"/>
  <c r="CE65" i="5" s="1"/>
  <c r="AF64" i="5"/>
  <c r="V64" i="5"/>
  <c r="L64" i="5"/>
  <c r="EV63" i="5"/>
  <c r="DS62" i="5"/>
  <c r="EA62" i="5" s="1"/>
  <c r="GB62" i="5"/>
  <c r="GA62" i="5" s="1"/>
  <c r="GI62" i="5" s="1"/>
  <c r="GZ62" i="5"/>
  <c r="EG58" i="5"/>
  <c r="EH64" i="5"/>
  <c r="GP58" i="5"/>
  <c r="DW58" i="5"/>
  <c r="DX64" i="5"/>
  <c r="GF58" i="5"/>
  <c r="DS58" i="5"/>
  <c r="DT64" i="5"/>
  <c r="GB58" i="5"/>
  <c r="AJ64" i="5"/>
  <c r="CH58" i="5"/>
  <c r="EM57" i="5"/>
  <c r="GZ56" i="5"/>
  <c r="CW55" i="5"/>
  <c r="K55" i="5"/>
  <c r="AZ54" i="5"/>
  <c r="AG54" i="5"/>
  <c r="CF54" i="5"/>
  <c r="EU53" i="5"/>
  <c r="EU57" i="5" s="1"/>
  <c r="GX49" i="5"/>
  <c r="FV57" i="5"/>
  <c r="FU46" i="5"/>
  <c r="FR57" i="5"/>
  <c r="FQ46" i="5"/>
  <c r="EJ57" i="5"/>
  <c r="GR46" i="5"/>
  <c r="GR57" i="5" s="1"/>
  <c r="DZ57" i="5"/>
  <c r="GH46" i="5"/>
  <c r="GH57" i="5" s="1"/>
  <c r="DV57" i="5"/>
  <c r="GD46" i="5"/>
  <c r="GD57" i="5" s="1"/>
  <c r="BZ57" i="5"/>
  <c r="BY57" i="5" s="1"/>
  <c r="BY46" i="5"/>
  <c r="BV57" i="5"/>
  <c r="BU57" i="5" s="1"/>
  <c r="CC57" i="5" s="1"/>
  <c r="BU46" i="5"/>
  <c r="CC46" i="5" s="1"/>
  <c r="AL57" i="5"/>
  <c r="AK57" i="5" s="1"/>
  <c r="AK46" i="5"/>
  <c r="AH57" i="5"/>
  <c r="AG46" i="5"/>
  <c r="AO46" i="5" s="1"/>
  <c r="CF46" i="5"/>
  <c r="AZ44" i="5"/>
  <c r="EG41" i="5"/>
  <c r="GP41" i="5"/>
  <c r="DW41" i="5"/>
  <c r="DX45" i="5"/>
  <c r="GF41" i="5"/>
  <c r="DS41" i="5"/>
  <c r="DT45" i="5"/>
  <c r="GB41" i="5"/>
  <c r="BY41" i="5"/>
  <c r="BZ45" i="5"/>
  <c r="BY45" i="5" s="1"/>
  <c r="BU41" i="5"/>
  <c r="CC41" i="5" s="1"/>
  <c r="BV45" i="5"/>
  <c r="BU45" i="5" s="1"/>
  <c r="CC45" i="5" s="1"/>
  <c r="AK41" i="5"/>
  <c r="AL45" i="5"/>
  <c r="AK45" i="5" s="1"/>
  <c r="AG41" i="5"/>
  <c r="AO41" i="5" s="1"/>
  <c r="AH45" i="5"/>
  <c r="CF41" i="5"/>
  <c r="DS39" i="5"/>
  <c r="GB39" i="5"/>
  <c r="GA39" i="5" s="1"/>
  <c r="CC39" i="5"/>
  <c r="AG39" i="5"/>
  <c r="AO39" i="5" s="1"/>
  <c r="CF39" i="5"/>
  <c r="FV40" i="5"/>
  <c r="FU38" i="5"/>
  <c r="FR40" i="5"/>
  <c r="FQ38" i="5"/>
  <c r="EH40" i="5"/>
  <c r="EG38" i="5"/>
  <c r="GP38" i="5"/>
  <c r="DX40" i="5"/>
  <c r="DW38" i="5"/>
  <c r="GF38" i="5"/>
  <c r="DT40" i="5"/>
  <c r="DS38" i="5"/>
  <c r="GB38" i="5"/>
  <c r="BZ40" i="5"/>
  <c r="BY40" i="5" s="1"/>
  <c r="BY38" i="5"/>
  <c r="BV40" i="5"/>
  <c r="BU40" i="5" s="1"/>
  <c r="CC40" i="5" s="1"/>
  <c r="BU38" i="5"/>
  <c r="CC38" i="5" s="1"/>
  <c r="AL40" i="5"/>
  <c r="AK40" i="5" s="1"/>
  <c r="AK38" i="5"/>
  <c r="AH40" i="5"/>
  <c r="AG38" i="5"/>
  <c r="AO38" i="5" s="1"/>
  <c r="CF38" i="5"/>
  <c r="ER33" i="5"/>
  <c r="EN33" i="5"/>
  <c r="CT33" i="5"/>
  <c r="CP33" i="5"/>
  <c r="CJ33" i="5"/>
  <c r="AV33" i="5"/>
  <c r="AR33" i="5"/>
  <c r="H33" i="5"/>
  <c r="C37" i="5"/>
  <c r="D33" i="5"/>
  <c r="EU36" i="5"/>
  <c r="CW36" i="5"/>
  <c r="AY36" i="5"/>
  <c r="K36" i="5"/>
  <c r="DW35" i="5"/>
  <c r="GF35" i="5"/>
  <c r="CD35" i="5"/>
  <c r="FW33" i="5"/>
  <c r="EM37" i="5"/>
  <c r="EU34" i="5"/>
  <c r="DY37" i="5"/>
  <c r="GG34" i="5"/>
  <c r="GG37" i="5" s="1"/>
  <c r="DM37" i="5"/>
  <c r="DR34" i="5"/>
  <c r="DR37" i="5" s="1"/>
  <c r="DC37" i="5"/>
  <c r="DH34" i="5"/>
  <c r="DH37" i="5" s="1"/>
  <c r="CS37" i="5"/>
  <c r="CX34" i="5"/>
  <c r="CI37" i="5"/>
  <c r="GX37" i="5" s="1"/>
  <c r="GX34" i="5"/>
  <c r="BW33" i="5"/>
  <c r="BK37" i="5"/>
  <c r="BS34" i="5"/>
  <c r="BS37" i="5" s="1"/>
  <c r="BA37" i="5"/>
  <c r="BI34" i="5"/>
  <c r="BI37" i="5" s="1"/>
  <c r="AQ37" i="5"/>
  <c r="AY34" i="5"/>
  <c r="AY37" i="5" s="1"/>
  <c r="AI37" i="5"/>
  <c r="CG34" i="5"/>
  <c r="CE34" i="5" s="1"/>
  <c r="W37" i="5"/>
  <c r="AE34" i="5"/>
  <c r="AE37" i="5" s="1"/>
  <c r="M37" i="5"/>
  <c r="U34" i="5"/>
  <c r="U37" i="5" s="1"/>
  <c r="K34" i="5"/>
  <c r="K37" i="5" s="1"/>
  <c r="FO32" i="5"/>
  <c r="FE32" i="5"/>
  <c r="EU32" i="5"/>
  <c r="DQ32" i="5"/>
  <c r="DS31" i="5"/>
  <c r="GB31" i="5"/>
  <c r="GA31" i="5" s="1"/>
  <c r="AZ29" i="5"/>
  <c r="DW27" i="5"/>
  <c r="GF27" i="5"/>
  <c r="GE27" i="5" s="1"/>
  <c r="CD27" i="5"/>
  <c r="AK27" i="5"/>
  <c r="CJ27" i="5"/>
  <c r="FZ26" i="5"/>
  <c r="DW26" i="5"/>
  <c r="GF26" i="5"/>
  <c r="GE26" i="5" s="1"/>
  <c r="CD26" i="5"/>
  <c r="AK26" i="5"/>
  <c r="CJ26" i="5"/>
  <c r="FZ25" i="5"/>
  <c r="DW25" i="5"/>
  <c r="GF25" i="5"/>
  <c r="GE25" i="5" s="1"/>
  <c r="CD25" i="5"/>
  <c r="AK25" i="5"/>
  <c r="CJ25" i="5"/>
  <c r="FZ24" i="5"/>
  <c r="DW24" i="5"/>
  <c r="GF24" i="5"/>
  <c r="GE24" i="5" s="1"/>
  <c r="CD24" i="5"/>
  <c r="AK24" i="5"/>
  <c r="CJ24" i="5"/>
  <c r="FZ22" i="5"/>
  <c r="DW22" i="5"/>
  <c r="GF22" i="5"/>
  <c r="GE22" i="5" s="1"/>
  <c r="CD22" i="5"/>
  <c r="AK22" i="5"/>
  <c r="CJ22" i="5"/>
  <c r="DZ32" i="5"/>
  <c r="GH21" i="5"/>
  <c r="GH32" i="5" s="1"/>
  <c r="DV32" i="5"/>
  <c r="GD21" i="5"/>
  <c r="GD32" i="5" s="1"/>
  <c r="AN32" i="5"/>
  <c r="AN191" i="5" s="1"/>
  <c r="AN238" i="5" s="1"/>
  <c r="CL21" i="5"/>
  <c r="AJ32" i="5"/>
  <c r="CH21" i="5"/>
  <c r="FY18" i="5"/>
  <c r="DS18" i="5"/>
  <c r="GB18" i="5"/>
  <c r="GA18" i="5" s="1"/>
  <c r="CC18" i="5"/>
  <c r="AG18" i="5"/>
  <c r="CF18" i="5"/>
  <c r="DW17" i="5"/>
  <c r="GF17" i="5"/>
  <c r="GE17" i="5" s="1"/>
  <c r="CD17" i="5"/>
  <c r="FZ16" i="5"/>
  <c r="DW16" i="5"/>
  <c r="GF16" i="5"/>
  <c r="GE16" i="5" s="1"/>
  <c r="DW15" i="5"/>
  <c r="GF15" i="5"/>
  <c r="DX14" i="5"/>
  <c r="BY15" i="5"/>
  <c r="BZ14" i="5"/>
  <c r="CD13" i="5"/>
  <c r="EU12" i="5"/>
  <c r="DZ9" i="5"/>
  <c r="GH10" i="5"/>
  <c r="GH9" i="5" s="1"/>
  <c r="BY10" i="5"/>
  <c r="BZ9" i="5"/>
  <c r="BY9" i="5" s="1"/>
  <c r="AN9" i="5"/>
  <c r="CL10" i="5"/>
  <c r="EA77" i="5"/>
  <c r="CD77" i="5"/>
  <c r="GZ77" i="5"/>
  <c r="AP77" i="5"/>
  <c r="ED77" i="5"/>
  <c r="CE77" i="5"/>
  <c r="EA72" i="5"/>
  <c r="AP72" i="5"/>
  <c r="GZ72" i="5"/>
  <c r="ED72" i="5"/>
  <c r="CE72" i="5"/>
  <c r="GE70" i="5"/>
  <c r="L70" i="5"/>
  <c r="ED70" i="5"/>
  <c r="CE70" i="5"/>
  <c r="CM70" i="5" s="1"/>
  <c r="GX73" i="5"/>
  <c r="BS73" i="5"/>
  <c r="BI73" i="5"/>
  <c r="ED67" i="5"/>
  <c r="CE67" i="5"/>
  <c r="GF66" i="5"/>
  <c r="GE66" i="5" s="1"/>
  <c r="GJ66" i="5" s="1"/>
  <c r="CC66" i="5"/>
  <c r="GP63" i="5"/>
  <c r="GO63" i="5" s="1"/>
  <c r="EG63" i="5"/>
  <c r="CC63" i="5"/>
  <c r="CD62" i="5"/>
  <c r="CC61" i="5"/>
  <c r="ED61" i="5"/>
  <c r="CE61" i="5"/>
  <c r="GE60" i="5"/>
  <c r="FZ59" i="5"/>
  <c r="EA59" i="5"/>
  <c r="CD59" i="5"/>
  <c r="AP59" i="5"/>
  <c r="GZ59" i="5"/>
  <c r="ED59" i="5"/>
  <c r="CE59" i="5"/>
  <c r="BT64" i="5"/>
  <c r="BJ64" i="5"/>
  <c r="AZ64" i="5"/>
  <c r="FZ55" i="5"/>
  <c r="CD55" i="5"/>
  <c r="GZ53" i="5"/>
  <c r="CX52" i="5"/>
  <c r="CX51" i="5"/>
  <c r="AP51" i="5"/>
  <c r="GZ51" i="5"/>
  <c r="ED51" i="5"/>
  <c r="CE51" i="5"/>
  <c r="CM51" i="5" s="1"/>
  <c r="L50" i="5"/>
  <c r="ED50" i="5"/>
  <c r="CE50" i="5"/>
  <c r="FY49" i="5"/>
  <c r="GI49" i="5"/>
  <c r="ED49" i="5"/>
  <c r="CE49" i="5"/>
  <c r="CM49" i="5" s="1"/>
  <c r="CD48" i="5"/>
  <c r="GZ48" i="5"/>
  <c r="AP48" i="5"/>
  <c r="CE48" i="5"/>
  <c r="ED48" i="5"/>
  <c r="FZ47" i="5"/>
  <c r="CW47" i="5"/>
  <c r="ED47" i="5"/>
  <c r="CE47" i="5"/>
  <c r="EQ57" i="5"/>
  <c r="ER3" i="5" s="1"/>
  <c r="CS57" i="5"/>
  <c r="GC57" i="5"/>
  <c r="EI57" i="5"/>
  <c r="AE57" i="5"/>
  <c r="U57" i="5"/>
  <c r="L44" i="5"/>
  <c r="ED44" i="5"/>
  <c r="CE44" i="5"/>
  <c r="CM44" i="5" s="1"/>
  <c r="CX42" i="5"/>
  <c r="DQ45" i="5"/>
  <c r="CX45" i="5"/>
  <c r="GX45" i="5"/>
  <c r="BS45" i="5"/>
  <c r="BI45" i="5"/>
  <c r="AY45" i="5"/>
  <c r="AE45" i="5"/>
  <c r="U45" i="5"/>
  <c r="K45" i="5"/>
  <c r="CO40" i="5"/>
  <c r="EI3" i="5"/>
  <c r="EQ37" i="5"/>
  <c r="DN33" i="5"/>
  <c r="DM33" i="5" s="1"/>
  <c r="DR33" i="5" s="1"/>
  <c r="DW34" i="5"/>
  <c r="GF37" i="5"/>
  <c r="GE34" i="5"/>
  <c r="GP37" i="5"/>
  <c r="N33" i="5"/>
  <c r="AG34" i="5"/>
  <c r="ED34" i="5"/>
  <c r="CF37" i="5"/>
  <c r="FZ31" i="5"/>
  <c r="CE31" i="5"/>
  <c r="ED31" i="5"/>
  <c r="CC30" i="5"/>
  <c r="K30" i="5"/>
  <c r="AP29" i="5"/>
  <c r="ED29" i="5"/>
  <c r="CE29" i="5"/>
  <c r="FY28" i="5"/>
  <c r="GI28" i="5"/>
  <c r="CC28" i="5"/>
  <c r="EH28" i="5"/>
  <c r="CI28" i="5"/>
  <c r="ED28" i="5"/>
  <c r="CE28" i="5"/>
  <c r="CM28" i="5" s="1"/>
  <c r="FY23" i="5"/>
  <c r="GI23" i="5"/>
  <c r="CC23" i="5"/>
  <c r="EH23" i="5"/>
  <c r="CI23" i="5"/>
  <c r="ED23" i="5"/>
  <c r="CE23" i="5"/>
  <c r="CM23" i="5" s="1"/>
  <c r="DZ20" i="5"/>
  <c r="BW192" i="5"/>
  <c r="EJ15" i="5"/>
  <c r="CL14" i="5"/>
  <c r="FN192" i="5"/>
  <c r="FN227" i="5" s="1"/>
  <c r="FI192" i="5"/>
  <c r="FI227" i="5" s="1"/>
  <c r="EY192" i="5"/>
  <c r="EY227" i="5" s="1"/>
  <c r="ER20" i="5"/>
  <c r="DP192" i="5"/>
  <c r="DP227" i="5" s="1"/>
  <c r="DK192" i="5"/>
  <c r="DK227" i="5" s="1"/>
  <c r="DD20" i="5"/>
  <c r="CV192" i="5"/>
  <c r="CV227" i="5" s="1"/>
  <c r="CQ192" i="5"/>
  <c r="CQ227" i="5" s="1"/>
  <c r="BP20" i="5"/>
  <c r="BH192" i="5"/>
  <c r="BH227" i="5" s="1"/>
  <c r="BF192" i="5"/>
  <c r="BF227" i="5" s="1"/>
  <c r="AX192" i="5"/>
  <c r="AX227" i="5" s="1"/>
  <c r="AS192" i="5"/>
  <c r="AS227" i="5" s="1"/>
  <c r="AB20" i="5"/>
  <c r="T192" i="5"/>
  <c r="T227" i="5" s="1"/>
  <c r="H20" i="5"/>
  <c r="CD12" i="5"/>
  <c r="EH12" i="5"/>
  <c r="CI12" i="5"/>
  <c r="AO12" i="5"/>
  <c r="FZ11" i="5"/>
  <c r="EA11" i="5"/>
  <c r="CD11" i="5"/>
  <c r="EI10" i="5"/>
  <c r="CK9" i="5"/>
  <c r="AW3" i="5"/>
  <c r="EZ192" i="5"/>
  <c r="EZ227" i="5" s="1"/>
  <c r="DJ20" i="5"/>
  <c r="CZ20" i="5"/>
  <c r="BQ192" i="5"/>
  <c r="BQ227" i="5" s="1"/>
  <c r="AR20" i="5"/>
  <c r="F192" i="5"/>
  <c r="F227" i="5" s="1"/>
  <c r="AO11" i="5"/>
  <c r="GI75" i="5"/>
  <c r="FY72" i="5"/>
  <c r="CW72" i="5"/>
  <c r="AZ72" i="5"/>
  <c r="EA71" i="5"/>
  <c r="CC71" i="5"/>
  <c r="AO71" i="5"/>
  <c r="FZ70" i="5"/>
  <c r="GA70" i="5"/>
  <c r="GI70" i="5" s="1"/>
  <c r="GO70" i="5"/>
  <c r="CS73" i="5"/>
  <c r="FZ67" i="5"/>
  <c r="GA67" i="5"/>
  <c r="GI67" i="5" s="1"/>
  <c r="FY66" i="5"/>
  <c r="CX66" i="5"/>
  <c r="GI66" i="5"/>
  <c r="AO66" i="5"/>
  <c r="FU65" i="5"/>
  <c r="GF68" i="5"/>
  <c r="BZ68" i="5"/>
  <c r="BY68" i="5" s="1"/>
  <c r="BU68" i="5"/>
  <c r="AK68" i="5"/>
  <c r="EF65" i="5"/>
  <c r="CH68" i="5"/>
  <c r="GX64" i="5"/>
  <c r="EA63" i="5"/>
  <c r="AZ63" i="5"/>
  <c r="AP63" i="5"/>
  <c r="ED63" i="5"/>
  <c r="CE63" i="5"/>
  <c r="GI61" i="5"/>
  <c r="CW60" i="5"/>
  <c r="EQ64" i="5"/>
  <c r="DH64" i="5"/>
  <c r="GI56" i="5"/>
  <c r="GE55" i="5"/>
  <c r="GO55" i="5"/>
  <c r="AP55" i="5"/>
  <c r="CD54" i="5"/>
  <c r="CW53" i="5"/>
  <c r="K53" i="5"/>
  <c r="EB52" i="5"/>
  <c r="CC52" i="5"/>
  <c r="L52" i="5"/>
  <c r="ED52" i="5"/>
  <c r="CE52" i="5"/>
  <c r="CM52" i="5" s="1"/>
  <c r="EB51" i="5"/>
  <c r="CC51" i="5"/>
  <c r="EV50" i="5"/>
  <c r="CX50" i="5"/>
  <c r="GI50" i="5"/>
  <c r="CX49" i="5"/>
  <c r="GO49" i="5"/>
  <c r="FY48" i="5"/>
  <c r="EA48" i="5"/>
  <c r="EA47" i="5"/>
  <c r="EG47" i="5"/>
  <c r="CD47" i="5"/>
  <c r="L47" i="5"/>
  <c r="EE46" i="5"/>
  <c r="CG57" i="5"/>
  <c r="CX44" i="5"/>
  <c r="GA44" i="5"/>
  <c r="CX43" i="5"/>
  <c r="GA43" i="5"/>
  <c r="CC43" i="5"/>
  <c r="EB42" i="5"/>
  <c r="AP42" i="5"/>
  <c r="ED42" i="5"/>
  <c r="CE42" i="5"/>
  <c r="CM42" i="5" s="1"/>
  <c r="CI40" i="5"/>
  <c r="BI40" i="5"/>
  <c r="AE40" i="5"/>
  <c r="C40" i="5"/>
  <c r="EA36" i="5"/>
  <c r="CC36" i="5"/>
  <c r="ED36" i="5"/>
  <c r="CE36" i="5"/>
  <c r="FL33" i="5"/>
  <c r="FK33" i="5" s="1"/>
  <c r="FP33" i="5" s="1"/>
  <c r="FQ34" i="5"/>
  <c r="BJ33" i="5"/>
  <c r="BY34" i="5"/>
  <c r="AS33" i="5"/>
  <c r="R33" i="5"/>
  <c r="Q33" i="5" s="1"/>
  <c r="AK34" i="5"/>
  <c r="AP31" i="5"/>
  <c r="EA30" i="5"/>
  <c r="CJ30" i="5"/>
  <c r="CE30" i="5"/>
  <c r="ED30" i="5"/>
  <c r="EA29" i="5"/>
  <c r="CC29" i="5"/>
  <c r="GG20" i="5"/>
  <c r="EI15" i="5"/>
  <c r="CK14" i="5"/>
  <c r="CK20" i="5" s="1"/>
  <c r="FJ192" i="5"/>
  <c r="FJ227" i="5" s="1"/>
  <c r="EN20" i="5"/>
  <c r="CP20" i="5"/>
  <c r="X20" i="5"/>
  <c r="EA12" i="5"/>
  <c r="CJ233" i="5"/>
  <c r="CI233" i="5" s="1"/>
  <c r="AK233" i="5"/>
  <c r="AY233" i="5"/>
  <c r="FY233" i="5"/>
  <c r="CF233" i="5"/>
  <c r="AG233" i="5"/>
  <c r="AO233" i="5" s="1"/>
  <c r="GF233" i="5"/>
  <c r="GE233" i="5" s="1"/>
  <c r="GB233" i="5"/>
  <c r="GA233" i="5" s="1"/>
  <c r="EU231" i="5"/>
  <c r="AY231" i="5"/>
  <c r="K231" i="5"/>
  <c r="EU230" i="5"/>
  <c r="GB230" i="5"/>
  <c r="GA230" i="5" s="1"/>
  <c r="GI230" i="5" s="1"/>
  <c r="DS230" i="5"/>
  <c r="CE231" i="5"/>
  <c r="CM231" i="5" s="1"/>
  <c r="ED231" i="5"/>
  <c r="EC231" i="5" s="1"/>
  <c r="EK231" i="5" s="1"/>
  <c r="AZ230" i="5"/>
  <c r="HD230" i="5"/>
  <c r="CI230" i="5"/>
  <c r="EG230" i="5"/>
  <c r="GQ230" i="5"/>
  <c r="GO230" i="5" s="1"/>
  <c r="GT230" i="5" s="1"/>
  <c r="AO230" i="5"/>
  <c r="FZ231" i="5"/>
  <c r="GI231" i="5"/>
  <c r="AP231" i="5"/>
  <c r="GZ231" i="5"/>
  <c r="GS231" i="5"/>
  <c r="FZ230" i="5"/>
  <c r="L230" i="5"/>
  <c r="FZ229" i="5"/>
  <c r="EU229" i="5"/>
  <c r="GB229" i="5"/>
  <c r="GA229" i="5" s="1"/>
  <c r="DS229" i="5"/>
  <c r="EA229" i="5" s="1"/>
  <c r="CD229" i="5"/>
  <c r="HD229" i="5"/>
  <c r="CI229" i="5"/>
  <c r="CF229" i="5"/>
  <c r="FZ224" i="5"/>
  <c r="CD224" i="5"/>
  <c r="DW222" i="5"/>
  <c r="EB222" i="5" s="1"/>
  <c r="GF222" i="5"/>
  <c r="GE222" i="5" s="1"/>
  <c r="GJ222" i="5" s="1"/>
  <c r="CD222" i="5"/>
  <c r="AK222" i="5"/>
  <c r="CJ222" i="5"/>
  <c r="CJ224" i="5"/>
  <c r="CF224" i="5"/>
  <c r="L223" i="5"/>
  <c r="ED223" i="5"/>
  <c r="CE223" i="5"/>
  <c r="EV221" i="5"/>
  <c r="GJ221" i="5"/>
  <c r="FV225" i="5"/>
  <c r="FU219" i="5"/>
  <c r="FR225" i="5"/>
  <c r="FQ219" i="5"/>
  <c r="DZ225" i="5"/>
  <c r="GH219" i="5"/>
  <c r="GH225" i="5" s="1"/>
  <c r="DV225" i="5"/>
  <c r="GD219" i="5"/>
  <c r="GD225" i="5" s="1"/>
  <c r="BZ225" i="5"/>
  <c r="BY219" i="5"/>
  <c r="BV225" i="5"/>
  <c r="BU219" i="5"/>
  <c r="AN225" i="5"/>
  <c r="CL219" i="5"/>
  <c r="AJ225" i="5"/>
  <c r="CH219" i="5"/>
  <c r="GF224" i="5"/>
  <c r="GE224" i="5" s="1"/>
  <c r="GB224" i="5"/>
  <c r="GA224" i="5" s="1"/>
  <c r="EB223" i="5"/>
  <c r="EH223" i="5"/>
  <c r="CI223" i="5"/>
  <c r="FE225" i="5"/>
  <c r="EU225" i="5"/>
  <c r="EM225" i="5"/>
  <c r="DU225" i="5"/>
  <c r="GC219" i="5"/>
  <c r="GC225" i="5" s="1"/>
  <c r="CO225" i="5"/>
  <c r="AM225" i="5"/>
  <c r="CK219" i="5"/>
  <c r="G225" i="5"/>
  <c r="FY217" i="5"/>
  <c r="FY215" i="5"/>
  <c r="DS214" i="5"/>
  <c r="EA214" i="5" s="1"/>
  <c r="GB214" i="5"/>
  <c r="GA214" i="5" s="1"/>
  <c r="GI214" i="5" s="1"/>
  <c r="AZ213" i="5"/>
  <c r="L213" i="5"/>
  <c r="GF212" i="5"/>
  <c r="GE212" i="5" s="1"/>
  <c r="GJ212" i="5" s="1"/>
  <c r="DW212" i="5"/>
  <c r="EB212" i="5" s="1"/>
  <c r="EH221" i="5"/>
  <c r="CI221" i="5"/>
  <c r="ED221" i="5"/>
  <c r="CE221" i="5"/>
  <c r="CM221" i="5" s="1"/>
  <c r="CX220" i="5"/>
  <c r="AP216" i="5"/>
  <c r="GZ216" i="5"/>
  <c r="GF215" i="5"/>
  <c r="GE215" i="5" s="1"/>
  <c r="GB215" i="5"/>
  <c r="GA215" i="5" s="1"/>
  <c r="CD214" i="5"/>
  <c r="GI213" i="5"/>
  <c r="AP213" i="5"/>
  <c r="GZ213" i="5"/>
  <c r="GI212" i="5"/>
  <c r="AZ212" i="5"/>
  <c r="EW218" i="5"/>
  <c r="FE205" i="5"/>
  <c r="FE218" i="5" s="1"/>
  <c r="EM218" i="5"/>
  <c r="EU205" i="5"/>
  <c r="EU218" i="5" s="1"/>
  <c r="DU218" i="5"/>
  <c r="GC205" i="5"/>
  <c r="GC218" i="5" s="1"/>
  <c r="DI218" i="5"/>
  <c r="DQ205" i="5"/>
  <c r="DQ218" i="5" s="1"/>
  <c r="CY218" i="5"/>
  <c r="DG205" i="5"/>
  <c r="DG218" i="5" s="1"/>
  <c r="CO218" i="5"/>
  <c r="CW205" i="5"/>
  <c r="BK218" i="5"/>
  <c r="BS205" i="5"/>
  <c r="BS218" i="5" s="1"/>
  <c r="BA218" i="5"/>
  <c r="BI205" i="5"/>
  <c r="BI218" i="5" s="1"/>
  <c r="AQ218" i="5"/>
  <c r="AY205" i="5"/>
  <c r="AI218" i="5"/>
  <c r="CG205" i="5"/>
  <c r="W218" i="5"/>
  <c r="AE205" i="5"/>
  <c r="AE218" i="5" s="1"/>
  <c r="M218" i="5"/>
  <c r="U205" i="5"/>
  <c r="U218" i="5" s="1"/>
  <c r="K205" i="5"/>
  <c r="K221" i="5"/>
  <c r="K225" i="5" s="1"/>
  <c r="GF220" i="5"/>
  <c r="GE220" i="5" s="1"/>
  <c r="GJ220" i="5" s="1"/>
  <c r="AP220" i="5"/>
  <c r="GZ220" i="5"/>
  <c r="EA217" i="5"/>
  <c r="CI217" i="5"/>
  <c r="EH217" i="5"/>
  <c r="AO217" i="5"/>
  <c r="GF216" i="5"/>
  <c r="GE216" i="5" s="1"/>
  <c r="CC216" i="5"/>
  <c r="L216" i="5"/>
  <c r="ED216" i="5"/>
  <c r="CE216" i="5"/>
  <c r="GZ215" i="5"/>
  <c r="AP215" i="5"/>
  <c r="AO215" i="5"/>
  <c r="FY214" i="5"/>
  <c r="GJ214" i="5"/>
  <c r="GZ214" i="5"/>
  <c r="AP214" i="5"/>
  <c r="CF214" i="5"/>
  <c r="FZ213" i="5"/>
  <c r="AO213" i="5"/>
  <c r="GZ212" i="5"/>
  <c r="AP212" i="5"/>
  <c r="EA211" i="5"/>
  <c r="AZ211" i="5"/>
  <c r="ED211" i="5"/>
  <c r="CE211" i="5"/>
  <c r="CW210" i="5"/>
  <c r="AY210" i="5"/>
  <c r="K210" i="5"/>
  <c r="GF208" i="5"/>
  <c r="GE208" i="5" s="1"/>
  <c r="GJ208" i="5" s="1"/>
  <c r="DW208" i="5"/>
  <c r="EB208" i="5" s="1"/>
  <c r="CJ208" i="5"/>
  <c r="AK208" i="5"/>
  <c r="FY207" i="5"/>
  <c r="CD207" i="5"/>
  <c r="FZ206" i="5"/>
  <c r="DS206" i="5"/>
  <c r="EA206" i="5" s="1"/>
  <c r="GB206" i="5"/>
  <c r="GA206" i="5" s="1"/>
  <c r="GI206" i="5" s="1"/>
  <c r="AG206" i="5"/>
  <c r="CF206" i="5"/>
  <c r="FV218" i="5"/>
  <c r="FU205" i="5"/>
  <c r="FR218" i="5"/>
  <c r="FQ205" i="5"/>
  <c r="DX218" i="5"/>
  <c r="DW205" i="5"/>
  <c r="GF205" i="5"/>
  <c r="DT218" i="5"/>
  <c r="DS205" i="5"/>
  <c r="GB205" i="5"/>
  <c r="BZ218" i="5"/>
  <c r="BY205" i="5"/>
  <c r="BV218" i="5"/>
  <c r="BU205" i="5"/>
  <c r="AL218" i="5"/>
  <c r="AK205" i="5"/>
  <c r="CJ205" i="5"/>
  <c r="AH218" i="5"/>
  <c r="AG205" i="5"/>
  <c r="CF205" i="5"/>
  <c r="FY200" i="5"/>
  <c r="FZ209" i="5"/>
  <c r="CD203" i="5"/>
  <c r="GI201" i="5"/>
  <c r="AY201" i="5"/>
  <c r="EH201" i="5"/>
  <c r="CI201" i="5"/>
  <c r="GF200" i="5"/>
  <c r="GE200" i="5" s="1"/>
  <c r="FX226" i="5"/>
  <c r="FT226" i="5"/>
  <c r="FP226" i="5"/>
  <c r="DX204" i="5"/>
  <c r="GF193" i="5"/>
  <c r="DW193" i="5"/>
  <c r="DT204" i="5"/>
  <c r="GB193" i="5"/>
  <c r="DS193" i="5"/>
  <c r="BZ204" i="5"/>
  <c r="BY193" i="5"/>
  <c r="BV204" i="5"/>
  <c r="BU193" i="5"/>
  <c r="AN204" i="5"/>
  <c r="AN226" i="5" s="1"/>
  <c r="CL193" i="5"/>
  <c r="AJ204" i="5"/>
  <c r="CH193" i="5"/>
  <c r="C226" i="5"/>
  <c r="EB210" i="5"/>
  <c r="CD210" i="5"/>
  <c r="EH210" i="5"/>
  <c r="CI210" i="5"/>
  <c r="CF209" i="5"/>
  <c r="CC208" i="5"/>
  <c r="ED208" i="5"/>
  <c r="CE208" i="5"/>
  <c r="GZ207" i="5"/>
  <c r="AP207" i="5"/>
  <c r="AO207" i="5"/>
  <c r="GZ203" i="5"/>
  <c r="AP203" i="5"/>
  <c r="AO203" i="5"/>
  <c r="EA202" i="5"/>
  <c r="CI202" i="5"/>
  <c r="EH202" i="5"/>
  <c r="CE202" i="5"/>
  <c r="CM202" i="5" s="1"/>
  <c r="ED202" i="5"/>
  <c r="EV201" i="5"/>
  <c r="CC201" i="5"/>
  <c r="AO201" i="5"/>
  <c r="DS199" i="5"/>
  <c r="GB199" i="5"/>
  <c r="GA199" i="5" s="1"/>
  <c r="GI199" i="5" s="1"/>
  <c r="AG199" i="5"/>
  <c r="CF199" i="5"/>
  <c r="AY198" i="5"/>
  <c r="AZ195" i="5"/>
  <c r="FW226" i="5"/>
  <c r="FK226" i="5"/>
  <c r="FA204" i="5"/>
  <c r="FF193" i="5"/>
  <c r="FF204" i="5" s="1"/>
  <c r="EW204" i="5"/>
  <c r="EW226" i="5" s="1"/>
  <c r="FE193" i="5"/>
  <c r="FE204" i="5" s="1"/>
  <c r="EQ204" i="5"/>
  <c r="EQ226" i="5" s="1"/>
  <c r="EV193" i="5"/>
  <c r="EV204" i="5" s="1"/>
  <c r="EM204" i="5"/>
  <c r="EU193" i="5"/>
  <c r="DU204" i="5"/>
  <c r="DU226" i="5" s="1"/>
  <c r="GC193" i="5"/>
  <c r="GC204" i="5" s="1"/>
  <c r="DM204" i="5"/>
  <c r="DM226" i="5" s="1"/>
  <c r="DR193" i="5"/>
  <c r="DR204" i="5" s="1"/>
  <c r="DI204" i="5"/>
  <c r="DI226" i="5" s="1"/>
  <c r="DQ193" i="5"/>
  <c r="DQ204" i="5" s="1"/>
  <c r="DC204" i="5"/>
  <c r="DC226" i="5" s="1"/>
  <c r="DH193" i="5"/>
  <c r="DH204" i="5" s="1"/>
  <c r="CY204" i="5"/>
  <c r="CY226" i="5" s="1"/>
  <c r="DG193" i="5"/>
  <c r="DG204" i="5" s="1"/>
  <c r="CS204" i="5"/>
  <c r="CX193" i="5"/>
  <c r="CX204" i="5" s="1"/>
  <c r="CO204" i="5"/>
  <c r="CW193" i="5"/>
  <c r="CW204" i="5" s="1"/>
  <c r="BW226" i="5"/>
  <c r="BW227" i="5" s="1"/>
  <c r="BO204" i="5"/>
  <c r="BO226" i="5" s="1"/>
  <c r="BT193" i="5"/>
  <c r="BT204" i="5" s="1"/>
  <c r="BK204" i="5"/>
  <c r="BK226" i="5" s="1"/>
  <c r="BS193" i="5"/>
  <c r="BS204" i="5" s="1"/>
  <c r="BE204" i="5"/>
  <c r="BE226" i="5" s="1"/>
  <c r="BJ193" i="5"/>
  <c r="BJ204" i="5" s="1"/>
  <c r="BA204" i="5"/>
  <c r="BA226" i="5" s="1"/>
  <c r="BI193" i="5"/>
  <c r="BI204" i="5" s="1"/>
  <c r="AU204" i="5"/>
  <c r="AZ193" i="5"/>
  <c r="AZ204" i="5" s="1"/>
  <c r="AQ204" i="5"/>
  <c r="AY193" i="5"/>
  <c r="AY204" i="5" s="1"/>
  <c r="AI204" i="5"/>
  <c r="AI226" i="5" s="1"/>
  <c r="CG193" i="5"/>
  <c r="AA204" i="5"/>
  <c r="AA226" i="5" s="1"/>
  <c r="AF193" i="5"/>
  <c r="AF204" i="5" s="1"/>
  <c r="W204" i="5"/>
  <c r="W226" i="5" s="1"/>
  <c r="AE193" i="5"/>
  <c r="AE204" i="5" s="1"/>
  <c r="Q204" i="5"/>
  <c r="Q226" i="5" s="1"/>
  <c r="V193" i="5"/>
  <c r="V204" i="5" s="1"/>
  <c r="M204" i="5"/>
  <c r="M226" i="5" s="1"/>
  <c r="U193" i="5"/>
  <c r="U204" i="5" s="1"/>
  <c r="G204" i="5"/>
  <c r="G226" i="5" s="1"/>
  <c r="L193" i="5"/>
  <c r="L204" i="5" s="1"/>
  <c r="K193" i="5"/>
  <c r="FZ187" i="5"/>
  <c r="FY185" i="5"/>
  <c r="CC185" i="5"/>
  <c r="AZ200" i="5"/>
  <c r="EH200" i="5"/>
  <c r="CI200" i="5"/>
  <c r="ED200" i="5"/>
  <c r="CE200" i="5"/>
  <c r="CM200" i="5" s="1"/>
  <c r="AP198" i="5"/>
  <c r="GZ198" i="5"/>
  <c r="AO198" i="5"/>
  <c r="FY197" i="5"/>
  <c r="GI197" i="5"/>
  <c r="GI196" i="5"/>
  <c r="L195" i="5"/>
  <c r="CX194" i="5"/>
  <c r="GZ194" i="5"/>
  <c r="AP194" i="5"/>
  <c r="AO194" i="5"/>
  <c r="GF187" i="5"/>
  <c r="GE187" i="5" s="1"/>
  <c r="GB187" i="5"/>
  <c r="GA187" i="5" s="1"/>
  <c r="GP187" i="5"/>
  <c r="GO187" i="5" s="1"/>
  <c r="GJ186" i="5"/>
  <c r="AY186" i="5"/>
  <c r="AP186" i="5"/>
  <c r="ED186" i="5"/>
  <c r="CE186" i="5"/>
  <c r="CC184" i="5"/>
  <c r="EL183" i="5"/>
  <c r="EA182" i="5"/>
  <c r="GF180" i="5"/>
  <c r="GE180" i="5" s="1"/>
  <c r="DW180" i="5"/>
  <c r="EB180" i="5" s="1"/>
  <c r="EH180" i="5"/>
  <c r="AG180" i="5"/>
  <c r="AO180" i="5" s="1"/>
  <c r="CF180" i="5"/>
  <c r="GZ179" i="5"/>
  <c r="AP179" i="5"/>
  <c r="GF178" i="5"/>
  <c r="GE178" i="5" s="1"/>
  <c r="GJ178" i="5" s="1"/>
  <c r="DW178" i="5"/>
  <c r="EB178" i="5" s="1"/>
  <c r="EH178" i="5"/>
  <c r="AG178" i="5"/>
  <c r="AO178" i="5" s="1"/>
  <c r="CF178" i="5"/>
  <c r="EI176" i="5"/>
  <c r="DU189" i="5"/>
  <c r="GC176" i="5"/>
  <c r="GC189" i="5" s="1"/>
  <c r="DM189" i="5"/>
  <c r="DR176" i="5"/>
  <c r="DR189" i="5" s="1"/>
  <c r="DI189" i="5"/>
  <c r="DQ176" i="5"/>
  <c r="DQ189" i="5" s="1"/>
  <c r="DC189" i="5"/>
  <c r="DH176" i="5"/>
  <c r="DH189" i="5" s="1"/>
  <c r="CY189" i="5"/>
  <c r="DG176" i="5"/>
  <c r="DG189" i="5" s="1"/>
  <c r="CS189" i="5"/>
  <c r="CX176" i="5"/>
  <c r="CX189" i="5" s="1"/>
  <c r="CW176" i="5"/>
  <c r="GX176" i="5"/>
  <c r="BS176" i="5"/>
  <c r="BI176" i="5"/>
  <c r="AY176" i="5"/>
  <c r="AI189" i="5"/>
  <c r="CG176" i="5"/>
  <c r="AE176" i="5"/>
  <c r="U176" i="5"/>
  <c r="K176" i="5"/>
  <c r="EI175" i="5"/>
  <c r="GQ170" i="5"/>
  <c r="GQ175" i="5" s="1"/>
  <c r="DU175" i="5"/>
  <c r="GC170" i="5"/>
  <c r="GC175" i="5" s="1"/>
  <c r="AI175" i="5"/>
  <c r="CG170" i="5"/>
  <c r="GI198" i="5"/>
  <c r="EB197" i="5"/>
  <c r="GZ197" i="5"/>
  <c r="AP197" i="5"/>
  <c r="EH196" i="5"/>
  <c r="CI196" i="5"/>
  <c r="ED196" i="5"/>
  <c r="CE196" i="5"/>
  <c r="CM196" i="5" s="1"/>
  <c r="GI195" i="5"/>
  <c r="GZ195" i="5"/>
  <c r="AP195" i="5"/>
  <c r="ED195" i="5"/>
  <c r="CE195" i="5"/>
  <c r="CM195" i="5" s="1"/>
  <c r="EB194" i="5"/>
  <c r="FZ186" i="5"/>
  <c r="EG186" i="5"/>
  <c r="GP186" i="5"/>
  <c r="GO186" i="5" s="1"/>
  <c r="K186" i="5"/>
  <c r="GB185" i="5"/>
  <c r="GA185" i="5" s="1"/>
  <c r="CF185" i="5"/>
  <c r="GX184" i="5"/>
  <c r="GZ184" i="5"/>
  <c r="AP184" i="5"/>
  <c r="GP182" i="5"/>
  <c r="GO182" i="5" s="1"/>
  <c r="EG182" i="5"/>
  <c r="EL182" i="5" s="1"/>
  <c r="EB179" i="5"/>
  <c r="CM179" i="5"/>
  <c r="CN179" i="5"/>
  <c r="FV189" i="5"/>
  <c r="FU176" i="5"/>
  <c r="FR189" i="5"/>
  <c r="FQ176" i="5"/>
  <c r="EH189" i="5"/>
  <c r="EG176" i="5"/>
  <c r="GP176" i="5"/>
  <c r="DX189" i="5"/>
  <c r="DW176" i="5"/>
  <c r="GF176" i="5"/>
  <c r="DT189" i="5"/>
  <c r="DS176" i="5"/>
  <c r="GB176" i="5"/>
  <c r="BZ189" i="5"/>
  <c r="BY176" i="5"/>
  <c r="BV189" i="5"/>
  <c r="BU176" i="5"/>
  <c r="CC176" i="5" s="1"/>
  <c r="BK191" i="5"/>
  <c r="BA191" i="5"/>
  <c r="BA238" i="5" s="1"/>
  <c r="AR238" i="5"/>
  <c r="AL189" i="5"/>
  <c r="AK176" i="5"/>
  <c r="AH189" i="5"/>
  <c r="AG176" i="5"/>
  <c r="AO176" i="5" s="1"/>
  <c r="CF176" i="5"/>
  <c r="W191" i="5"/>
  <c r="W238" i="5" s="1"/>
  <c r="V189" i="5"/>
  <c r="L189" i="5"/>
  <c r="D238" i="5"/>
  <c r="C191" i="5"/>
  <c r="AG172" i="5"/>
  <c r="AO172" i="5" s="1"/>
  <c r="CF172" i="5"/>
  <c r="FU170" i="5"/>
  <c r="FV175" i="5"/>
  <c r="FQ170" i="5"/>
  <c r="FR175" i="5"/>
  <c r="EG170" i="5"/>
  <c r="EH175" i="5"/>
  <c r="GP170" i="5"/>
  <c r="DW170" i="5"/>
  <c r="DX175" i="5"/>
  <c r="GF170" i="5"/>
  <c r="DS170" i="5"/>
  <c r="DT175" i="5"/>
  <c r="GB170" i="5"/>
  <c r="BY170" i="5"/>
  <c r="BZ175" i="5"/>
  <c r="BY175" i="5" s="1"/>
  <c r="BU170" i="5"/>
  <c r="CC170" i="5" s="1"/>
  <c r="BV175" i="5"/>
  <c r="BU175" i="5" s="1"/>
  <c r="CC175" i="5" s="1"/>
  <c r="AK170" i="5"/>
  <c r="AL175" i="5"/>
  <c r="AK175" i="5" s="1"/>
  <c r="AG170" i="5"/>
  <c r="AO170" i="5" s="1"/>
  <c r="AH175" i="5"/>
  <c r="CF170" i="5"/>
  <c r="AY169" i="5"/>
  <c r="EI169" i="5"/>
  <c r="GQ165" i="5"/>
  <c r="GQ169" i="5" s="1"/>
  <c r="DU169" i="5"/>
  <c r="GC165" i="5"/>
  <c r="GC169" i="5" s="1"/>
  <c r="GF163" i="5"/>
  <c r="GE163" i="5" s="1"/>
  <c r="GJ163" i="5" s="1"/>
  <c r="DW163" i="5"/>
  <c r="EB163" i="5" s="1"/>
  <c r="GI184" i="5"/>
  <c r="ED179" i="5"/>
  <c r="EG177" i="5"/>
  <c r="AY177" i="5"/>
  <c r="EG174" i="5"/>
  <c r="CX173" i="5"/>
  <c r="GI172" i="5"/>
  <c r="CD172" i="5"/>
  <c r="FZ171" i="5"/>
  <c r="EG171" i="5"/>
  <c r="GF167" i="5"/>
  <c r="GE167" i="5" s="1"/>
  <c r="GB167" i="5"/>
  <c r="GA167" i="5" s="1"/>
  <c r="GP167" i="5"/>
  <c r="GO167" i="5" s="1"/>
  <c r="BZ169" i="5"/>
  <c r="BY169" i="5" s="1"/>
  <c r="CD169" i="5" s="1"/>
  <c r="AK169" i="5"/>
  <c r="EF165" i="5"/>
  <c r="CH169" i="5"/>
  <c r="AG169" i="5"/>
  <c r="GI163" i="5"/>
  <c r="CX162" i="5"/>
  <c r="EA161" i="5"/>
  <c r="EH161" i="5"/>
  <c r="AZ161" i="5"/>
  <c r="DZ164" i="5"/>
  <c r="EJ158" i="5"/>
  <c r="GH158" i="5"/>
  <c r="GH164" i="5" s="1"/>
  <c r="DT164" i="5"/>
  <c r="GB158" i="5"/>
  <c r="DS158" i="5"/>
  <c r="AH164" i="5"/>
  <c r="AG164" i="5" s="1"/>
  <c r="AO164" i="5" s="1"/>
  <c r="CF158" i="5"/>
  <c r="AG158" i="5"/>
  <c r="AO158" i="5" s="1"/>
  <c r="EJ157" i="5"/>
  <c r="GR153" i="5"/>
  <c r="GR157" i="5" s="1"/>
  <c r="DZ157" i="5"/>
  <c r="GH153" i="5"/>
  <c r="GH157" i="5" s="1"/>
  <c r="DT157" i="5"/>
  <c r="GB153" i="5"/>
  <c r="DS153" i="5"/>
  <c r="GX153" i="5"/>
  <c r="AH157" i="5"/>
  <c r="CF153" i="5"/>
  <c r="AG153" i="5"/>
  <c r="AO153" i="5" s="1"/>
  <c r="CX152" i="5"/>
  <c r="GX139" i="5"/>
  <c r="CN139" i="5"/>
  <c r="FA144" i="5"/>
  <c r="FF135" i="5"/>
  <c r="FF144" i="5" s="1"/>
  <c r="FY184" i="5"/>
  <c r="EA184" i="5"/>
  <c r="CW184" i="5"/>
  <c r="GI183" i="5"/>
  <c r="AP183" i="5"/>
  <c r="GZ183" i="5"/>
  <c r="GV181" i="5"/>
  <c r="K179" i="5"/>
  <c r="GI178" i="5"/>
  <c r="FY177" i="5"/>
  <c r="EB177" i="5"/>
  <c r="EU174" i="5"/>
  <c r="EU175" i="5" s="1"/>
  <c r="EB174" i="5"/>
  <c r="EA173" i="5"/>
  <c r="AP173" i="5"/>
  <c r="GZ173" i="5"/>
  <c r="ED173" i="5"/>
  <c r="CE173" i="5"/>
  <c r="CW172" i="5"/>
  <c r="CW175" i="5" s="1"/>
  <c r="GZ172" i="5"/>
  <c r="AP172" i="5"/>
  <c r="EB171" i="5"/>
  <c r="K171" i="5"/>
  <c r="CS175" i="5"/>
  <c r="GZ167" i="5"/>
  <c r="AP167" i="5"/>
  <c r="CF167" i="5"/>
  <c r="EA166" i="5"/>
  <c r="FV169" i="5"/>
  <c r="FR169" i="5"/>
  <c r="DS165" i="5"/>
  <c r="BU165" i="5"/>
  <c r="CC165" i="5" s="1"/>
  <c r="AF165" i="5"/>
  <c r="U165" i="5"/>
  <c r="EV163" i="5"/>
  <c r="ED163" i="5"/>
  <c r="CE163" i="5"/>
  <c r="EB162" i="5"/>
  <c r="CC162" i="5"/>
  <c r="EA160" i="5"/>
  <c r="GP160" i="5"/>
  <c r="GO160" i="5" s="1"/>
  <c r="EG160" i="5"/>
  <c r="FR164" i="5"/>
  <c r="FQ158" i="5"/>
  <c r="FG164" i="5"/>
  <c r="FO158" i="5"/>
  <c r="FO164" i="5" s="1"/>
  <c r="FA164" i="5"/>
  <c r="FF158" i="5"/>
  <c r="FF164" i="5" s="1"/>
  <c r="EM164" i="5"/>
  <c r="EU158" i="5"/>
  <c r="EU164" i="5" s="1"/>
  <c r="DY164" i="5"/>
  <c r="GG158" i="5"/>
  <c r="GG164" i="5" s="1"/>
  <c r="CS164" i="5"/>
  <c r="CX158" i="5"/>
  <c r="CX164" i="5" s="1"/>
  <c r="CH164" i="5"/>
  <c r="EF158" i="5"/>
  <c r="BZ164" i="5"/>
  <c r="BY164" i="5" s="1"/>
  <c r="CD164" i="5" s="1"/>
  <c r="BY158" i="5"/>
  <c r="CD158" i="5" s="1"/>
  <c r="GZ155" i="5"/>
  <c r="AP155" i="5"/>
  <c r="GD157" i="5"/>
  <c r="FV157" i="5"/>
  <c r="FU153" i="5"/>
  <c r="GQ153" i="5"/>
  <c r="GQ157" i="5" s="1"/>
  <c r="EI157" i="5"/>
  <c r="GC153" i="5"/>
  <c r="GC157" i="5" s="1"/>
  <c r="DU157" i="5"/>
  <c r="DR153" i="5"/>
  <c r="DR157" i="5" s="1"/>
  <c r="DM157" i="5"/>
  <c r="EF153" i="5"/>
  <c r="BZ157" i="5"/>
  <c r="BY157" i="5" s="1"/>
  <c r="CD157" i="5" s="1"/>
  <c r="BY153" i="5"/>
  <c r="CD153" i="5" s="1"/>
  <c r="GX152" i="5"/>
  <c r="K152" i="5"/>
  <c r="GZ150" i="5"/>
  <c r="AP150" i="5"/>
  <c r="GF149" i="5"/>
  <c r="GE149" i="5" s="1"/>
  <c r="GJ149" i="5" s="1"/>
  <c r="DW149" i="5"/>
  <c r="EB149" i="5" s="1"/>
  <c r="GZ149" i="5"/>
  <c r="AP149" i="5"/>
  <c r="DY152" i="5"/>
  <c r="GG145" i="5"/>
  <c r="GG152" i="5" s="1"/>
  <c r="AI152" i="5"/>
  <c r="CG145" i="5"/>
  <c r="CE145" i="5" s="1"/>
  <c r="EG140" i="5"/>
  <c r="GP140" i="5"/>
  <c r="GO140" i="5" s="1"/>
  <c r="FV144" i="5"/>
  <c r="FU135" i="5"/>
  <c r="FR144" i="5"/>
  <c r="FQ135" i="5"/>
  <c r="EH144" i="5"/>
  <c r="EG135" i="5"/>
  <c r="GP135" i="5"/>
  <c r="DX144" i="5"/>
  <c r="DW135" i="5"/>
  <c r="GF135" i="5"/>
  <c r="DT144" i="5"/>
  <c r="DS135" i="5"/>
  <c r="GB135" i="5"/>
  <c r="AJ144" i="5"/>
  <c r="CH135" i="5"/>
  <c r="EV134" i="5"/>
  <c r="GX134" i="5"/>
  <c r="AZ134" i="5"/>
  <c r="GZ132" i="5"/>
  <c r="DW130" i="5"/>
  <c r="EB130" i="5" s="1"/>
  <c r="GF130" i="5"/>
  <c r="GE130" i="5" s="1"/>
  <c r="FQ128" i="5"/>
  <c r="FR134" i="5"/>
  <c r="FQ134" i="5" s="1"/>
  <c r="FY134" i="5" s="1"/>
  <c r="EI134" i="5"/>
  <c r="GQ128" i="5"/>
  <c r="GQ134" i="5" s="1"/>
  <c r="DU134" i="5"/>
  <c r="GC128" i="5"/>
  <c r="GC134" i="5" s="1"/>
  <c r="EF128" i="5"/>
  <c r="CH134" i="5"/>
  <c r="BY128" i="5"/>
  <c r="BZ134" i="5"/>
  <c r="BY134" i="5" s="1"/>
  <c r="CD134" i="5" s="1"/>
  <c r="GX124" i="5"/>
  <c r="GF121" i="5"/>
  <c r="GE121" i="5" s="1"/>
  <c r="GJ121" i="5" s="1"/>
  <c r="DW121" i="5"/>
  <c r="EB121" i="5" s="1"/>
  <c r="EG119" i="5"/>
  <c r="GP119" i="5"/>
  <c r="GO119" i="5" s="1"/>
  <c r="DS119" i="5"/>
  <c r="EA119" i="5" s="1"/>
  <c r="GB119" i="5"/>
  <c r="GA119" i="5" s="1"/>
  <c r="GI119" i="5" s="1"/>
  <c r="GX118" i="5"/>
  <c r="CW160" i="5"/>
  <c r="K160" i="5"/>
  <c r="CW159" i="5"/>
  <c r="CW164" i="5" s="1"/>
  <c r="K159" i="5"/>
  <c r="AE158" i="5"/>
  <c r="K158" i="5"/>
  <c r="CW156" i="5"/>
  <c r="K156" i="5"/>
  <c r="AO155" i="5"/>
  <c r="DS154" i="5"/>
  <c r="EA154" i="5" s="1"/>
  <c r="AG154" i="5"/>
  <c r="ED151" i="5"/>
  <c r="CE151" i="5"/>
  <c r="GI150" i="5"/>
  <c r="K148" i="5"/>
  <c r="FU145" i="5"/>
  <c r="FQ145" i="5"/>
  <c r="DW145" i="5"/>
  <c r="GO145" i="5"/>
  <c r="GI143" i="5"/>
  <c r="FY142" i="5"/>
  <c r="GF142" i="5"/>
  <c r="GE142" i="5" s="1"/>
  <c r="GP142" i="5"/>
  <c r="GO142" i="5" s="1"/>
  <c r="L142" i="5"/>
  <c r="ED142" i="5"/>
  <c r="CE142" i="5"/>
  <c r="GF140" i="5"/>
  <c r="GE140" i="5" s="1"/>
  <c r="GJ140" i="5" s="1"/>
  <c r="EV139" i="5"/>
  <c r="CC139" i="5"/>
  <c r="EV138" i="5"/>
  <c r="GI138" i="5"/>
  <c r="EV136" i="5"/>
  <c r="EV144" i="5" s="1"/>
  <c r="EA136" i="5"/>
  <c r="L136" i="5"/>
  <c r="ED136" i="5"/>
  <c r="CE136" i="5"/>
  <c r="EA133" i="5"/>
  <c r="GF132" i="5"/>
  <c r="GE132" i="5" s="1"/>
  <c r="GB132" i="5"/>
  <c r="GA132" i="5" s="1"/>
  <c r="GP132" i="5"/>
  <c r="GO132" i="5" s="1"/>
  <c r="EH130" i="5"/>
  <c r="FF134" i="5"/>
  <c r="DH128" i="5"/>
  <c r="CW128" i="5"/>
  <c r="AE128" i="5"/>
  <c r="AL134" i="5"/>
  <c r="AK134" i="5" s="1"/>
  <c r="CF128" i="5"/>
  <c r="EV126" i="5"/>
  <c r="GI126" i="5"/>
  <c r="ED125" i="5"/>
  <c r="CE125" i="5"/>
  <c r="CM125" i="5" s="1"/>
  <c r="GI124" i="5"/>
  <c r="GI120" i="5"/>
  <c r="ED120" i="5"/>
  <c r="CE120" i="5"/>
  <c r="AZ118" i="5"/>
  <c r="ED118" i="5"/>
  <c r="CE118" i="5"/>
  <c r="CM118" i="5" s="1"/>
  <c r="DY127" i="5"/>
  <c r="GG117" i="5"/>
  <c r="GG127" i="5" s="1"/>
  <c r="DY116" i="5"/>
  <c r="GG113" i="5"/>
  <c r="GG116" i="5" s="1"/>
  <c r="FV112" i="5"/>
  <c r="FU112" i="5" s="1"/>
  <c r="FU104" i="5"/>
  <c r="FR112" i="5"/>
  <c r="FQ112" i="5" s="1"/>
  <c r="FY112" i="5" s="1"/>
  <c r="FQ104" i="5"/>
  <c r="FY104" i="5" s="1"/>
  <c r="GP104" i="5"/>
  <c r="EG104" i="5"/>
  <c r="DX112" i="5"/>
  <c r="GF104" i="5"/>
  <c r="DW104" i="5"/>
  <c r="DT112" i="5"/>
  <c r="GB104" i="5"/>
  <c r="DS104" i="5"/>
  <c r="BZ112" i="5"/>
  <c r="BY112" i="5" s="1"/>
  <c r="BY104" i="5"/>
  <c r="BV112" i="5"/>
  <c r="BU112" i="5" s="1"/>
  <c r="CC112" i="5" s="1"/>
  <c r="BU104" i="5"/>
  <c r="CC104" i="5" s="1"/>
  <c r="AL112" i="5"/>
  <c r="AK112" i="5" s="1"/>
  <c r="AK104" i="5"/>
  <c r="AH112" i="5"/>
  <c r="CF104" i="5"/>
  <c r="AG104" i="5"/>
  <c r="GN85" i="5"/>
  <c r="FR92" i="5"/>
  <c r="FQ92" i="5" s="1"/>
  <c r="FY92" i="5" s="1"/>
  <c r="FQ83" i="5"/>
  <c r="FY83" i="5" s="1"/>
  <c r="BV92" i="5"/>
  <c r="BU92" i="5" s="1"/>
  <c r="CC92" i="5" s="1"/>
  <c r="BU83" i="5"/>
  <c r="CC83" i="5" s="1"/>
  <c r="FR82" i="5"/>
  <c r="FQ81" i="5"/>
  <c r="FF81" i="5"/>
  <c r="FF82" i="5" s="1"/>
  <c r="FA82" i="5"/>
  <c r="EJ82" i="5"/>
  <c r="GR81" i="5"/>
  <c r="GR82" i="5" s="1"/>
  <c r="DX82" i="5"/>
  <c r="GF81" i="5"/>
  <c r="DW81" i="5"/>
  <c r="DR81" i="5"/>
  <c r="DR82" i="5" s="1"/>
  <c r="DM82" i="5"/>
  <c r="CX81" i="5"/>
  <c r="CX82" i="5" s="1"/>
  <c r="CS82" i="5"/>
  <c r="AL82" i="5"/>
  <c r="AK82" i="5" s="1"/>
  <c r="AK81" i="5"/>
  <c r="EV159" i="5"/>
  <c r="EB159" i="5"/>
  <c r="GP159" i="5"/>
  <c r="GO159" i="5" s="1"/>
  <c r="EG159" i="5"/>
  <c r="BT158" i="5"/>
  <c r="AZ158" i="5"/>
  <c r="GJ156" i="5"/>
  <c r="AZ156" i="5"/>
  <c r="GZ156" i="5"/>
  <c r="AP156" i="5"/>
  <c r="GE155" i="5"/>
  <c r="GJ155" i="5" s="1"/>
  <c r="GX157" i="5"/>
  <c r="AE153" i="5"/>
  <c r="GJ151" i="5"/>
  <c r="L151" i="5"/>
  <c r="AO150" i="5"/>
  <c r="EV149" i="5"/>
  <c r="GI149" i="5"/>
  <c r="EH149" i="5"/>
  <c r="AO149" i="5"/>
  <c r="EB148" i="5"/>
  <c r="CC148" i="5"/>
  <c r="GZ148" i="5"/>
  <c r="AP148" i="5"/>
  <c r="ED148" i="5"/>
  <c r="CE148" i="5"/>
  <c r="CM148" i="5" s="1"/>
  <c r="GI147" i="5"/>
  <c r="ED147" i="5"/>
  <c r="CE147" i="5"/>
  <c r="GF146" i="5"/>
  <c r="GE146" i="5" s="1"/>
  <c r="GB146" i="5"/>
  <c r="GA146" i="5" s="1"/>
  <c r="EQ152" i="5"/>
  <c r="BY145" i="5"/>
  <c r="BU145" i="5"/>
  <c r="AK145" i="5"/>
  <c r="AG145" i="5"/>
  <c r="ED145" i="5"/>
  <c r="CF152" i="5"/>
  <c r="GZ143" i="5"/>
  <c r="AP143" i="5"/>
  <c r="CE143" i="5"/>
  <c r="ED143" i="5"/>
  <c r="CW142" i="5"/>
  <c r="GI141" i="5"/>
  <c r="CX139" i="5"/>
  <c r="GI139" i="5"/>
  <c r="ED138" i="5"/>
  <c r="CE138" i="5"/>
  <c r="GF137" i="5"/>
  <c r="GE137" i="5" s="1"/>
  <c r="GJ137" i="5" s="1"/>
  <c r="CW136" i="5"/>
  <c r="GX135" i="5"/>
  <c r="EE135" i="5"/>
  <c r="CG144" i="5"/>
  <c r="EU133" i="5"/>
  <c r="AP133" i="5"/>
  <c r="GZ133" i="5"/>
  <c r="AO133" i="5"/>
  <c r="GI129" i="5"/>
  <c r="AP129" i="5"/>
  <c r="GZ129" i="5"/>
  <c r="ED129" i="5"/>
  <c r="CE129" i="5"/>
  <c r="GH128" i="5"/>
  <c r="GH134" i="5" s="1"/>
  <c r="DW128" i="5"/>
  <c r="EB128" i="5" s="1"/>
  <c r="DX134" i="5"/>
  <c r="DW134" i="5" s="1"/>
  <c r="GB128" i="5"/>
  <c r="GR128" i="5"/>
  <c r="GR134" i="5" s="1"/>
  <c r="EG128" i="5"/>
  <c r="AZ128" i="5"/>
  <c r="V128" i="5"/>
  <c r="K128" i="5"/>
  <c r="AY126" i="5"/>
  <c r="AP126" i="5"/>
  <c r="GZ126" i="5"/>
  <c r="AO126" i="5"/>
  <c r="EA125" i="5"/>
  <c r="GP125" i="5"/>
  <c r="GO125" i="5" s="1"/>
  <c r="CC125" i="5"/>
  <c r="EA123" i="5"/>
  <c r="EH123" i="5"/>
  <c r="EH127" i="5" s="1"/>
  <c r="GZ123" i="5"/>
  <c r="AP123" i="5"/>
  <c r="CF123" i="5"/>
  <c r="GJ122" i="5"/>
  <c r="CW122" i="5"/>
  <c r="AZ122" i="5"/>
  <c r="ED122" i="5"/>
  <c r="CE122" i="5"/>
  <c r="EU121" i="5"/>
  <c r="EA121" i="5"/>
  <c r="AZ121" i="5"/>
  <c r="AO121" i="5"/>
  <c r="GA118" i="5"/>
  <c r="GI118" i="5" s="1"/>
  <c r="EJ127" i="5"/>
  <c r="GR117" i="5"/>
  <c r="GR127" i="5" s="1"/>
  <c r="DZ127" i="5"/>
  <c r="GH117" i="5"/>
  <c r="GH127" i="5" s="1"/>
  <c r="DV127" i="5"/>
  <c r="GD117" i="5"/>
  <c r="GD127" i="5" s="1"/>
  <c r="AJ127" i="5"/>
  <c r="CH117" i="5"/>
  <c r="DW115" i="5"/>
  <c r="GF115" i="5"/>
  <c r="GE115" i="5" s="1"/>
  <c r="GJ115" i="5" s="1"/>
  <c r="AG115" i="5"/>
  <c r="AO115" i="5" s="1"/>
  <c r="CF115" i="5"/>
  <c r="FU113" i="5"/>
  <c r="FV116" i="5"/>
  <c r="FU116" i="5" s="1"/>
  <c r="FQ113" i="5"/>
  <c r="FY113" i="5" s="1"/>
  <c r="FR116" i="5"/>
  <c r="FQ116" i="5" s="1"/>
  <c r="FY116" i="5" s="1"/>
  <c r="EG113" i="5"/>
  <c r="EH116" i="5"/>
  <c r="EG116" i="5" s="1"/>
  <c r="GP113" i="5"/>
  <c r="DW113" i="5"/>
  <c r="DX116" i="5"/>
  <c r="GF113" i="5"/>
  <c r="DS113" i="5"/>
  <c r="DT116" i="5"/>
  <c r="DS116" i="5" s="1"/>
  <c r="GB113" i="5"/>
  <c r="BY113" i="5"/>
  <c r="BZ116" i="5"/>
  <c r="BY116" i="5" s="1"/>
  <c r="BU113" i="5"/>
  <c r="CC113" i="5" s="1"/>
  <c r="BV116" i="5"/>
  <c r="BU116" i="5" s="1"/>
  <c r="CC116" i="5" s="1"/>
  <c r="AK113" i="5"/>
  <c r="AL116" i="5"/>
  <c r="AK116" i="5" s="1"/>
  <c r="AG113" i="5"/>
  <c r="AO113" i="5" s="1"/>
  <c r="AH116" i="5"/>
  <c r="CF113" i="5"/>
  <c r="GX109" i="5"/>
  <c r="GZ107" i="5"/>
  <c r="AP107" i="5"/>
  <c r="GX106" i="5"/>
  <c r="DY112" i="5"/>
  <c r="GG104" i="5"/>
  <c r="GG112" i="5" s="1"/>
  <c r="GX104" i="5"/>
  <c r="AI112" i="5"/>
  <c r="CG104" i="5"/>
  <c r="EU103" i="5"/>
  <c r="GX103" i="5"/>
  <c r="K103" i="5"/>
  <c r="GX99" i="5"/>
  <c r="GZ99" i="5"/>
  <c r="GF98" i="5"/>
  <c r="GE98" i="5" s="1"/>
  <c r="GJ98" i="5" s="1"/>
  <c r="DW98" i="5"/>
  <c r="EB98" i="5" s="1"/>
  <c r="EG95" i="5"/>
  <c r="GP95" i="5"/>
  <c r="GO95" i="5" s="1"/>
  <c r="DS95" i="5"/>
  <c r="GB95" i="5"/>
  <c r="GA95" i="5" s="1"/>
  <c r="GI95" i="5" s="1"/>
  <c r="AG95" i="5"/>
  <c r="AO95" i="5" s="1"/>
  <c r="CF95" i="5"/>
  <c r="CF103" i="5" s="1"/>
  <c r="DY103" i="5"/>
  <c r="GG93" i="5"/>
  <c r="GG103" i="5" s="1"/>
  <c r="EG91" i="5"/>
  <c r="GP91" i="5"/>
  <c r="GO91" i="5" s="1"/>
  <c r="DS91" i="5"/>
  <c r="GB91" i="5"/>
  <c r="GA91" i="5" s="1"/>
  <c r="GI91" i="5" s="1"/>
  <c r="DW88" i="5"/>
  <c r="EB88" i="5" s="1"/>
  <c r="GF88" i="5"/>
  <c r="GE88" i="5" s="1"/>
  <c r="EG86" i="5"/>
  <c r="GP86" i="5"/>
  <c r="GO86" i="5" s="1"/>
  <c r="DS86" i="5"/>
  <c r="GB86" i="5"/>
  <c r="GA86" i="5" s="1"/>
  <c r="GI86" i="5" s="1"/>
  <c r="GF84" i="5"/>
  <c r="GE84" i="5" s="1"/>
  <c r="GJ84" i="5" s="1"/>
  <c r="DW84" i="5"/>
  <c r="EB84" i="5" s="1"/>
  <c r="EH92" i="5"/>
  <c r="GP83" i="5"/>
  <c r="EG83" i="5"/>
  <c r="DX92" i="5"/>
  <c r="GF83" i="5"/>
  <c r="DW83" i="5"/>
  <c r="EB83" i="5" s="1"/>
  <c r="AH92" i="5"/>
  <c r="AG92" i="5" s="1"/>
  <c r="AO92" i="5" s="1"/>
  <c r="CF83" i="5"/>
  <c r="AG83" i="5"/>
  <c r="AO83" i="5" s="1"/>
  <c r="FE81" i="5"/>
  <c r="FE82" i="5" s="1"/>
  <c r="EI82" i="5"/>
  <c r="GQ81" i="5"/>
  <c r="GQ82" i="5" s="1"/>
  <c r="DU82" i="5"/>
  <c r="GC81" i="5"/>
  <c r="GC82" i="5" s="1"/>
  <c r="DG81" i="5"/>
  <c r="DG82" i="5" s="1"/>
  <c r="BZ82" i="5"/>
  <c r="BY82" i="5" s="1"/>
  <c r="BY81" i="5"/>
  <c r="BV82" i="5"/>
  <c r="BU82" i="5" s="1"/>
  <c r="CC82" i="5" s="1"/>
  <c r="BU81" i="5"/>
  <c r="CC81" i="5" s="1"/>
  <c r="CG81" i="5"/>
  <c r="AI82" i="5"/>
  <c r="DS79" i="5"/>
  <c r="GB79" i="5"/>
  <c r="GA79" i="5" s="1"/>
  <c r="GI79" i="5" s="1"/>
  <c r="GZ79" i="5"/>
  <c r="AP79" i="5"/>
  <c r="EA114" i="5"/>
  <c r="ED114" i="5"/>
  <c r="CE114" i="5"/>
  <c r="FF116" i="5"/>
  <c r="EA111" i="5"/>
  <c r="GZ111" i="5"/>
  <c r="AP111" i="5"/>
  <c r="ED111" i="5"/>
  <c r="CE111" i="5"/>
  <c r="GI110" i="5"/>
  <c r="GZ110" i="5"/>
  <c r="AP110" i="5"/>
  <c r="ED110" i="5"/>
  <c r="CE110" i="5"/>
  <c r="EA108" i="5"/>
  <c r="CE108" i="5"/>
  <c r="ED108" i="5"/>
  <c r="AO107" i="5"/>
  <c r="GE106" i="5"/>
  <c r="GZ106" i="5"/>
  <c r="AP106" i="5"/>
  <c r="GZ105" i="5"/>
  <c r="AP105" i="5"/>
  <c r="GE102" i="5"/>
  <c r="GJ102" i="5" s="1"/>
  <c r="GP101" i="5"/>
  <c r="GO101" i="5" s="1"/>
  <c r="L101" i="5"/>
  <c r="ED101" i="5"/>
  <c r="CE101" i="5"/>
  <c r="CM101" i="5" s="1"/>
  <c r="GE100" i="5"/>
  <c r="GJ100" i="5" s="1"/>
  <c r="EV98" i="5"/>
  <c r="GI98" i="5"/>
  <c r="EH98" i="5"/>
  <c r="EH103" i="5" s="1"/>
  <c r="GP97" i="5"/>
  <c r="GO97" i="5" s="1"/>
  <c r="L97" i="5"/>
  <c r="ED97" i="5"/>
  <c r="CE97" i="5"/>
  <c r="CM97" i="5" s="1"/>
  <c r="EV96" i="5"/>
  <c r="GE96" i="5"/>
  <c r="GJ96" i="5" s="1"/>
  <c r="FV103" i="5"/>
  <c r="FU103" i="5" s="1"/>
  <c r="FR103" i="5"/>
  <c r="FQ103" i="5" s="1"/>
  <c r="GH103" i="5"/>
  <c r="DX103" i="5"/>
  <c r="DW103" i="5" s="1"/>
  <c r="DS93" i="5"/>
  <c r="EA93" i="5" s="1"/>
  <c r="GR103" i="5"/>
  <c r="BY93" i="5"/>
  <c r="BU93" i="5"/>
  <c r="AK93" i="5"/>
  <c r="AG93" i="5"/>
  <c r="ED93" i="5"/>
  <c r="EA90" i="5"/>
  <c r="GZ90" i="5"/>
  <c r="AP90" i="5"/>
  <c r="EA89" i="5"/>
  <c r="CD88" i="5"/>
  <c r="GA87" i="5"/>
  <c r="GI87" i="5" s="1"/>
  <c r="GP87" i="5"/>
  <c r="GO87" i="5" s="1"/>
  <c r="EG87" i="5"/>
  <c r="AP87" i="5"/>
  <c r="GZ87" i="5"/>
  <c r="AO87" i="5"/>
  <c r="AG85" i="5"/>
  <c r="ED84" i="5"/>
  <c r="CE84" i="5"/>
  <c r="FP83" i="5"/>
  <c r="FE83" i="5"/>
  <c r="BT83" i="5"/>
  <c r="BI83" i="5"/>
  <c r="GX82" i="5"/>
  <c r="U81" i="5"/>
  <c r="EH79" i="5"/>
  <c r="CF79" i="5"/>
  <c r="AP78" i="5"/>
  <c r="GZ78" i="5"/>
  <c r="AO78" i="5"/>
  <c r="FG80" i="5"/>
  <c r="FO74" i="5"/>
  <c r="FO80" i="5" s="1"/>
  <c r="EW80" i="5"/>
  <c r="FE74" i="5"/>
  <c r="FE80" i="5" s="1"/>
  <c r="EM80" i="5"/>
  <c r="EU74" i="5"/>
  <c r="EU80" i="5" s="1"/>
  <c r="DY80" i="5"/>
  <c r="GG74" i="5"/>
  <c r="GG80" i="5" s="1"/>
  <c r="DM80" i="5"/>
  <c r="DR74" i="5"/>
  <c r="DR80" i="5" s="1"/>
  <c r="DC80" i="5"/>
  <c r="DH74" i="5"/>
  <c r="DH80" i="5" s="1"/>
  <c r="CS80" i="5"/>
  <c r="CX74" i="5"/>
  <c r="CX80" i="5" s="1"/>
  <c r="GX74" i="5"/>
  <c r="AI80" i="5"/>
  <c r="CG74" i="5"/>
  <c r="GX71" i="5"/>
  <c r="EI73" i="5"/>
  <c r="GQ69" i="5"/>
  <c r="GQ73" i="5" s="1"/>
  <c r="DU73" i="5"/>
  <c r="GC69" i="5"/>
  <c r="GC73" i="5" s="1"/>
  <c r="AI73" i="5"/>
  <c r="CG69" i="5"/>
  <c r="CX68" i="5"/>
  <c r="EI64" i="5"/>
  <c r="GQ58" i="5"/>
  <c r="GQ64" i="5" s="1"/>
  <c r="DU64" i="5"/>
  <c r="GC58" i="5"/>
  <c r="GC64" i="5" s="1"/>
  <c r="AI64" i="5"/>
  <c r="CG58" i="5"/>
  <c r="GX52" i="5"/>
  <c r="CN52" i="5"/>
  <c r="DG46" i="5"/>
  <c r="DG57" i="5" s="1"/>
  <c r="CY57" i="5"/>
  <c r="GX42" i="5"/>
  <c r="CN42" i="5"/>
  <c r="EI45" i="5"/>
  <c r="GQ41" i="5"/>
  <c r="GQ45" i="5" s="1"/>
  <c r="DU45" i="5"/>
  <c r="GC41" i="5"/>
  <c r="GC45" i="5" s="1"/>
  <c r="FK40" i="5"/>
  <c r="FP38" i="5"/>
  <c r="FP40" i="5" s="1"/>
  <c r="FA40" i="5"/>
  <c r="FF38" i="5"/>
  <c r="FF40" i="5" s="1"/>
  <c r="EQ40" i="5"/>
  <c r="EV38" i="5"/>
  <c r="EV40" i="5" s="1"/>
  <c r="DM40" i="5"/>
  <c r="DR38" i="5"/>
  <c r="DR40" i="5" s="1"/>
  <c r="DC40" i="5"/>
  <c r="DH38" i="5"/>
  <c r="DH40" i="5" s="1"/>
  <c r="CS40" i="5"/>
  <c r="CX38" i="5"/>
  <c r="CX40" i="5" s="1"/>
  <c r="GX38" i="5"/>
  <c r="DY32" i="5"/>
  <c r="GG21" i="5"/>
  <c r="GG32" i="5" s="1"/>
  <c r="AM32" i="5"/>
  <c r="AM191" i="5" s="1"/>
  <c r="AM238" i="5" s="1"/>
  <c r="CK21" i="5"/>
  <c r="AG17" i="5"/>
  <c r="AO17" i="5" s="1"/>
  <c r="CF17" i="5"/>
  <c r="AG16" i="5"/>
  <c r="AO16" i="5" s="1"/>
  <c r="CF16" i="5"/>
  <c r="FQ15" i="5"/>
  <c r="FY15" i="5" s="1"/>
  <c r="FR14" i="5"/>
  <c r="AG15" i="5"/>
  <c r="AO15" i="5" s="1"/>
  <c r="CF15" i="5"/>
  <c r="AH14" i="5"/>
  <c r="DS13" i="5"/>
  <c r="EA13" i="5" s="1"/>
  <c r="GB13" i="5"/>
  <c r="GA13" i="5" s="1"/>
  <c r="GI13" i="5" s="1"/>
  <c r="AG13" i="5"/>
  <c r="AO13" i="5" s="1"/>
  <c r="CF13" i="5"/>
  <c r="FU10" i="5"/>
  <c r="FV9" i="5"/>
  <c r="FU9" i="5" s="1"/>
  <c r="DW10" i="5"/>
  <c r="EB10" i="5" s="1"/>
  <c r="DX9" i="5"/>
  <c r="DW9" i="5" s="1"/>
  <c r="GF10" i="5"/>
  <c r="AK10" i="5"/>
  <c r="AP10" i="5" s="1"/>
  <c r="AL9" i="5"/>
  <c r="AK9" i="5" s="1"/>
  <c r="CJ10" i="5"/>
  <c r="GZ115" i="5"/>
  <c r="AP115" i="5"/>
  <c r="AZ110" i="5"/>
  <c r="EV109" i="5"/>
  <c r="EA109" i="5"/>
  <c r="EH109" i="5"/>
  <c r="AZ109" i="5"/>
  <c r="AO109" i="5"/>
  <c r="FY107" i="5"/>
  <c r="GI107" i="5"/>
  <c r="CC107" i="5"/>
  <c r="CX106" i="5"/>
  <c r="GO106" i="5"/>
  <c r="AO106" i="5"/>
  <c r="FY105" i="5"/>
  <c r="GE105" i="5"/>
  <c r="GJ105" i="5" s="1"/>
  <c r="GO105" i="5"/>
  <c r="AO105" i="5"/>
  <c r="BI112" i="5"/>
  <c r="AE112" i="5"/>
  <c r="K105" i="5"/>
  <c r="GO102" i="5"/>
  <c r="AO102" i="5"/>
  <c r="FY101" i="5"/>
  <c r="CX101" i="5"/>
  <c r="GI101" i="5"/>
  <c r="AP101" i="5"/>
  <c r="EG100" i="5"/>
  <c r="ED100" i="5"/>
  <c r="CE100" i="5"/>
  <c r="EB99" i="5"/>
  <c r="AY99" i="5"/>
  <c r="AO98" i="5"/>
  <c r="CX97" i="5"/>
  <c r="GA97" i="5"/>
  <c r="GI97" i="5" s="1"/>
  <c r="AP97" i="5"/>
  <c r="FZ96" i="5"/>
  <c r="EA96" i="5"/>
  <c r="EG96" i="5"/>
  <c r="AO96" i="5"/>
  <c r="FY94" i="5"/>
  <c r="GI94" i="5"/>
  <c r="GO94" i="5"/>
  <c r="L94" i="5"/>
  <c r="ED94" i="5"/>
  <c r="CE94" i="5"/>
  <c r="CW90" i="5"/>
  <c r="GO90" i="5"/>
  <c r="CD90" i="5"/>
  <c r="CF88" i="5"/>
  <c r="CC87" i="5"/>
  <c r="GA85" i="5"/>
  <c r="GI85" i="5" s="1"/>
  <c r="FY84" i="5"/>
  <c r="GI84" i="5"/>
  <c r="CC84" i="5"/>
  <c r="DV92" i="5"/>
  <c r="DH83" i="5"/>
  <c r="GG83" i="5"/>
  <c r="GG92" i="5" s="1"/>
  <c r="GC83" i="5"/>
  <c r="GC92" i="5" s="1"/>
  <c r="CW83" i="5"/>
  <c r="EI92" i="5"/>
  <c r="BT92" i="5"/>
  <c r="AZ92" i="5"/>
  <c r="AE83" i="5"/>
  <c r="U92" i="5"/>
  <c r="BT82" i="5"/>
  <c r="EA78" i="5"/>
  <c r="DW76" i="5"/>
  <c r="EB76" i="5" s="1"/>
  <c r="GF76" i="5"/>
  <c r="GE76" i="5" s="1"/>
  <c r="GJ76" i="5" s="1"/>
  <c r="GZ76" i="5"/>
  <c r="AP76" i="5"/>
  <c r="EJ80" i="5"/>
  <c r="GR74" i="5"/>
  <c r="GR80" i="5" s="1"/>
  <c r="DZ80" i="5"/>
  <c r="GH74" i="5"/>
  <c r="GH80" i="5" s="1"/>
  <c r="DV80" i="5"/>
  <c r="GD74" i="5"/>
  <c r="GD80" i="5" s="1"/>
  <c r="AL80" i="5"/>
  <c r="AK80" i="5" s="1"/>
  <c r="AK74" i="5"/>
  <c r="AH80" i="5"/>
  <c r="AG74" i="5"/>
  <c r="AO74" i="5" s="1"/>
  <c r="CF74" i="5"/>
  <c r="EG69" i="5"/>
  <c r="EH73" i="5"/>
  <c r="GP69" i="5"/>
  <c r="DW69" i="5"/>
  <c r="DX73" i="5"/>
  <c r="GF69" i="5"/>
  <c r="DS69" i="5"/>
  <c r="DT73" i="5"/>
  <c r="GB69" i="5"/>
  <c r="BY69" i="5"/>
  <c r="BZ73" i="5"/>
  <c r="BY73" i="5" s="1"/>
  <c r="BU69" i="5"/>
  <c r="CC69" i="5" s="1"/>
  <c r="BV73" i="5"/>
  <c r="BU73" i="5" s="1"/>
  <c r="CC73" i="5" s="1"/>
  <c r="AK69" i="5"/>
  <c r="AL73" i="5"/>
  <c r="AK73" i="5" s="1"/>
  <c r="AG69" i="5"/>
  <c r="AO69" i="5" s="1"/>
  <c r="AH73" i="5"/>
  <c r="AG73" i="5" s="1"/>
  <c r="AO73" i="5" s="1"/>
  <c r="CF69" i="5"/>
  <c r="GX68" i="5"/>
  <c r="K68" i="5"/>
  <c r="FG68" i="5"/>
  <c r="FO65" i="5"/>
  <c r="FO68" i="5" s="1"/>
  <c r="EW68" i="5"/>
  <c r="FE65" i="5"/>
  <c r="FE68" i="5" s="1"/>
  <c r="EM68" i="5"/>
  <c r="EU65" i="5"/>
  <c r="EU68" i="5" s="1"/>
  <c r="DY68" i="5"/>
  <c r="GG65" i="5"/>
  <c r="GG68" i="5" s="1"/>
  <c r="AG62" i="5"/>
  <c r="AO62" i="5" s="1"/>
  <c r="CF62" i="5"/>
  <c r="DS60" i="5"/>
  <c r="EA60" i="5" s="1"/>
  <c r="GB60" i="5"/>
  <c r="GA60" i="5" s="1"/>
  <c r="AG60" i="5"/>
  <c r="CF60" i="5"/>
  <c r="FU58" i="5"/>
  <c r="FV64" i="5"/>
  <c r="FQ58" i="5"/>
  <c r="FR64" i="5"/>
  <c r="EJ64" i="5"/>
  <c r="GR58" i="5"/>
  <c r="GR64" i="5" s="1"/>
  <c r="DZ64" i="5"/>
  <c r="GH58" i="5"/>
  <c r="GH64" i="5" s="1"/>
  <c r="DV64" i="5"/>
  <c r="GD58" i="5"/>
  <c r="GD64" i="5" s="1"/>
  <c r="BY58" i="5"/>
  <c r="BZ64" i="5"/>
  <c r="BY64" i="5" s="1"/>
  <c r="BU58" i="5"/>
  <c r="CC58" i="5" s="1"/>
  <c r="BV64" i="5"/>
  <c r="BU64" i="5" s="1"/>
  <c r="CC64" i="5" s="1"/>
  <c r="AK58" i="5"/>
  <c r="AL64" i="5"/>
  <c r="AK64" i="5" s="1"/>
  <c r="AG58" i="5"/>
  <c r="AO58" i="5" s="1"/>
  <c r="AH64" i="5"/>
  <c r="CF58" i="5"/>
  <c r="AG56" i="5"/>
  <c r="AO56" i="5" s="1"/>
  <c r="CF56" i="5"/>
  <c r="GX55" i="5"/>
  <c r="DS54" i="5"/>
  <c r="EA54" i="5" s="1"/>
  <c r="GB54" i="5"/>
  <c r="GA54" i="5" s="1"/>
  <c r="DS53" i="5"/>
  <c r="EA53" i="5" s="1"/>
  <c r="GB53" i="5"/>
  <c r="GA53" i="5" s="1"/>
  <c r="GI53" i="5" s="1"/>
  <c r="AG53" i="5"/>
  <c r="AO53" i="5" s="1"/>
  <c r="CF53" i="5"/>
  <c r="EH57" i="5"/>
  <c r="EG46" i="5"/>
  <c r="GP46" i="5"/>
  <c r="DX57" i="5"/>
  <c r="DW46" i="5"/>
  <c r="GF46" i="5"/>
  <c r="DT57" i="5"/>
  <c r="DS46" i="5"/>
  <c r="GB46" i="5"/>
  <c r="CX57" i="5"/>
  <c r="AJ57" i="5"/>
  <c r="CH46" i="5"/>
  <c r="GF44" i="5"/>
  <c r="GE44" i="5" s="1"/>
  <c r="GJ44" i="5" s="1"/>
  <c r="DW44" i="5"/>
  <c r="EB44" i="5" s="1"/>
  <c r="GX44" i="5"/>
  <c r="GZ44" i="5"/>
  <c r="AP44" i="5"/>
  <c r="FU41" i="5"/>
  <c r="FV45" i="5"/>
  <c r="FQ41" i="5"/>
  <c r="FR45" i="5"/>
  <c r="EJ45" i="5"/>
  <c r="GR41" i="5"/>
  <c r="GR45" i="5" s="1"/>
  <c r="DZ45" i="5"/>
  <c r="GH41" i="5"/>
  <c r="GH45" i="5" s="1"/>
  <c r="DV45" i="5"/>
  <c r="GD41" i="5"/>
  <c r="GD45" i="5" s="1"/>
  <c r="AJ45" i="5"/>
  <c r="CH41" i="5"/>
  <c r="DW39" i="5"/>
  <c r="EB39" i="5" s="1"/>
  <c r="GF39" i="5"/>
  <c r="GE39" i="5" s="1"/>
  <c r="GZ39" i="5"/>
  <c r="EJ40" i="5"/>
  <c r="GR38" i="5"/>
  <c r="GR40" i="5" s="1"/>
  <c r="DZ40" i="5"/>
  <c r="GH38" i="5"/>
  <c r="GH40" i="5" s="1"/>
  <c r="DV40" i="5"/>
  <c r="GD38" i="5"/>
  <c r="GD40" i="5" s="1"/>
  <c r="AJ40" i="5"/>
  <c r="CH38" i="5"/>
  <c r="ET33" i="5"/>
  <c r="EP33" i="5"/>
  <c r="CV33" i="5"/>
  <c r="CR33" i="5"/>
  <c r="CL33" i="5"/>
  <c r="AX33" i="5"/>
  <c r="AT33" i="5"/>
  <c r="J33" i="5"/>
  <c r="F33" i="5"/>
  <c r="EG35" i="5"/>
  <c r="GP35" i="5"/>
  <c r="GO35" i="5" s="1"/>
  <c r="DS35" i="5"/>
  <c r="GB35" i="5"/>
  <c r="GA35" i="5" s="1"/>
  <c r="AG35" i="5"/>
  <c r="AO35" i="5" s="1"/>
  <c r="CF35" i="5"/>
  <c r="FS33" i="5"/>
  <c r="EI37" i="5"/>
  <c r="GQ34" i="5"/>
  <c r="DU37" i="5"/>
  <c r="GC34" i="5"/>
  <c r="GC37" i="5" s="1"/>
  <c r="DI37" i="5"/>
  <c r="DQ34" i="5"/>
  <c r="DQ37" i="5" s="1"/>
  <c r="CY37" i="5"/>
  <c r="DG34" i="5"/>
  <c r="DG37" i="5" s="1"/>
  <c r="CO37" i="5"/>
  <c r="CW34" i="5"/>
  <c r="CW37" i="5" s="1"/>
  <c r="CA33" i="5"/>
  <c r="BO37" i="5"/>
  <c r="BT34" i="5"/>
  <c r="BT37" i="5" s="1"/>
  <c r="BE37" i="5"/>
  <c r="BJ34" i="5"/>
  <c r="BJ37" i="5" s="1"/>
  <c r="AU37" i="5"/>
  <c r="AZ34" i="5"/>
  <c r="AZ37" i="5" s="1"/>
  <c r="AM33" i="5"/>
  <c r="AA37" i="5"/>
  <c r="AF34" i="5"/>
  <c r="AF37" i="5" s="1"/>
  <c r="Q37" i="5"/>
  <c r="Q191" i="5" s="1"/>
  <c r="Q238" i="5" s="1"/>
  <c r="V34" i="5"/>
  <c r="V37" i="5" s="1"/>
  <c r="G37" i="5"/>
  <c r="L34" i="5"/>
  <c r="L37" i="5" s="1"/>
  <c r="DW31" i="5"/>
  <c r="EB31" i="5" s="1"/>
  <c r="GF31" i="5"/>
  <c r="GE31" i="5" s="1"/>
  <c r="GJ31" i="5" s="1"/>
  <c r="DS27" i="5"/>
  <c r="EA27" i="5" s="1"/>
  <c r="GB27" i="5"/>
  <c r="GA27" i="5" s="1"/>
  <c r="GI27" i="5" s="1"/>
  <c r="AG27" i="5"/>
  <c r="AO27" i="5" s="1"/>
  <c r="CF27" i="5"/>
  <c r="DS26" i="5"/>
  <c r="EA26" i="5" s="1"/>
  <c r="GB26" i="5"/>
  <c r="GA26" i="5" s="1"/>
  <c r="GI26" i="5" s="1"/>
  <c r="AG26" i="5"/>
  <c r="AO26" i="5" s="1"/>
  <c r="CF26" i="5"/>
  <c r="DS25" i="5"/>
  <c r="EA25" i="5" s="1"/>
  <c r="GB25" i="5"/>
  <c r="GA25" i="5" s="1"/>
  <c r="GI25" i="5" s="1"/>
  <c r="AG25" i="5"/>
  <c r="AO25" i="5" s="1"/>
  <c r="CF25" i="5"/>
  <c r="DS24" i="5"/>
  <c r="EA24" i="5" s="1"/>
  <c r="GB24" i="5"/>
  <c r="GA24" i="5" s="1"/>
  <c r="GI24" i="5" s="1"/>
  <c r="AG24" i="5"/>
  <c r="AO24" i="5" s="1"/>
  <c r="CF24" i="5"/>
  <c r="DS22" i="5"/>
  <c r="EA22" i="5" s="1"/>
  <c r="GB22" i="5"/>
  <c r="GA22" i="5" s="1"/>
  <c r="GI22" i="5" s="1"/>
  <c r="AG22" i="5"/>
  <c r="AO22" i="5" s="1"/>
  <c r="CF22" i="5"/>
  <c r="FU21" i="5"/>
  <c r="FV32" i="5"/>
  <c r="FU32" i="5" s="1"/>
  <c r="FQ21" i="5"/>
  <c r="FY21" i="5" s="1"/>
  <c r="FR32" i="5"/>
  <c r="FQ32" i="5" s="1"/>
  <c r="FY32" i="5" s="1"/>
  <c r="DW21" i="5"/>
  <c r="DX32" i="5"/>
  <c r="DW32" i="5" s="1"/>
  <c r="GF21" i="5"/>
  <c r="DS21" i="5"/>
  <c r="DT32" i="5"/>
  <c r="DS32" i="5" s="1"/>
  <c r="GB21" i="5"/>
  <c r="BY21" i="5"/>
  <c r="BZ32" i="5"/>
  <c r="BY32" i="5" s="1"/>
  <c r="BU21" i="5"/>
  <c r="CC21" i="5" s="1"/>
  <c r="BV32" i="5"/>
  <c r="BU32" i="5" s="1"/>
  <c r="CC32" i="5" s="1"/>
  <c r="AK21" i="5"/>
  <c r="AL32" i="5"/>
  <c r="AK32" i="5" s="1"/>
  <c r="CJ21" i="5"/>
  <c r="AG21" i="5"/>
  <c r="AH32" i="5"/>
  <c r="AG32" i="5" s="1"/>
  <c r="CF21" i="5"/>
  <c r="DW18" i="5"/>
  <c r="EB18" i="5" s="1"/>
  <c r="GF18" i="5"/>
  <c r="GE18" i="5" s="1"/>
  <c r="AK18" i="5"/>
  <c r="CJ18" i="5"/>
  <c r="FY17" i="5"/>
  <c r="DS17" i="5"/>
  <c r="EA17" i="5" s="1"/>
  <c r="GB17" i="5"/>
  <c r="GA17" i="5" s="1"/>
  <c r="GI17" i="5" s="1"/>
  <c r="DS16" i="5"/>
  <c r="EA16" i="5" s="1"/>
  <c r="GB16" i="5"/>
  <c r="GA16" i="5" s="1"/>
  <c r="GI16" i="5" s="1"/>
  <c r="DS15" i="5"/>
  <c r="EA15" i="5" s="1"/>
  <c r="GB15" i="5"/>
  <c r="DT14" i="5"/>
  <c r="BU15" i="5"/>
  <c r="CC15" i="5" s="1"/>
  <c r="BV14" i="5"/>
  <c r="FQ10" i="5"/>
  <c r="FY10" i="5" s="1"/>
  <c r="FR9" i="5"/>
  <c r="FQ9" i="5" s="1"/>
  <c r="FY9" i="5" s="1"/>
  <c r="DV9" i="5"/>
  <c r="DV20" i="5" s="1"/>
  <c r="GD10" i="5"/>
  <c r="GD9" i="5" s="1"/>
  <c r="BU10" i="5"/>
  <c r="CC10" i="5" s="1"/>
  <c r="BV9" i="5"/>
  <c r="BU9" i="5" s="1"/>
  <c r="CC9" i="5" s="1"/>
  <c r="AJ9" i="5"/>
  <c r="AJ20" i="5" s="1"/>
  <c r="CH10" i="5"/>
  <c r="GI77" i="5"/>
  <c r="GF72" i="5"/>
  <c r="GE72" i="5" s="1"/>
  <c r="GJ72" i="5" s="1"/>
  <c r="GP72" i="5"/>
  <c r="GO72" i="5" s="1"/>
  <c r="AP71" i="5"/>
  <c r="GZ71" i="5"/>
  <c r="AZ73" i="5"/>
  <c r="AP67" i="5"/>
  <c r="GZ67" i="5"/>
  <c r="AO67" i="5"/>
  <c r="GP66" i="5"/>
  <c r="GO66" i="5" s="1"/>
  <c r="GZ66" i="5"/>
  <c r="AP66" i="5"/>
  <c r="FQ65" i="5"/>
  <c r="CX63" i="5"/>
  <c r="CX64" i="5" s="1"/>
  <c r="EG62" i="5"/>
  <c r="GP62" i="5"/>
  <c r="GO62" i="5" s="1"/>
  <c r="AP61" i="5"/>
  <c r="GZ61" i="5"/>
  <c r="AO61" i="5"/>
  <c r="EV60" i="5"/>
  <c r="EB60" i="5"/>
  <c r="GO60" i="5"/>
  <c r="K60" i="5"/>
  <c r="GI59" i="5"/>
  <c r="DQ64" i="5"/>
  <c r="CW64" i="5"/>
  <c r="GB55" i="5"/>
  <c r="GA55" i="5" s="1"/>
  <c r="CF55" i="5"/>
  <c r="GE54" i="5"/>
  <c r="K54" i="5"/>
  <c r="EB53" i="5"/>
  <c r="EV52" i="5"/>
  <c r="AP52" i="5"/>
  <c r="GZ52" i="5"/>
  <c r="EA49" i="5"/>
  <c r="AP49" i="5"/>
  <c r="GZ49" i="5"/>
  <c r="AO49" i="5"/>
  <c r="AP47" i="5"/>
  <c r="GZ47" i="5"/>
  <c r="AO47" i="5"/>
  <c r="GG57" i="5"/>
  <c r="AZ46" i="5"/>
  <c r="EV44" i="5"/>
  <c r="EH44" i="5"/>
  <c r="EH45" i="5" s="1"/>
  <c r="AO44" i="5"/>
  <c r="GE43" i="5"/>
  <c r="GJ43" i="5" s="1"/>
  <c r="GO43" i="5"/>
  <c r="L43" i="5"/>
  <c r="ED43" i="5"/>
  <c r="CE43" i="5"/>
  <c r="CM43" i="5" s="1"/>
  <c r="CC42" i="5"/>
  <c r="K42" i="5"/>
  <c r="AU40" i="5"/>
  <c r="AZ40" i="5" s="1"/>
  <c r="G40" i="5"/>
  <c r="EE38" i="5"/>
  <c r="CG40" i="5"/>
  <c r="BU34" i="5"/>
  <c r="X33" i="5"/>
  <c r="W33" i="5" s="1"/>
  <c r="EF34" i="5"/>
  <c r="CH37" i="5"/>
  <c r="EH29" i="5"/>
  <c r="CI29" i="5"/>
  <c r="EA28" i="5"/>
  <c r="AO28" i="5"/>
  <c r="EA23" i="5"/>
  <c r="AO23" i="5"/>
  <c r="GH20" i="5"/>
  <c r="AN20" i="5"/>
  <c r="EE15" i="5"/>
  <c r="CG14" i="5"/>
  <c r="FL20" i="5"/>
  <c r="FD192" i="5"/>
  <c r="FD227" i="5" s="1"/>
  <c r="FB192" i="5"/>
  <c r="FB227" i="5" s="1"/>
  <c r="ET192" i="5"/>
  <c r="ET227" i="5" s="1"/>
  <c r="EO192" i="5"/>
  <c r="EO227" i="5" s="1"/>
  <c r="DN20" i="5"/>
  <c r="DF192" i="5"/>
  <c r="DF227" i="5" s="1"/>
  <c r="DA192" i="5"/>
  <c r="DA227" i="5" s="1"/>
  <c r="CT20" i="5"/>
  <c r="BR192" i="5"/>
  <c r="BR227" i="5" s="1"/>
  <c r="AV20" i="5"/>
  <c r="AD192" i="5"/>
  <c r="AD227" i="5" s="1"/>
  <c r="R20" i="5"/>
  <c r="J192" i="5"/>
  <c r="J227" i="5" s="1"/>
  <c r="E192" i="5"/>
  <c r="E227" i="5" s="1"/>
  <c r="ED12" i="5"/>
  <c r="CE12" i="5"/>
  <c r="CM12" i="5" s="1"/>
  <c r="GI11" i="5"/>
  <c r="EH11" i="5"/>
  <c r="CI11" i="5"/>
  <c r="K11" i="5"/>
  <c r="DB192" i="5"/>
  <c r="DB227" i="5" s="1"/>
  <c r="CR192" i="5"/>
  <c r="CR227" i="5" s="1"/>
  <c r="BL20" i="5"/>
  <c r="N20" i="5"/>
  <c r="D20" i="5"/>
  <c r="ED11" i="5"/>
  <c r="CE11" i="5"/>
  <c r="CM11" i="5" s="1"/>
  <c r="EA75" i="5"/>
  <c r="ED75" i="5"/>
  <c r="CE75" i="5"/>
  <c r="CC72" i="5"/>
  <c r="K72" i="5"/>
  <c r="FY71" i="5"/>
  <c r="CX71" i="5"/>
  <c r="GI71" i="5"/>
  <c r="ED71" i="5"/>
  <c r="CE71" i="5"/>
  <c r="CM71" i="5" s="1"/>
  <c r="EA70" i="5"/>
  <c r="EG70" i="5"/>
  <c r="CC70" i="5"/>
  <c r="AP70" i="5"/>
  <c r="L73" i="5"/>
  <c r="EA67" i="5"/>
  <c r="EA66" i="5"/>
  <c r="ED66" i="5"/>
  <c r="CE66" i="5"/>
  <c r="CM66" i="5" s="1"/>
  <c r="FV68" i="5"/>
  <c r="GH68" i="5"/>
  <c r="DS65" i="5"/>
  <c r="GB68" i="5"/>
  <c r="GR68" i="5"/>
  <c r="BY65" i="5"/>
  <c r="BU65" i="5"/>
  <c r="AK65" i="5"/>
  <c r="AG65" i="5"/>
  <c r="ED65" i="5"/>
  <c r="CF68" i="5"/>
  <c r="FZ63" i="5"/>
  <c r="GA63" i="5"/>
  <c r="GI63" i="5" s="1"/>
  <c r="EB62" i="5"/>
  <c r="EA61" i="5"/>
  <c r="EM64" i="5"/>
  <c r="CS64" i="5"/>
  <c r="EA56" i="5"/>
  <c r="EB55" i="5"/>
  <c r="AY55" i="5"/>
  <c r="CW54" i="5"/>
  <c r="FY53" i="5"/>
  <c r="FZ52" i="5"/>
  <c r="GJ52" i="5"/>
  <c r="AO52" i="5"/>
  <c r="FY51" i="5"/>
  <c r="GE51" i="5"/>
  <c r="GJ51" i="5" s="1"/>
  <c r="GO51" i="5"/>
  <c r="AZ51" i="5"/>
  <c r="K51" i="5"/>
  <c r="FY50" i="5"/>
  <c r="EA50" i="5"/>
  <c r="CD50" i="5"/>
  <c r="AP50" i="5"/>
  <c r="EG49" i="5"/>
  <c r="GF48" i="5"/>
  <c r="GE48" i="5" s="1"/>
  <c r="GJ48" i="5" s="1"/>
  <c r="GP48" i="5"/>
  <c r="GO48" i="5" s="1"/>
  <c r="EV47" i="5"/>
  <c r="EV57" i="5" s="1"/>
  <c r="GA47" i="5"/>
  <c r="GI47" i="5" s="1"/>
  <c r="GO47" i="5"/>
  <c r="AY47" i="5"/>
  <c r="FZ44" i="5"/>
  <c r="FZ43" i="5"/>
  <c r="EA43" i="5"/>
  <c r="AZ43" i="5"/>
  <c r="AP43" i="5"/>
  <c r="FZ42" i="5"/>
  <c r="GJ42" i="5"/>
  <c r="EM45" i="5"/>
  <c r="BS40" i="5"/>
  <c r="U40" i="5"/>
  <c r="FY36" i="5"/>
  <c r="GI36" i="5"/>
  <c r="AO36" i="5"/>
  <c r="EX33" i="5"/>
  <c r="EW33" i="5" s="1"/>
  <c r="FE33" i="5" s="1"/>
  <c r="FU34" i="5"/>
  <c r="DS34" i="5"/>
  <c r="GB37" i="5"/>
  <c r="BP33" i="5"/>
  <c r="BO33" i="5" s="1"/>
  <c r="BT33" i="5" s="1"/>
  <c r="AB33" i="5"/>
  <c r="AA33" i="5" s="1"/>
  <c r="AF33" i="5" s="1"/>
  <c r="CC31" i="5"/>
  <c r="CI31" i="5"/>
  <c r="CN31" i="5" s="1"/>
  <c r="EH31" i="5"/>
  <c r="GI30" i="5"/>
  <c r="AO30" i="5"/>
  <c r="GI29" i="5"/>
  <c r="DG32" i="5"/>
  <c r="DY20" i="5"/>
  <c r="GD20" i="5"/>
  <c r="AM20" i="5"/>
  <c r="EF15" i="5"/>
  <c r="CH14" i="5"/>
  <c r="FH20" i="5"/>
  <c r="EX20" i="5"/>
  <c r="EP192" i="5"/>
  <c r="EP227" i="5" s="1"/>
  <c r="DL192" i="5"/>
  <c r="DL227" i="5" s="1"/>
  <c r="BB20" i="5"/>
  <c r="FZ12" i="5"/>
  <c r="GA12" i="5"/>
  <c r="GI12" i="5" s="1"/>
  <c r="EE10" i="5"/>
  <c r="CG9" i="5"/>
  <c r="FY102" i="5" l="1"/>
  <c r="DV33" i="5"/>
  <c r="DX33" i="5"/>
  <c r="GO78" i="5"/>
  <c r="CW225" i="5"/>
  <c r="EV64" i="5"/>
  <c r="GJ18" i="5"/>
  <c r="EA35" i="5"/>
  <c r="GD33" i="5"/>
  <c r="AP39" i="5"/>
  <c r="GJ39" i="5"/>
  <c r="FR33" i="5"/>
  <c r="CN44" i="5"/>
  <c r="AG64" i="5"/>
  <c r="GI60" i="5"/>
  <c r="GA93" i="5"/>
  <c r="EA86" i="5"/>
  <c r="EA91" i="5"/>
  <c r="EA95" i="5"/>
  <c r="GE145" i="5"/>
  <c r="CD128" i="5"/>
  <c r="FY128" i="5"/>
  <c r="CH157" i="5"/>
  <c r="K204" i="5"/>
  <c r="AQ226" i="5"/>
  <c r="CX226" i="5"/>
  <c r="DH226" i="5"/>
  <c r="DR226" i="5"/>
  <c r="EU204" i="5"/>
  <c r="EV226" i="5"/>
  <c r="FF226" i="5"/>
  <c r="EA207" i="5"/>
  <c r="FX227" i="5"/>
  <c r="GJ62" i="5"/>
  <c r="CW73" i="5"/>
  <c r="M33" i="5"/>
  <c r="V33" i="5" s="1"/>
  <c r="M191" i="5"/>
  <c r="M238" i="5" s="1"/>
  <c r="CX37" i="5"/>
  <c r="GE35" i="5"/>
  <c r="GI35" i="5" s="1"/>
  <c r="DG80" i="5"/>
  <c r="BC228" i="5"/>
  <c r="DQ144" i="5"/>
  <c r="FZ61" i="5"/>
  <c r="U80" i="5"/>
  <c r="AE68" i="5"/>
  <c r="GI194" i="5"/>
  <c r="DT226" i="5"/>
  <c r="FY62" i="5"/>
  <c r="AO64" i="5"/>
  <c r="U68" i="5"/>
  <c r="CC67" i="5"/>
  <c r="GJ61" i="5"/>
  <c r="AF80" i="5"/>
  <c r="AF191" i="5" s="1"/>
  <c r="EA44" i="5"/>
  <c r="GA65" i="5"/>
  <c r="L40" i="5"/>
  <c r="GI55" i="5"/>
  <c r="AP18" i="5"/>
  <c r="CO191" i="5"/>
  <c r="CO238" i="5" s="1"/>
  <c r="AJ33" i="5"/>
  <c r="DZ33" i="5"/>
  <c r="GJ106" i="5"/>
  <c r="EA79" i="5"/>
  <c r="DW92" i="5"/>
  <c r="GJ88" i="5"/>
  <c r="AP99" i="5"/>
  <c r="AG116" i="5"/>
  <c r="AO116" i="5" s="1"/>
  <c r="EB115" i="5"/>
  <c r="DS112" i="5"/>
  <c r="CW157" i="5"/>
  <c r="CN124" i="5"/>
  <c r="GJ130" i="5"/>
  <c r="AP132" i="5"/>
  <c r="AQ191" i="5"/>
  <c r="AQ238" i="5" s="1"/>
  <c r="GI185" i="5"/>
  <c r="L226" i="5"/>
  <c r="V226" i="5"/>
  <c r="AE226" i="5"/>
  <c r="AF226" i="5"/>
  <c r="AZ226" i="5"/>
  <c r="BJ226" i="5"/>
  <c r="BS226" i="5"/>
  <c r="BT226" i="5"/>
  <c r="CO226" i="5"/>
  <c r="CS226" i="5"/>
  <c r="EM226" i="5"/>
  <c r="FA226" i="5"/>
  <c r="AO199" i="5"/>
  <c r="EA199" i="5"/>
  <c r="AJ226" i="5"/>
  <c r="EA209" i="5"/>
  <c r="AT192" i="5"/>
  <c r="AT227" i="5" s="1"/>
  <c r="K80" i="5"/>
  <c r="FY56" i="5"/>
  <c r="FZ56" i="5"/>
  <c r="FY61" i="5"/>
  <c r="BS68" i="5"/>
  <c r="BT68" i="5"/>
  <c r="BJ80" i="5"/>
  <c r="BJ191" i="5" s="1"/>
  <c r="BJ238" i="5" s="1"/>
  <c r="GJ89" i="5"/>
  <c r="GI89" i="5"/>
  <c r="GR181" i="5"/>
  <c r="GO181" i="5" s="1"/>
  <c r="EG181" i="5"/>
  <c r="FO218" i="5"/>
  <c r="GJ87" i="5"/>
  <c r="GB103" i="5"/>
  <c r="GA103" i="5" s="1"/>
  <c r="GJ203" i="5"/>
  <c r="GI203" i="5"/>
  <c r="EG78" i="5"/>
  <c r="EU169" i="5"/>
  <c r="AL33" i="5"/>
  <c r="AK33" i="5" s="1"/>
  <c r="BZ33" i="5"/>
  <c r="BY33" i="5" s="1"/>
  <c r="GA34" i="5"/>
  <c r="GH33" i="5"/>
  <c r="AH33" i="5"/>
  <c r="GJ54" i="5"/>
  <c r="DU33" i="5"/>
  <c r="DT33" i="5"/>
  <c r="AG80" i="5"/>
  <c r="AO80" i="5" s="1"/>
  <c r="GI102" i="5"/>
  <c r="CN106" i="5"/>
  <c r="CN109" i="5"/>
  <c r="DW116" i="5"/>
  <c r="GA165" i="5"/>
  <c r="GA169" i="5" s="1"/>
  <c r="AG157" i="5"/>
  <c r="AO157" i="5" s="1"/>
  <c r="DG226" i="5"/>
  <c r="DQ226" i="5"/>
  <c r="GC226" i="5"/>
  <c r="EU226" i="5"/>
  <c r="FE226" i="5"/>
  <c r="GJ200" i="5"/>
  <c r="AO206" i="5"/>
  <c r="GI229" i="5"/>
  <c r="EL230" i="5"/>
  <c r="EA230" i="5"/>
  <c r="GI78" i="5"/>
  <c r="EB85" i="5"/>
  <c r="EU40" i="5"/>
  <c r="CE85" i="5"/>
  <c r="CC103" i="5"/>
  <c r="FZ93" i="5"/>
  <c r="AG103" i="5"/>
  <c r="GI123" i="5"/>
  <c r="GI154" i="5"/>
  <c r="GG134" i="5"/>
  <c r="AO165" i="5"/>
  <c r="GG226" i="5"/>
  <c r="GI221" i="5"/>
  <c r="FO204" i="5"/>
  <c r="CW152" i="5"/>
  <c r="CW169" i="5"/>
  <c r="AP151" i="5"/>
  <c r="FY35" i="5"/>
  <c r="GI131" i="5"/>
  <c r="CX103" i="5"/>
  <c r="EV103" i="5"/>
  <c r="L169" i="5"/>
  <c r="AO151" i="5"/>
  <c r="AZ169" i="5"/>
  <c r="GI132" i="5"/>
  <c r="AG175" i="5"/>
  <c r="AO175" i="5" s="1"/>
  <c r="GJ85" i="5"/>
  <c r="CD93" i="5"/>
  <c r="EA113" i="5"/>
  <c r="EB116" i="5"/>
  <c r="GI146" i="5"/>
  <c r="BV226" i="5"/>
  <c r="BZ226" i="5"/>
  <c r="DX226" i="5"/>
  <c r="EB206" i="5"/>
  <c r="GJ233" i="5"/>
  <c r="CD68" i="5"/>
  <c r="GJ67" i="5"/>
  <c r="GJ217" i="5"/>
  <c r="L68" i="5"/>
  <c r="AZ68" i="5"/>
  <c r="L134" i="5"/>
  <c r="GQ75" i="5"/>
  <c r="GO75" i="5" s="1"/>
  <c r="EG75" i="5"/>
  <c r="FY199" i="5"/>
  <c r="FZ199" i="5"/>
  <c r="GQ80" i="5"/>
  <c r="CX134" i="5"/>
  <c r="GQ54" i="5"/>
  <c r="EG54" i="5"/>
  <c r="EG57" i="5" s="1"/>
  <c r="GJ133" i="5"/>
  <c r="GI133" i="5"/>
  <c r="FS238" i="5"/>
  <c r="FS192" i="5"/>
  <c r="GJ131" i="5"/>
  <c r="GJ168" i="5"/>
  <c r="GI168" i="5"/>
  <c r="GC33" i="5"/>
  <c r="FV33" i="5"/>
  <c r="FU33" i="5" s="1"/>
  <c r="EG127" i="5"/>
  <c r="U226" i="5"/>
  <c r="BI226" i="5"/>
  <c r="AO103" i="5"/>
  <c r="EA103" i="5"/>
  <c r="EV152" i="5"/>
  <c r="FZ156" i="5"/>
  <c r="FY156" i="5"/>
  <c r="CC160" i="5"/>
  <c r="CD160" i="5"/>
  <c r="L103" i="5"/>
  <c r="AZ103" i="5"/>
  <c r="L152" i="5"/>
  <c r="AZ152" i="5"/>
  <c r="AZ191" i="5" s="1"/>
  <c r="AZ238" i="5" s="1"/>
  <c r="FY121" i="5"/>
  <c r="FZ121" i="5"/>
  <c r="CD156" i="5"/>
  <c r="CC156" i="5"/>
  <c r="CD159" i="5"/>
  <c r="CC159" i="5"/>
  <c r="FW192" i="5"/>
  <c r="FW227" i="5" s="1"/>
  <c r="DG33" i="5"/>
  <c r="FZ133" i="5"/>
  <c r="GA142" i="5"/>
  <c r="FY131" i="5"/>
  <c r="GJ63" i="5"/>
  <c r="CD65" i="5"/>
  <c r="AO32" i="5"/>
  <c r="AP21" i="5"/>
  <c r="EA32" i="5"/>
  <c r="EB21" i="5"/>
  <c r="DS33" i="5"/>
  <c r="BT191" i="5"/>
  <c r="FY103" i="5"/>
  <c r="AO145" i="5"/>
  <c r="CC145" i="5"/>
  <c r="AO104" i="5"/>
  <c r="EB104" i="5"/>
  <c r="GJ142" i="5"/>
  <c r="EB154" i="5"/>
  <c r="GI167" i="5"/>
  <c r="GI187" i="5"/>
  <c r="EA208" i="5"/>
  <c r="GJ216" i="5"/>
  <c r="CW218" i="5"/>
  <c r="CW226" i="5" s="1"/>
  <c r="GI215" i="5"/>
  <c r="GI220" i="5"/>
  <c r="GJ224" i="5"/>
  <c r="EU37" i="5"/>
  <c r="GI125" i="5"/>
  <c r="CD152" i="5"/>
  <c r="FZ159" i="5"/>
  <c r="FY159" i="5"/>
  <c r="GI156" i="5"/>
  <c r="FZ168" i="5"/>
  <c r="CM165" i="5"/>
  <c r="CN165" i="5"/>
  <c r="FQ33" i="5"/>
  <c r="FY33" i="5" s="1"/>
  <c r="GM10" i="5"/>
  <c r="GM9" i="5" s="1"/>
  <c r="EE9" i="5"/>
  <c r="GJ12" i="5"/>
  <c r="BB192" i="5"/>
  <c r="BB227" i="5" s="1"/>
  <c r="BA20" i="5"/>
  <c r="EP232" i="5"/>
  <c r="EP234" i="5" s="1"/>
  <c r="EP228" i="5"/>
  <c r="FH192" i="5"/>
  <c r="FH227" i="5" s="1"/>
  <c r="FG20" i="5"/>
  <c r="GN15" i="5"/>
  <c r="GN14" i="5" s="1"/>
  <c r="EF14" i="5"/>
  <c r="EG31" i="5"/>
  <c r="GP31" i="5"/>
  <c r="GO31" i="5" s="1"/>
  <c r="FU37" i="5"/>
  <c r="FZ34" i="5"/>
  <c r="FZ37" i="5" s="1"/>
  <c r="GI48" i="5"/>
  <c r="AO65" i="5"/>
  <c r="CC65" i="5"/>
  <c r="GL75" i="5"/>
  <c r="GK75" i="5" s="1"/>
  <c r="EC75" i="5"/>
  <c r="GL11" i="5"/>
  <c r="GK11" i="5" s="1"/>
  <c r="EC11" i="5"/>
  <c r="N192" i="5"/>
  <c r="N227" i="5" s="1"/>
  <c r="M20" i="5"/>
  <c r="CR232" i="5"/>
  <c r="CR234" i="5" s="1"/>
  <c r="CR228" i="5"/>
  <c r="GP11" i="5"/>
  <c r="GO11" i="5" s="1"/>
  <c r="EG11" i="5"/>
  <c r="EL11" i="5" s="1"/>
  <c r="E232" i="5"/>
  <c r="E234" i="5" s="1"/>
  <c r="E228" i="5"/>
  <c r="R192" i="5"/>
  <c r="R227" i="5" s="1"/>
  <c r="Q20" i="5"/>
  <c r="AV192" i="5"/>
  <c r="AV227" i="5" s="1"/>
  <c r="AU20" i="5"/>
  <c r="CT192" i="5"/>
  <c r="CT227" i="5" s="1"/>
  <c r="CS20" i="5"/>
  <c r="DF232" i="5"/>
  <c r="DF234" i="5" s="1"/>
  <c r="DF228" i="5"/>
  <c r="EO232" i="5"/>
  <c r="EO234" i="5" s="1"/>
  <c r="EO228" i="5"/>
  <c r="FB232" i="5"/>
  <c r="FB234" i="5" s="1"/>
  <c r="FB228" i="5"/>
  <c r="FL192" i="5"/>
  <c r="FL227" i="5" s="1"/>
  <c r="FK20" i="5"/>
  <c r="GM15" i="5"/>
  <c r="GM14" i="5" s="1"/>
  <c r="GM20" i="5" s="1"/>
  <c r="EE14" i="5"/>
  <c r="EE20" i="5" s="1"/>
  <c r="GX29" i="5"/>
  <c r="CN29" i="5"/>
  <c r="GN34" i="5"/>
  <c r="GN37" i="5" s="1"/>
  <c r="EF37" i="5"/>
  <c r="BU37" i="5"/>
  <c r="CC34" i="5"/>
  <c r="CC37" i="5" s="1"/>
  <c r="GM38" i="5"/>
  <c r="GM40" i="5" s="1"/>
  <c r="EE40" i="5"/>
  <c r="GL43" i="5"/>
  <c r="GK43" i="5" s="1"/>
  <c r="EC43" i="5"/>
  <c r="GT43" i="5"/>
  <c r="ED55" i="5"/>
  <c r="CE55" i="5"/>
  <c r="FQ68" i="5"/>
  <c r="FY65" i="5"/>
  <c r="FY68" i="5" s="1"/>
  <c r="GI72" i="5"/>
  <c r="CH9" i="5"/>
  <c r="CH20" i="5" s="1"/>
  <c r="EF10" i="5"/>
  <c r="BV20" i="5"/>
  <c r="BU14" i="5"/>
  <c r="DT20" i="5"/>
  <c r="DS14" i="5"/>
  <c r="CI18" i="5"/>
  <c r="EH18" i="5"/>
  <c r="CE21" i="5"/>
  <c r="CF32" i="5"/>
  <c r="ED21" i="5"/>
  <c r="AO21" i="5"/>
  <c r="AP32" i="5"/>
  <c r="CD32" i="5"/>
  <c r="GA21" i="5"/>
  <c r="GB32" i="5"/>
  <c r="GA32" i="5" s="1"/>
  <c r="EA21" i="5"/>
  <c r="EB32" i="5"/>
  <c r="FZ32" i="5"/>
  <c r="CE22" i="5"/>
  <c r="ED22" i="5"/>
  <c r="CE24" i="5"/>
  <c r="ED24" i="5"/>
  <c r="CE25" i="5"/>
  <c r="ED25" i="5"/>
  <c r="CE26" i="5"/>
  <c r="ED26" i="5"/>
  <c r="CE27" i="5"/>
  <c r="ED27" i="5"/>
  <c r="GQ37" i="5"/>
  <c r="CH40" i="5"/>
  <c r="EF38" i="5"/>
  <c r="CH45" i="5"/>
  <c r="EF41" i="5"/>
  <c r="CH57" i="5"/>
  <c r="EF46" i="5"/>
  <c r="EA46" i="5"/>
  <c r="EA57" i="5" s="1"/>
  <c r="DS57" i="5"/>
  <c r="GF57" i="5"/>
  <c r="GE46" i="5"/>
  <c r="GZ64" i="5"/>
  <c r="AP64" i="5"/>
  <c r="CD64" i="5"/>
  <c r="ED60" i="5"/>
  <c r="CE60" i="5"/>
  <c r="CE62" i="5"/>
  <c r="ED62" i="5"/>
  <c r="CE69" i="5"/>
  <c r="CF73" i="5"/>
  <c r="ED69" i="5"/>
  <c r="GZ69" i="5"/>
  <c r="AP69" i="5"/>
  <c r="CD69" i="5"/>
  <c r="GE69" i="5"/>
  <c r="GF73" i="5"/>
  <c r="DW73" i="5"/>
  <c r="EB69" i="5"/>
  <c r="EB73" i="5" s="1"/>
  <c r="CF80" i="5"/>
  <c r="CE74" i="5"/>
  <c r="ED74" i="5"/>
  <c r="AP80" i="5"/>
  <c r="GZ80" i="5"/>
  <c r="CE88" i="5"/>
  <c r="ED88" i="5"/>
  <c r="CM94" i="5"/>
  <c r="CN94" i="5"/>
  <c r="GL100" i="5"/>
  <c r="GK100" i="5" s="1"/>
  <c r="EC100" i="5"/>
  <c r="EK100" i="5" s="1"/>
  <c r="GP109" i="5"/>
  <c r="GO109" i="5" s="1"/>
  <c r="EG109" i="5"/>
  <c r="CI10" i="5"/>
  <c r="CJ9" i="5"/>
  <c r="EH10" i="5"/>
  <c r="FZ9" i="5"/>
  <c r="CE13" i="5"/>
  <c r="ED13" i="5"/>
  <c r="AH20" i="5"/>
  <c r="AG14" i="5"/>
  <c r="CG73" i="5"/>
  <c r="EE69" i="5"/>
  <c r="CN71" i="5"/>
  <c r="CG80" i="5"/>
  <c r="EE74" i="5"/>
  <c r="EG79" i="5"/>
  <c r="GP79" i="5"/>
  <c r="GO79" i="5" s="1"/>
  <c r="CM84" i="5"/>
  <c r="CN84" i="5"/>
  <c r="AO85" i="5"/>
  <c r="AP85" i="5"/>
  <c r="AO93" i="5"/>
  <c r="CC93" i="5"/>
  <c r="FZ103" i="5"/>
  <c r="GL97" i="5"/>
  <c r="GK97" i="5" s="1"/>
  <c r="EC97" i="5"/>
  <c r="GT97" i="5"/>
  <c r="GL101" i="5"/>
  <c r="GK101" i="5" s="1"/>
  <c r="EC101" i="5"/>
  <c r="GT101" i="5"/>
  <c r="EC108" i="5"/>
  <c r="GL108" i="5"/>
  <c r="GK108" i="5" s="1"/>
  <c r="CM110" i="5"/>
  <c r="CN110" i="5"/>
  <c r="CM111" i="5"/>
  <c r="CN111" i="5"/>
  <c r="GL114" i="5"/>
  <c r="GK114" i="5" s="1"/>
  <c r="EC114" i="5"/>
  <c r="CG82" i="5"/>
  <c r="EE81" i="5"/>
  <c r="CD82" i="5"/>
  <c r="CF92" i="5"/>
  <c r="ED83" i="5"/>
  <c r="CE83" i="5"/>
  <c r="GP92" i="5"/>
  <c r="GO92" i="5" s="1"/>
  <c r="GO83" i="5"/>
  <c r="CE95" i="5"/>
  <c r="ED95" i="5"/>
  <c r="CG112" i="5"/>
  <c r="EE104" i="5"/>
  <c r="CE113" i="5"/>
  <c r="CF116" i="5"/>
  <c r="ED113" i="5"/>
  <c r="GZ113" i="5"/>
  <c r="AP113" i="5"/>
  <c r="CD113" i="5"/>
  <c r="EA116" i="5"/>
  <c r="GE113" i="5"/>
  <c r="GF116" i="5"/>
  <c r="GE116" i="5" s="1"/>
  <c r="EB113" i="5"/>
  <c r="HE116" i="5"/>
  <c r="FZ116" i="5"/>
  <c r="CE115" i="5"/>
  <c r="ED115" i="5"/>
  <c r="CH127" i="5"/>
  <c r="EF117" i="5"/>
  <c r="GL122" i="5"/>
  <c r="GK122" i="5" s="1"/>
  <c r="EC122" i="5"/>
  <c r="CE123" i="5"/>
  <c r="ED123" i="5"/>
  <c r="GL129" i="5"/>
  <c r="GK129" i="5" s="1"/>
  <c r="EC129" i="5"/>
  <c r="GM135" i="5"/>
  <c r="GM144" i="5" s="1"/>
  <c r="EE144" i="5"/>
  <c r="CW144" i="5"/>
  <c r="GL138" i="5"/>
  <c r="GK138" i="5" s="1"/>
  <c r="EC138" i="5"/>
  <c r="EC143" i="5"/>
  <c r="GL143" i="5"/>
  <c r="GK143" i="5" s="1"/>
  <c r="CM145" i="5"/>
  <c r="CN145" i="5"/>
  <c r="GL145" i="5"/>
  <c r="AP145" i="5"/>
  <c r="GZ145" i="5"/>
  <c r="CD145" i="5"/>
  <c r="GJ146" i="5"/>
  <c r="GL147" i="5"/>
  <c r="GK147" i="5" s="1"/>
  <c r="EC147" i="5"/>
  <c r="GL148" i="5"/>
  <c r="GK148" i="5" s="1"/>
  <c r="EC148" i="5"/>
  <c r="GZ82" i="5"/>
  <c r="GF82" i="5"/>
  <c r="GE81" i="5"/>
  <c r="FQ82" i="5"/>
  <c r="FY81" i="5"/>
  <c r="FY82" i="5" s="1"/>
  <c r="CF112" i="5"/>
  <c r="ED104" i="5"/>
  <c r="CE104" i="5"/>
  <c r="GZ104" i="5"/>
  <c r="AP104" i="5"/>
  <c r="CD104" i="5"/>
  <c r="EA104" i="5"/>
  <c r="GF112" i="5"/>
  <c r="GE112" i="5" s="1"/>
  <c r="GE104" i="5"/>
  <c r="EH112" i="5"/>
  <c r="EG112" i="5" s="1"/>
  <c r="FZ112" i="5"/>
  <c r="GL118" i="5"/>
  <c r="GK118" i="5" s="1"/>
  <c r="EC118" i="5"/>
  <c r="GL120" i="5"/>
  <c r="GK120" i="5" s="1"/>
  <c r="EC120" i="5"/>
  <c r="GZ134" i="5"/>
  <c r="AP134" i="5"/>
  <c r="GJ132" i="5"/>
  <c r="GL136" i="5"/>
  <c r="GK136" i="5" s="1"/>
  <c r="EC136" i="5"/>
  <c r="CM142" i="5"/>
  <c r="CN142" i="5"/>
  <c r="GI142" i="5"/>
  <c r="GF152" i="5"/>
  <c r="FQ152" i="5"/>
  <c r="FY145" i="5"/>
  <c r="FY152" i="5" s="1"/>
  <c r="CM151" i="5"/>
  <c r="CN151" i="5"/>
  <c r="AO154" i="5"/>
  <c r="AP154" i="5"/>
  <c r="EF134" i="5"/>
  <c r="GN128" i="5"/>
  <c r="GN134" i="5" s="1"/>
  <c r="EA135" i="5"/>
  <c r="EA144" i="5" s="1"/>
  <c r="DS144" i="5"/>
  <c r="GF144" i="5"/>
  <c r="GE135" i="5"/>
  <c r="EG144" i="5"/>
  <c r="EF157" i="5"/>
  <c r="GN153" i="5"/>
  <c r="GN157" i="5" s="1"/>
  <c r="FU157" i="5"/>
  <c r="FZ153" i="5"/>
  <c r="FZ157" i="5" s="1"/>
  <c r="GL163" i="5"/>
  <c r="GK163" i="5" s="1"/>
  <c r="EC163" i="5"/>
  <c r="EK163" i="5" s="1"/>
  <c r="GB169" i="5"/>
  <c r="CM173" i="5"/>
  <c r="CN173" i="5"/>
  <c r="GB157" i="5"/>
  <c r="GA153" i="5"/>
  <c r="GB164" i="5"/>
  <c r="GA158" i="5"/>
  <c r="GP161" i="5"/>
  <c r="GO161" i="5" s="1"/>
  <c r="EG161" i="5"/>
  <c r="AO169" i="5"/>
  <c r="GN165" i="5"/>
  <c r="GN169" i="5" s="1"/>
  <c r="EF169" i="5"/>
  <c r="GJ167" i="5"/>
  <c r="EC179" i="5"/>
  <c r="GL179" i="5"/>
  <c r="GK179" i="5" s="1"/>
  <c r="CE170" i="5"/>
  <c r="CF175" i="5"/>
  <c r="ED170" i="5"/>
  <c r="GZ170" i="5"/>
  <c r="AP170" i="5"/>
  <c r="CD170" i="5"/>
  <c r="GE170" i="5"/>
  <c r="GF175" i="5"/>
  <c r="DW175" i="5"/>
  <c r="EB170" i="5"/>
  <c r="EB175" i="5" s="1"/>
  <c r="ED172" i="5"/>
  <c r="CE172" i="5"/>
  <c r="C238" i="5"/>
  <c r="V191" i="5"/>
  <c r="CF189" i="5"/>
  <c r="CE176" i="5"/>
  <c r="ED176" i="5"/>
  <c r="AH191" i="5"/>
  <c r="AH238" i="5" s="1"/>
  <c r="AG189" i="5"/>
  <c r="AL191" i="5"/>
  <c r="AK189" i="5"/>
  <c r="CD176" i="5"/>
  <c r="DS189" i="5"/>
  <c r="EA176" i="5"/>
  <c r="GF189" i="5"/>
  <c r="GE176" i="5"/>
  <c r="DX191" i="5"/>
  <c r="DX238" i="5" s="1"/>
  <c r="FQ189" i="5"/>
  <c r="FY176" i="5"/>
  <c r="FY189" i="5" s="1"/>
  <c r="FU189" i="5"/>
  <c r="FZ176" i="5"/>
  <c r="FZ189" i="5" s="1"/>
  <c r="GT182" i="5"/>
  <c r="GS182" i="5"/>
  <c r="CE185" i="5"/>
  <c r="ED185" i="5"/>
  <c r="GL195" i="5"/>
  <c r="GK195" i="5" s="1"/>
  <c r="EC195" i="5"/>
  <c r="GX196" i="5"/>
  <c r="CN196" i="5"/>
  <c r="CG175" i="5"/>
  <c r="EE170" i="5"/>
  <c r="AI191" i="5"/>
  <c r="CW189" i="5"/>
  <c r="CS191" i="5"/>
  <c r="CS238" i="5" s="1"/>
  <c r="CY191" i="5"/>
  <c r="CY238" i="5" s="1"/>
  <c r="DC191" i="5"/>
  <c r="DI191" i="5"/>
  <c r="DI238" i="5" s="1"/>
  <c r="DM191" i="5"/>
  <c r="DM238" i="5" s="1"/>
  <c r="DU191" i="5"/>
  <c r="ED178" i="5"/>
  <c r="CE178" i="5"/>
  <c r="GP178" i="5"/>
  <c r="GO178" i="5" s="1"/>
  <c r="EG178" i="5"/>
  <c r="ED180" i="5"/>
  <c r="CE180" i="5"/>
  <c r="GP180" i="5"/>
  <c r="GO180" i="5" s="1"/>
  <c r="EG180" i="5"/>
  <c r="GJ180" i="5"/>
  <c r="GI180" i="5"/>
  <c r="EC186" i="5"/>
  <c r="EK186" i="5" s="1"/>
  <c r="GL186" i="5"/>
  <c r="GK186" i="5" s="1"/>
  <c r="GS186" i="5" s="1"/>
  <c r="GJ187" i="5"/>
  <c r="EC200" i="5"/>
  <c r="GL200" i="5"/>
  <c r="GK200" i="5" s="1"/>
  <c r="EG200" i="5"/>
  <c r="EL200" i="5" s="1"/>
  <c r="GP200" i="5"/>
  <c r="GO200" i="5" s="1"/>
  <c r="GT200" i="5" s="1"/>
  <c r="CG204" i="5"/>
  <c r="EE193" i="5"/>
  <c r="BW232" i="5"/>
  <c r="BW234" i="5" s="1"/>
  <c r="BW228" i="5"/>
  <c r="CE199" i="5"/>
  <c r="ED199" i="5"/>
  <c r="GX202" i="5"/>
  <c r="CN202" i="5"/>
  <c r="GX210" i="5"/>
  <c r="CN210" i="5"/>
  <c r="CH204" i="5"/>
  <c r="EF193" i="5"/>
  <c r="CL204" i="5"/>
  <c r="EJ193" i="5"/>
  <c r="GB204" i="5"/>
  <c r="GA193" i="5"/>
  <c r="DW204" i="5"/>
  <c r="EB193" i="5"/>
  <c r="EB204" i="5" s="1"/>
  <c r="GP201" i="5"/>
  <c r="GO201" i="5" s="1"/>
  <c r="EG201" i="5"/>
  <c r="AG218" i="5"/>
  <c r="AO205" i="5"/>
  <c r="CJ218" i="5"/>
  <c r="CI205" i="5"/>
  <c r="EH205" i="5"/>
  <c r="DS218" i="5"/>
  <c r="EA205" i="5"/>
  <c r="GF218" i="5"/>
  <c r="GE205" i="5"/>
  <c r="GZ208" i="5"/>
  <c r="AP208" i="5"/>
  <c r="GL211" i="5"/>
  <c r="GK211" i="5" s="1"/>
  <c r="EC211" i="5"/>
  <c r="GL216" i="5"/>
  <c r="GK216" i="5" s="1"/>
  <c r="EC216" i="5"/>
  <c r="GX217" i="5"/>
  <c r="CN217" i="5"/>
  <c r="K218" i="5"/>
  <c r="GJ215" i="5"/>
  <c r="GL221" i="5"/>
  <c r="GK221" i="5" s="1"/>
  <c r="EC221" i="5"/>
  <c r="GP221" i="5"/>
  <c r="GO221" i="5" s="1"/>
  <c r="GT221" i="5" s="1"/>
  <c r="EG221" i="5"/>
  <c r="EL221" i="5" s="1"/>
  <c r="CK225" i="5"/>
  <c r="EI219" i="5"/>
  <c r="GP223" i="5"/>
  <c r="GO223" i="5" s="1"/>
  <c r="EG223" i="5"/>
  <c r="GI224" i="5"/>
  <c r="CH225" i="5"/>
  <c r="EF219" i="5"/>
  <c r="CL225" i="5"/>
  <c r="EJ219" i="5"/>
  <c r="BU225" i="5"/>
  <c r="CC219" i="5"/>
  <c r="BY225" i="5"/>
  <c r="CD225" i="5" s="1"/>
  <c r="CD219" i="5"/>
  <c r="FQ225" i="5"/>
  <c r="FY219" i="5"/>
  <c r="FU225" i="5"/>
  <c r="FZ225" i="5" s="1"/>
  <c r="FZ219" i="5"/>
  <c r="CM223" i="5"/>
  <c r="CI224" i="5"/>
  <c r="EH224" i="5"/>
  <c r="GZ222" i="5"/>
  <c r="AP222" i="5"/>
  <c r="GX229" i="5"/>
  <c r="EL231" i="5"/>
  <c r="GI233" i="5"/>
  <c r="GZ233" i="5"/>
  <c r="AP233" i="5"/>
  <c r="AT232" i="5"/>
  <c r="AT234" i="5" s="1"/>
  <c r="AT228" i="5"/>
  <c r="EN192" i="5"/>
  <c r="EN227" i="5" s="1"/>
  <c r="EM20" i="5"/>
  <c r="GQ15" i="5"/>
  <c r="GQ14" i="5" s="1"/>
  <c r="EI14" i="5"/>
  <c r="AK37" i="5"/>
  <c r="GZ37" i="5" s="1"/>
  <c r="AP34" i="5"/>
  <c r="AP37" i="5" s="1"/>
  <c r="CM36" i="5"/>
  <c r="CN36" i="5"/>
  <c r="K40" i="5"/>
  <c r="GI43" i="5"/>
  <c r="GI44" i="5"/>
  <c r="GL52" i="5"/>
  <c r="GK52" i="5" s="1"/>
  <c r="EC52" i="5"/>
  <c r="GJ55" i="5"/>
  <c r="CM63" i="5"/>
  <c r="CN63" i="5"/>
  <c r="AO68" i="5"/>
  <c r="GN65" i="5"/>
  <c r="GN68" i="5" s="1"/>
  <c r="EF68" i="5"/>
  <c r="CC68" i="5"/>
  <c r="GE65" i="5"/>
  <c r="FU68" i="5"/>
  <c r="FZ65" i="5"/>
  <c r="FZ68" i="5" s="1"/>
  <c r="F232" i="5"/>
  <c r="F234" i="5" s="1"/>
  <c r="F228" i="5"/>
  <c r="BQ232" i="5"/>
  <c r="BQ234" i="5" s="1"/>
  <c r="BQ228" i="5"/>
  <c r="DJ192" i="5"/>
  <c r="DJ227" i="5" s="1"/>
  <c r="DI20" i="5"/>
  <c r="GQ10" i="5"/>
  <c r="GQ9" i="5" s="1"/>
  <c r="EI9" i="5"/>
  <c r="GP12" i="5"/>
  <c r="GO12" i="5" s="1"/>
  <c r="EG12" i="5"/>
  <c r="H192" i="5"/>
  <c r="H227" i="5" s="1"/>
  <c r="G20" i="5"/>
  <c r="AB192" i="5"/>
  <c r="AB227" i="5" s="1"/>
  <c r="AA20" i="5"/>
  <c r="AX234" i="5"/>
  <c r="AX232" i="5"/>
  <c r="AX228" i="5"/>
  <c r="BH232" i="5"/>
  <c r="BH234" i="5" s="1"/>
  <c r="BH228" i="5"/>
  <c r="CQ232" i="5"/>
  <c r="CQ234" i="5" s="1"/>
  <c r="CQ228" i="5"/>
  <c r="DD192" i="5"/>
  <c r="DD227" i="5" s="1"/>
  <c r="DC20" i="5"/>
  <c r="DP232" i="5"/>
  <c r="DP234" i="5" s="1"/>
  <c r="DP228" i="5"/>
  <c r="EY232" i="5"/>
  <c r="EY234" i="5" s="1"/>
  <c r="EY228" i="5"/>
  <c r="FN232" i="5"/>
  <c r="FN234" i="5" s="1"/>
  <c r="FN228" i="5"/>
  <c r="GX23" i="5"/>
  <c r="CN23" i="5"/>
  <c r="GL28" i="5"/>
  <c r="GK28" i="5" s="1"/>
  <c r="EC28" i="5"/>
  <c r="GP28" i="5"/>
  <c r="GO28" i="5" s="1"/>
  <c r="GT28" i="5" s="1"/>
  <c r="EG28" i="5"/>
  <c r="EL28" i="5" s="1"/>
  <c r="CM29" i="5"/>
  <c r="CM31" i="5"/>
  <c r="CE37" i="5"/>
  <c r="CM34" i="5"/>
  <c r="CM37" i="5" s="1"/>
  <c r="GL34" i="5"/>
  <c r="ED37" i="5"/>
  <c r="BV33" i="5"/>
  <c r="BU33" i="5" s="1"/>
  <c r="CC33" i="5" s="1"/>
  <c r="GE37" i="5"/>
  <c r="GJ34" i="5"/>
  <c r="GJ37" i="5" s="1"/>
  <c r="DW37" i="5"/>
  <c r="EB34" i="5"/>
  <c r="EB37" i="5" s="1"/>
  <c r="GL44" i="5"/>
  <c r="GK44" i="5" s="1"/>
  <c r="EC44" i="5"/>
  <c r="CM47" i="5"/>
  <c r="CN47" i="5"/>
  <c r="CW57" i="5"/>
  <c r="CM48" i="5"/>
  <c r="CN48" i="5"/>
  <c r="CM50" i="5"/>
  <c r="CN50" i="5"/>
  <c r="GI51" i="5"/>
  <c r="AP53" i="5"/>
  <c r="GJ53" i="5"/>
  <c r="EB54" i="5"/>
  <c r="CM59" i="5"/>
  <c r="CN59" i="5"/>
  <c r="CM61" i="5"/>
  <c r="CN61" i="5"/>
  <c r="CM67" i="5"/>
  <c r="CN67" i="5"/>
  <c r="GL72" i="5"/>
  <c r="GK72" i="5" s="1"/>
  <c r="GS72" i="5" s="1"/>
  <c r="EC72" i="5"/>
  <c r="GL77" i="5"/>
  <c r="GK77" i="5" s="1"/>
  <c r="EC77" i="5"/>
  <c r="CL9" i="5"/>
  <c r="CL20" i="5" s="1"/>
  <c r="EJ10" i="5"/>
  <c r="CD9" i="5"/>
  <c r="BZ20" i="5"/>
  <c r="BY14" i="5"/>
  <c r="DX20" i="5"/>
  <c r="DW14" i="5"/>
  <c r="EB15" i="5"/>
  <c r="EB16" i="5"/>
  <c r="EB17" i="5"/>
  <c r="AO18" i="5"/>
  <c r="GI18" i="5"/>
  <c r="AP22" i="5"/>
  <c r="GJ22" i="5"/>
  <c r="AP24" i="5"/>
  <c r="GJ24" i="5"/>
  <c r="AP25" i="5"/>
  <c r="GJ25" i="5"/>
  <c r="AP26" i="5"/>
  <c r="GJ26" i="5"/>
  <c r="AP27" i="5"/>
  <c r="GJ27" i="5"/>
  <c r="EA31" i="5"/>
  <c r="CG37" i="5"/>
  <c r="EE34" i="5"/>
  <c r="GG33" i="5"/>
  <c r="EB35" i="5"/>
  <c r="AQ33" i="5"/>
  <c r="CI33" i="5"/>
  <c r="CS33" i="5"/>
  <c r="EQ33" i="5"/>
  <c r="GZ38" i="5"/>
  <c r="AP38" i="5"/>
  <c r="CD38" i="5"/>
  <c r="GB40" i="5"/>
  <c r="GA38" i="5"/>
  <c r="DW40" i="5"/>
  <c r="EB38" i="5"/>
  <c r="EB40" i="5" s="1"/>
  <c r="GP40" i="5"/>
  <c r="HF40" i="5" s="1"/>
  <c r="GO38" i="5"/>
  <c r="GI39" i="5"/>
  <c r="CE41" i="5"/>
  <c r="CF45" i="5"/>
  <c r="ED41" i="5"/>
  <c r="GZ41" i="5"/>
  <c r="AP41" i="5"/>
  <c r="CD41" i="5"/>
  <c r="GE41" i="5"/>
  <c r="GF45" i="5"/>
  <c r="DW45" i="5"/>
  <c r="EB41" i="5"/>
  <c r="EB45" i="5" s="1"/>
  <c r="GZ46" i="5"/>
  <c r="AP46" i="5"/>
  <c r="CD46" i="5"/>
  <c r="FY46" i="5"/>
  <c r="FY57" i="5" s="1"/>
  <c r="FQ57" i="5"/>
  <c r="FU57" i="5"/>
  <c r="FZ46" i="5"/>
  <c r="FZ57" i="5" s="1"/>
  <c r="CN49" i="5"/>
  <c r="AO54" i="5"/>
  <c r="AP54" i="5"/>
  <c r="AP56" i="5"/>
  <c r="GE58" i="5"/>
  <c r="GF64" i="5"/>
  <c r="DW64" i="5"/>
  <c r="EB58" i="5"/>
  <c r="EB64" i="5" s="1"/>
  <c r="CG68" i="5"/>
  <c r="CE68" i="5" s="1"/>
  <c r="EE65" i="5"/>
  <c r="EC65" i="5" s="1"/>
  <c r="EI68" i="5"/>
  <c r="GQ65" i="5"/>
  <c r="EG65" i="5"/>
  <c r="CH73" i="5"/>
  <c r="EF69" i="5"/>
  <c r="CD80" i="5"/>
  <c r="DS80" i="5"/>
  <c r="EA74" i="5"/>
  <c r="GF80" i="5"/>
  <c r="GE74" i="5"/>
  <c r="FQ80" i="5"/>
  <c r="FY74" i="5"/>
  <c r="FY80" i="5" s="1"/>
  <c r="FU80" i="5"/>
  <c r="FZ74" i="5"/>
  <c r="FZ80" i="5" s="1"/>
  <c r="CE76" i="5"/>
  <c r="ED76" i="5"/>
  <c r="EA76" i="5"/>
  <c r="GJ78" i="5"/>
  <c r="EE83" i="5"/>
  <c r="CG92" i="5"/>
  <c r="CE86" i="5"/>
  <c r="ED86" i="5"/>
  <c r="CM89" i="5"/>
  <c r="CN89" i="5"/>
  <c r="GL96" i="5"/>
  <c r="GK96" i="5" s="1"/>
  <c r="EC96" i="5"/>
  <c r="EK96" i="5" s="1"/>
  <c r="GT96" i="5"/>
  <c r="CM98" i="5"/>
  <c r="CN98" i="5"/>
  <c r="CM102" i="5"/>
  <c r="CN102" i="5"/>
  <c r="GL105" i="5"/>
  <c r="GK105" i="5" s="1"/>
  <c r="EC105" i="5"/>
  <c r="AG9" i="5"/>
  <c r="AO9" i="5" s="1"/>
  <c r="GA10" i="5"/>
  <c r="GB9" i="5"/>
  <c r="GA9" i="5" s="1"/>
  <c r="EA10" i="5"/>
  <c r="AP13" i="5"/>
  <c r="EB13" i="5"/>
  <c r="AL20" i="5"/>
  <c r="AK14" i="5"/>
  <c r="AP14" i="5" s="1"/>
  <c r="AP15" i="5"/>
  <c r="FZ15" i="5"/>
  <c r="AP16" i="5"/>
  <c r="CI17" i="5"/>
  <c r="EH17" i="5"/>
  <c r="CG32" i="5"/>
  <c r="EE21" i="5"/>
  <c r="CG45" i="5"/>
  <c r="EE41" i="5"/>
  <c r="GL78" i="5"/>
  <c r="GK78" i="5" s="1"/>
  <c r="EC78" i="5"/>
  <c r="CM85" i="5"/>
  <c r="CN85" i="5"/>
  <c r="GL87" i="5"/>
  <c r="GK87" i="5" s="1"/>
  <c r="GT87" i="5" s="1"/>
  <c r="EC87" i="5"/>
  <c r="EK87" i="5" s="1"/>
  <c r="GZ103" i="5"/>
  <c r="AP103" i="5"/>
  <c r="CD103" i="5"/>
  <c r="GE93" i="5"/>
  <c r="FY93" i="5"/>
  <c r="GJ97" i="5"/>
  <c r="GI105" i="5"/>
  <c r="GL107" i="5"/>
  <c r="GK107" i="5" s="1"/>
  <c r="EC107" i="5"/>
  <c r="CN78" i="5"/>
  <c r="EB79" i="5"/>
  <c r="EF82" i="5"/>
  <c r="GN81" i="5"/>
  <c r="GN82" i="5" s="1"/>
  <c r="GZ83" i="5"/>
  <c r="AP83" i="5"/>
  <c r="EA83" i="5"/>
  <c r="DS92" i="5"/>
  <c r="EA92" i="5" s="1"/>
  <c r="EB86" i="5"/>
  <c r="GI88" i="5"/>
  <c r="ED90" i="5"/>
  <c r="CE90" i="5"/>
  <c r="CE91" i="5"/>
  <c r="ED91" i="5"/>
  <c r="EB91" i="5"/>
  <c r="CG103" i="5"/>
  <c r="CE103" i="5" s="1"/>
  <c r="EE93" i="5"/>
  <c r="EI103" i="5"/>
  <c r="EG103" i="5" s="1"/>
  <c r="GQ93" i="5"/>
  <c r="EG93" i="5"/>
  <c r="GJ95" i="5"/>
  <c r="ED99" i="5"/>
  <c r="ED103" i="5" s="1"/>
  <c r="CE99" i="5"/>
  <c r="CH116" i="5"/>
  <c r="EF113" i="5"/>
  <c r="EA115" i="5"/>
  <c r="GZ117" i="5"/>
  <c r="AP117" i="5"/>
  <c r="CD127" i="5"/>
  <c r="GB127" i="5"/>
  <c r="GA127" i="5" s="1"/>
  <c r="GA117" i="5"/>
  <c r="DS127" i="5"/>
  <c r="GF127" i="5"/>
  <c r="GE127" i="5" s="1"/>
  <c r="GE117" i="5"/>
  <c r="FZ117" i="5"/>
  <c r="CM121" i="5"/>
  <c r="CN121" i="5"/>
  <c r="GI121" i="5"/>
  <c r="GL126" i="5"/>
  <c r="GK126" i="5" s="1"/>
  <c r="EC126" i="5"/>
  <c r="GO128" i="5"/>
  <c r="GE128" i="5"/>
  <c r="GF134" i="5"/>
  <c r="GE134" i="5" s="1"/>
  <c r="GL133" i="5"/>
  <c r="GK133" i="5" s="1"/>
  <c r="EC133" i="5"/>
  <c r="CE140" i="5"/>
  <c r="ED140" i="5"/>
  <c r="AG152" i="5"/>
  <c r="AO152" i="5" s="1"/>
  <c r="GN145" i="5"/>
  <c r="GN152" i="5" s="1"/>
  <c r="EF152" i="5"/>
  <c r="CC152" i="5"/>
  <c r="GL149" i="5"/>
  <c r="GK149" i="5" s="1"/>
  <c r="EC149" i="5"/>
  <c r="EA149" i="5"/>
  <c r="GL150" i="5"/>
  <c r="GK150" i="5" s="1"/>
  <c r="EC150" i="5"/>
  <c r="AO81" i="5"/>
  <c r="AG82" i="5"/>
  <c r="AO82" i="5" s="1"/>
  <c r="GB82" i="5"/>
  <c r="GA81" i="5"/>
  <c r="FZ81" i="5"/>
  <c r="FZ82" i="5" s="1"/>
  <c r="FU82" i="5"/>
  <c r="CD83" i="5"/>
  <c r="EF92" i="5"/>
  <c r="GN83" i="5"/>
  <c r="GN92" i="5" s="1"/>
  <c r="FZ83" i="5"/>
  <c r="CN97" i="5"/>
  <c r="CN101" i="5"/>
  <c r="CH112" i="5"/>
  <c r="EF104" i="5"/>
  <c r="CG116" i="5"/>
  <c r="EE113" i="5"/>
  <c r="CG127" i="5"/>
  <c r="EE117" i="5"/>
  <c r="GP120" i="5"/>
  <c r="GO120" i="5" s="1"/>
  <c r="GT120" i="5" s="1"/>
  <c r="EG120" i="5"/>
  <c r="EL120" i="5" s="1"/>
  <c r="AO128" i="5"/>
  <c r="CM131" i="5"/>
  <c r="CN131" i="5"/>
  <c r="GL139" i="5"/>
  <c r="GK139" i="5" s="1"/>
  <c r="EC139" i="5"/>
  <c r="GA152" i="5"/>
  <c r="GI145" i="5"/>
  <c r="DS152" i="5"/>
  <c r="EA145" i="5"/>
  <c r="GL154" i="5"/>
  <c r="GK154" i="5" s="1"/>
  <c r="EC154" i="5"/>
  <c r="GJ154" i="5"/>
  <c r="GI155" i="5"/>
  <c r="CM156" i="5"/>
  <c r="CN156" i="5"/>
  <c r="GL159" i="5"/>
  <c r="GK159" i="5" s="1"/>
  <c r="GS159" i="5" s="1"/>
  <c r="EC159" i="5"/>
  <c r="EK159" i="5" s="1"/>
  <c r="GI159" i="5"/>
  <c r="CM160" i="5"/>
  <c r="CN160" i="5"/>
  <c r="CE119" i="5"/>
  <c r="ED119" i="5"/>
  <c r="GJ119" i="5"/>
  <c r="CG134" i="5"/>
  <c r="EE128" i="5"/>
  <c r="CC134" i="5"/>
  <c r="FZ134" i="5"/>
  <c r="EA130" i="5"/>
  <c r="CE132" i="5"/>
  <c r="ED132" i="5"/>
  <c r="GZ135" i="5"/>
  <c r="AP135" i="5"/>
  <c r="CD135" i="5"/>
  <c r="AO137" i="5"/>
  <c r="AP137" i="5"/>
  <c r="CN141" i="5"/>
  <c r="AO146" i="5"/>
  <c r="AP146" i="5"/>
  <c r="CC153" i="5"/>
  <c r="FY153" i="5"/>
  <c r="FQ157" i="5"/>
  <c r="CN155" i="5"/>
  <c r="CC164" i="5"/>
  <c r="CM161" i="5"/>
  <c r="CN161" i="5"/>
  <c r="CM162" i="5"/>
  <c r="CN162" i="5"/>
  <c r="CC169" i="5"/>
  <c r="GP169" i="5"/>
  <c r="HF27" i="5" s="1"/>
  <c r="GF169" i="5"/>
  <c r="FQ169" i="5"/>
  <c r="FY165" i="5"/>
  <c r="FY169" i="5" s="1"/>
  <c r="CN125" i="5"/>
  <c r="CN148" i="5"/>
  <c r="GZ153" i="5"/>
  <c r="AP153" i="5"/>
  <c r="GF157" i="5"/>
  <c r="GE153" i="5"/>
  <c r="EG157" i="5"/>
  <c r="AP158" i="5"/>
  <c r="GZ158" i="5"/>
  <c r="DW164" i="5"/>
  <c r="EB158" i="5"/>
  <c r="EB164" i="5" s="1"/>
  <c r="EH164" i="5"/>
  <c r="GP158" i="5"/>
  <c r="EG158" i="5"/>
  <c r="GL165" i="5"/>
  <c r="AP165" i="5"/>
  <c r="GZ165" i="5"/>
  <c r="GL168" i="5"/>
  <c r="GK168" i="5" s="1"/>
  <c r="EC168" i="5"/>
  <c r="CM171" i="5"/>
  <c r="CN171" i="5"/>
  <c r="GL177" i="5"/>
  <c r="GK177" i="5" s="1"/>
  <c r="EC177" i="5"/>
  <c r="EK177" i="5" s="1"/>
  <c r="GT177" i="5"/>
  <c r="CH175" i="5"/>
  <c r="EF170" i="5"/>
  <c r="ED174" i="5"/>
  <c r="CE174" i="5"/>
  <c r="AE191" i="5"/>
  <c r="CH189" i="5"/>
  <c r="EF176" i="5"/>
  <c r="BX191" i="5"/>
  <c r="DV191" i="5"/>
  <c r="DV238" i="5" s="1"/>
  <c r="DZ191" i="5"/>
  <c r="DZ238" i="5" s="1"/>
  <c r="ED184" i="5"/>
  <c r="CE184" i="5"/>
  <c r="GP184" i="5"/>
  <c r="GO184" i="5" s="1"/>
  <c r="EG184" i="5"/>
  <c r="EG185" i="5"/>
  <c r="GP185" i="5"/>
  <c r="GO185" i="5" s="1"/>
  <c r="CN195" i="5"/>
  <c r="GX195" i="5"/>
  <c r="CN166" i="5"/>
  <c r="DY191" i="5"/>
  <c r="DY238" i="5" s="1"/>
  <c r="EM191" i="5"/>
  <c r="EM238" i="5" s="1"/>
  <c r="EQ191" i="5"/>
  <c r="EW191" i="5"/>
  <c r="EW238" i="5" s="1"/>
  <c r="FA191" i="5"/>
  <c r="FG191" i="5"/>
  <c r="FG238" i="5" s="1"/>
  <c r="FK191" i="5"/>
  <c r="AP178" i="5"/>
  <c r="CM187" i="5"/>
  <c r="CN187" i="5"/>
  <c r="GL194" i="5"/>
  <c r="GK194" i="5" s="1"/>
  <c r="EC194" i="5"/>
  <c r="GX198" i="5"/>
  <c r="CN198" i="5"/>
  <c r="AM226" i="5"/>
  <c r="FS227" i="5"/>
  <c r="CI199" i="5"/>
  <c r="EH199" i="5"/>
  <c r="GJ199" i="5"/>
  <c r="CM201" i="5"/>
  <c r="CN203" i="5"/>
  <c r="GX203" i="5"/>
  <c r="CE207" i="5"/>
  <c r="ED207" i="5"/>
  <c r="CF204" i="5"/>
  <c r="ED193" i="5"/>
  <c r="CE193" i="5"/>
  <c r="AK204" i="5"/>
  <c r="AP193" i="5"/>
  <c r="AP204" i="5" s="1"/>
  <c r="GZ193" i="5"/>
  <c r="AL226" i="5"/>
  <c r="CB232" i="5"/>
  <c r="CB234" i="5" s="1"/>
  <c r="CB228" i="5"/>
  <c r="DV226" i="5"/>
  <c r="DZ226" i="5"/>
  <c r="FR226" i="5"/>
  <c r="FV226" i="5"/>
  <c r="GI208" i="5"/>
  <c r="GI209" i="5"/>
  <c r="GL210" i="5"/>
  <c r="GK210" i="5" s="1"/>
  <c r="EC210" i="5"/>
  <c r="GZ206" i="5"/>
  <c r="AP206" i="5"/>
  <c r="GZ209" i="5"/>
  <c r="AP209" i="5"/>
  <c r="GP212" i="5"/>
  <c r="GO212" i="5" s="1"/>
  <c r="EG212" i="5"/>
  <c r="GL213" i="5"/>
  <c r="GK213" i="5" s="1"/>
  <c r="EC213" i="5"/>
  <c r="GX214" i="5"/>
  <c r="EC215" i="5"/>
  <c r="GL215" i="5"/>
  <c r="GK215" i="5" s="1"/>
  <c r="CI215" i="5"/>
  <c r="EH215" i="5"/>
  <c r="EC217" i="5"/>
  <c r="GL217" i="5"/>
  <c r="GK217" i="5" s="1"/>
  <c r="GI217" i="5"/>
  <c r="EH220" i="5"/>
  <c r="CI220" i="5"/>
  <c r="CM212" i="5"/>
  <c r="EA212" i="5"/>
  <c r="GP213" i="5"/>
  <c r="GO213" i="5" s="1"/>
  <c r="GT213" i="5" s="1"/>
  <c r="EG213" i="5"/>
  <c r="GI216" i="5"/>
  <c r="GL220" i="5"/>
  <c r="GK220" i="5" s="1"/>
  <c r="EC220" i="5"/>
  <c r="EH211" i="5"/>
  <c r="CI211" i="5"/>
  <c r="CF225" i="5"/>
  <c r="ED219" i="5"/>
  <c r="CE219" i="5"/>
  <c r="AK225" i="5"/>
  <c r="AP219" i="5"/>
  <c r="GZ219" i="5"/>
  <c r="GB225" i="5"/>
  <c r="GA219" i="5"/>
  <c r="DW225" i="5"/>
  <c r="EB219" i="5"/>
  <c r="CE222" i="5"/>
  <c r="ED222" i="5"/>
  <c r="GI222" i="5"/>
  <c r="EB229" i="5"/>
  <c r="CM230" i="5"/>
  <c r="GJ230" i="5"/>
  <c r="DQ33" i="5"/>
  <c r="GP82" i="5"/>
  <c r="GO81" i="5"/>
  <c r="EA128" i="5"/>
  <c r="EB93" i="5"/>
  <c r="EL163" i="5"/>
  <c r="FF33" i="5"/>
  <c r="GS230" i="5"/>
  <c r="DL232" i="5"/>
  <c r="DL234" i="5" s="1"/>
  <c r="DL228" i="5"/>
  <c r="EX192" i="5"/>
  <c r="EX227" i="5" s="1"/>
  <c r="EW20" i="5"/>
  <c r="AM192" i="5"/>
  <c r="AM4" i="5"/>
  <c r="CD33" i="5"/>
  <c r="GA37" i="5"/>
  <c r="GI34" i="5"/>
  <c r="GI37" i="5" s="1"/>
  <c r="DS37" i="5"/>
  <c r="EA34" i="5"/>
  <c r="EA37" i="5" s="1"/>
  <c r="CM65" i="5"/>
  <c r="CN65" i="5"/>
  <c r="GL65" i="5"/>
  <c r="ED68" i="5"/>
  <c r="AP65" i="5"/>
  <c r="GZ65" i="5"/>
  <c r="GA68" i="5"/>
  <c r="GI65" i="5"/>
  <c r="GI68" i="5" s="1"/>
  <c r="DS68" i="5"/>
  <c r="EA65" i="5"/>
  <c r="EA68" i="5" s="1"/>
  <c r="GL66" i="5"/>
  <c r="GK66" i="5" s="1"/>
  <c r="EC66" i="5"/>
  <c r="GL71" i="5"/>
  <c r="GK71" i="5" s="1"/>
  <c r="EC71" i="5"/>
  <c r="CM75" i="5"/>
  <c r="CN75" i="5"/>
  <c r="D192" i="5"/>
  <c r="C20" i="5"/>
  <c r="K20" i="5" s="1"/>
  <c r="BL192" i="5"/>
  <c r="BL227" i="5" s="1"/>
  <c r="BK20" i="5"/>
  <c r="DB232" i="5"/>
  <c r="DB234" i="5" s="1"/>
  <c r="DB228" i="5"/>
  <c r="GX11" i="5"/>
  <c r="CN11" i="5"/>
  <c r="GL12" i="5"/>
  <c r="GK12" i="5" s="1"/>
  <c r="EC12" i="5"/>
  <c r="EK12" i="5" s="1"/>
  <c r="J232" i="5"/>
  <c r="J234" i="5" s="1"/>
  <c r="J228" i="5"/>
  <c r="AD232" i="5"/>
  <c r="AD234" i="5" s="1"/>
  <c r="AD228" i="5"/>
  <c r="BR232" i="5"/>
  <c r="BR234" i="5" s="1"/>
  <c r="BR228" i="5"/>
  <c r="DA232" i="5"/>
  <c r="DA234" i="5" s="1"/>
  <c r="DA228" i="5"/>
  <c r="DN192" i="5"/>
  <c r="DN227" i="5" s="1"/>
  <c r="DM20" i="5"/>
  <c r="ET232" i="5"/>
  <c r="ET234" i="5" s="1"/>
  <c r="ET228" i="5"/>
  <c r="FD232" i="5"/>
  <c r="FD234" i="5" s="1"/>
  <c r="FD228" i="5"/>
  <c r="CG20" i="5"/>
  <c r="AN192" i="5"/>
  <c r="AN227" i="5" s="1"/>
  <c r="AN4" i="5"/>
  <c r="GP29" i="5"/>
  <c r="GO29" i="5" s="1"/>
  <c r="EG29" i="5"/>
  <c r="AE33" i="5"/>
  <c r="BS33" i="5"/>
  <c r="GP44" i="5"/>
  <c r="GO44" i="5" s="1"/>
  <c r="GT44" i="5" s="1"/>
  <c r="EG44" i="5"/>
  <c r="EL44" i="5" s="1"/>
  <c r="GT66" i="5"/>
  <c r="GA15" i="5"/>
  <c r="GB14" i="5"/>
  <c r="CI21" i="5"/>
  <c r="CJ32" i="5"/>
  <c r="EH21" i="5"/>
  <c r="CD21" i="5"/>
  <c r="GE21" i="5"/>
  <c r="GJ21" i="5" s="1"/>
  <c r="GF32" i="5"/>
  <c r="GE32" i="5" s="1"/>
  <c r="GJ32" i="5" s="1"/>
  <c r="FZ21" i="5"/>
  <c r="CE35" i="5"/>
  <c r="ED35" i="5"/>
  <c r="FQ45" i="5"/>
  <c r="FY41" i="5"/>
  <c r="FY45" i="5" s="1"/>
  <c r="FU45" i="5"/>
  <c r="FZ41" i="5"/>
  <c r="FZ45" i="5" s="1"/>
  <c r="GB57" i="5"/>
  <c r="GA46" i="5"/>
  <c r="DW57" i="5"/>
  <c r="EB46" i="5"/>
  <c r="EB57" i="5" s="1"/>
  <c r="GP57" i="5"/>
  <c r="GO46" i="5"/>
  <c r="ED53" i="5"/>
  <c r="CE53" i="5"/>
  <c r="GI54" i="5"/>
  <c r="CE56" i="5"/>
  <c r="ED56" i="5"/>
  <c r="CE58" i="5"/>
  <c r="CF64" i="5"/>
  <c r="ED58" i="5"/>
  <c r="GZ58" i="5"/>
  <c r="AP58" i="5"/>
  <c r="CD58" i="5"/>
  <c r="FQ64" i="5"/>
  <c r="FY58" i="5"/>
  <c r="FU64" i="5"/>
  <c r="FZ58" i="5"/>
  <c r="FZ64" i="5" s="1"/>
  <c r="AO60" i="5"/>
  <c r="AP60" i="5"/>
  <c r="GZ73" i="5"/>
  <c r="AP73" i="5"/>
  <c r="CD73" i="5"/>
  <c r="GA69" i="5"/>
  <c r="GB73" i="5"/>
  <c r="DS73" i="5"/>
  <c r="EA69" i="5"/>
  <c r="EA73" i="5" s="1"/>
  <c r="GO69" i="5"/>
  <c r="GP73" i="5"/>
  <c r="EG73" i="5"/>
  <c r="GZ74" i="5"/>
  <c r="AP74" i="5"/>
  <c r="GL94" i="5"/>
  <c r="GK94" i="5" s="1"/>
  <c r="GS94" i="5" s="1"/>
  <c r="EC94" i="5"/>
  <c r="EK94" i="5" s="1"/>
  <c r="GT94" i="5"/>
  <c r="EL96" i="5"/>
  <c r="CM100" i="5"/>
  <c r="CN100" i="5"/>
  <c r="EL100" i="5"/>
  <c r="GT105" i="5"/>
  <c r="AP9" i="5"/>
  <c r="GE10" i="5"/>
  <c r="GJ10" i="5" s="1"/>
  <c r="GF9" i="5"/>
  <c r="GE9" i="5" s="1"/>
  <c r="GJ9" i="5" s="1"/>
  <c r="FZ10" i="5"/>
  <c r="CE15" i="5"/>
  <c r="ED15" i="5"/>
  <c r="CF14" i="5"/>
  <c r="FR20" i="5"/>
  <c r="FQ14" i="5"/>
  <c r="CE16" i="5"/>
  <c r="ED16" i="5"/>
  <c r="CE17" i="5"/>
  <c r="CM17" i="5" s="1"/>
  <c r="ED17" i="5"/>
  <c r="CK32" i="5"/>
  <c r="CK191" i="5" s="1"/>
  <c r="CK238" i="5" s="1"/>
  <c r="EI21" i="5"/>
  <c r="CG64" i="5"/>
  <c r="EE58" i="5"/>
  <c r="CE79" i="5"/>
  <c r="ED79" i="5"/>
  <c r="GL84" i="5"/>
  <c r="GK84" i="5" s="1"/>
  <c r="GS84" i="5" s="1"/>
  <c r="EC84" i="5"/>
  <c r="EK84" i="5" s="1"/>
  <c r="CM93" i="5"/>
  <c r="CN93" i="5"/>
  <c r="GL93" i="5"/>
  <c r="EC93" i="5"/>
  <c r="EK93" i="5" s="1"/>
  <c r="AP93" i="5"/>
  <c r="GZ93" i="5"/>
  <c r="EB103" i="5"/>
  <c r="GP98" i="5"/>
  <c r="GO98" i="5" s="1"/>
  <c r="EG98" i="5"/>
  <c r="CM108" i="5"/>
  <c r="CN108" i="5"/>
  <c r="GL110" i="5"/>
  <c r="GK110" i="5" s="1"/>
  <c r="EC110" i="5"/>
  <c r="GL111" i="5"/>
  <c r="GK111" i="5" s="1"/>
  <c r="EC111" i="5"/>
  <c r="CM114" i="5"/>
  <c r="CN114" i="5"/>
  <c r="CD81" i="5"/>
  <c r="GF92" i="5"/>
  <c r="GE92" i="5" s="1"/>
  <c r="GE83" i="5"/>
  <c r="EG92" i="5"/>
  <c r="GZ116" i="5"/>
  <c r="AP116" i="5"/>
  <c r="CD116" i="5"/>
  <c r="GA113" i="5"/>
  <c r="GI113" i="5" s="1"/>
  <c r="GB116" i="5"/>
  <c r="GA116" i="5" s="1"/>
  <c r="GI116" i="5" s="1"/>
  <c r="GO113" i="5"/>
  <c r="GP116" i="5"/>
  <c r="FZ113" i="5"/>
  <c r="CM122" i="5"/>
  <c r="CN122" i="5"/>
  <c r="EG123" i="5"/>
  <c r="GP123" i="5"/>
  <c r="GO123" i="5" s="1"/>
  <c r="GA128" i="5"/>
  <c r="GI128" i="5" s="1"/>
  <c r="GB134" i="5"/>
  <c r="GA134" i="5" s="1"/>
  <c r="GI134" i="5" s="1"/>
  <c r="CM129" i="5"/>
  <c r="CN129" i="5"/>
  <c r="CM138" i="5"/>
  <c r="CN138" i="5"/>
  <c r="CM143" i="5"/>
  <c r="CN143" i="5"/>
  <c r="CM147" i="5"/>
  <c r="CN147" i="5"/>
  <c r="GP149" i="5"/>
  <c r="EG149" i="5"/>
  <c r="EL149" i="5" s="1"/>
  <c r="EH152" i="5"/>
  <c r="EL159" i="5"/>
  <c r="GZ81" i="5"/>
  <c r="AP81" i="5"/>
  <c r="EB81" i="5"/>
  <c r="EB82" i="5" s="1"/>
  <c r="DW82" i="5"/>
  <c r="AG112" i="5"/>
  <c r="AO112" i="5" s="1"/>
  <c r="GZ112" i="5"/>
  <c r="AP112" i="5"/>
  <c r="CD112" i="5"/>
  <c r="GB112" i="5"/>
  <c r="GA112" i="5" s="1"/>
  <c r="GI112" i="5" s="1"/>
  <c r="GA104" i="5"/>
  <c r="GI104" i="5" s="1"/>
  <c r="DW112" i="5"/>
  <c r="EB112" i="5" s="1"/>
  <c r="GO104" i="5"/>
  <c r="FZ104" i="5"/>
  <c r="CM120" i="5"/>
  <c r="CN120" i="5"/>
  <c r="GL125" i="5"/>
  <c r="GK125" i="5" s="1"/>
  <c r="EC125" i="5"/>
  <c r="ED128" i="5"/>
  <c r="CE128" i="5"/>
  <c r="CF134" i="5"/>
  <c r="EG130" i="5"/>
  <c r="GP130" i="5"/>
  <c r="GO130" i="5" s="1"/>
  <c r="EH134" i="5"/>
  <c r="EG134" i="5" s="1"/>
  <c r="CM136" i="5"/>
  <c r="CN136" i="5"/>
  <c r="GL142" i="5"/>
  <c r="GK142" i="5" s="1"/>
  <c r="GS142" i="5" s="1"/>
  <c r="EC142" i="5"/>
  <c r="GT142" i="5"/>
  <c r="GE152" i="5"/>
  <c r="GJ145" i="5"/>
  <c r="DW152" i="5"/>
  <c r="EB145" i="5"/>
  <c r="EB152" i="5" s="1"/>
  <c r="FU152" i="5"/>
  <c r="FZ145" i="5"/>
  <c r="FZ152" i="5" s="1"/>
  <c r="GL151" i="5"/>
  <c r="GK151" i="5" s="1"/>
  <c r="EC151" i="5"/>
  <c r="CN118" i="5"/>
  <c r="CH144" i="5"/>
  <c r="EF135" i="5"/>
  <c r="GB144" i="5"/>
  <c r="GA135" i="5"/>
  <c r="DW144" i="5"/>
  <c r="EB135" i="5"/>
  <c r="EB144" i="5" s="1"/>
  <c r="GP144" i="5"/>
  <c r="GO135" i="5"/>
  <c r="FY135" i="5"/>
  <c r="FY144" i="5" s="1"/>
  <c r="FQ144" i="5"/>
  <c r="FU144" i="5"/>
  <c r="FZ135" i="5"/>
  <c r="FZ144" i="5" s="1"/>
  <c r="CG152" i="5"/>
  <c r="CE152" i="5" s="1"/>
  <c r="EE145" i="5"/>
  <c r="EC145" i="5" s="1"/>
  <c r="EF164" i="5"/>
  <c r="GN158" i="5"/>
  <c r="GN164" i="5" s="1"/>
  <c r="FQ164" i="5"/>
  <c r="FY158" i="5"/>
  <c r="FY164" i="5" s="1"/>
  <c r="CM163" i="5"/>
  <c r="CN163" i="5"/>
  <c r="GI165" i="5"/>
  <c r="GI169" i="5" s="1"/>
  <c r="DS169" i="5"/>
  <c r="EA165" i="5"/>
  <c r="EA169" i="5" s="1"/>
  <c r="CE167" i="5"/>
  <c r="ED167" i="5"/>
  <c r="GL173" i="5"/>
  <c r="GK173" i="5" s="1"/>
  <c r="EC173" i="5"/>
  <c r="CF157" i="5"/>
  <c r="ED153" i="5"/>
  <c r="CE153" i="5"/>
  <c r="DS157" i="5"/>
  <c r="EA153" i="5"/>
  <c r="EA157" i="5" s="1"/>
  <c r="CF164" i="5"/>
  <c r="ED158" i="5"/>
  <c r="CE158" i="5"/>
  <c r="DS164" i="5"/>
  <c r="EA158" i="5"/>
  <c r="EJ164" i="5"/>
  <c r="EJ33" i="5" s="1"/>
  <c r="GR158" i="5"/>
  <c r="GR164" i="5" s="1"/>
  <c r="GZ169" i="5"/>
  <c r="AP169" i="5"/>
  <c r="EL177" i="5"/>
  <c r="GZ175" i="5"/>
  <c r="AP175" i="5"/>
  <c r="CD175" i="5"/>
  <c r="GA170" i="5"/>
  <c r="GB175" i="5"/>
  <c r="DS175" i="5"/>
  <c r="EA170" i="5"/>
  <c r="EA175" i="5" s="1"/>
  <c r="GO170" i="5"/>
  <c r="GP175" i="5"/>
  <c r="EG175" i="5"/>
  <c r="FQ175" i="5"/>
  <c r="FY170" i="5"/>
  <c r="FY175" i="5" s="1"/>
  <c r="FU175" i="5"/>
  <c r="FZ170" i="5"/>
  <c r="FZ175" i="5" s="1"/>
  <c r="G191" i="5"/>
  <c r="GZ176" i="5"/>
  <c r="AP176" i="5"/>
  <c r="BV191" i="5"/>
  <c r="BU189" i="5"/>
  <c r="BZ191" i="5"/>
  <c r="BY189" i="5"/>
  <c r="CD189" i="5" s="1"/>
  <c r="GB189" i="5"/>
  <c r="GA176" i="5"/>
  <c r="DT191" i="5"/>
  <c r="DT238" i="5" s="1"/>
  <c r="DW189" i="5"/>
  <c r="EB176" i="5"/>
  <c r="EB189" i="5" s="1"/>
  <c r="GP189" i="5"/>
  <c r="FR191" i="5"/>
  <c r="FR238" i="5" s="1"/>
  <c r="FV191" i="5"/>
  <c r="FV238" i="5" s="1"/>
  <c r="EK182" i="5"/>
  <c r="GT186" i="5"/>
  <c r="GL196" i="5"/>
  <c r="GK196" i="5" s="1"/>
  <c r="EC196" i="5"/>
  <c r="GP196" i="5"/>
  <c r="GO196" i="5" s="1"/>
  <c r="GT196" i="5" s="1"/>
  <c r="EG196" i="5"/>
  <c r="EL196" i="5" s="1"/>
  <c r="CG189" i="5"/>
  <c r="EE176" i="5"/>
  <c r="CX191" i="5"/>
  <c r="CX238" i="5" s="1"/>
  <c r="DG191" i="5"/>
  <c r="DG238" i="5" s="1"/>
  <c r="DH191" i="5"/>
  <c r="DH238" i="5" s="1"/>
  <c r="DQ191" i="5"/>
  <c r="DQ238" i="5" s="1"/>
  <c r="DR191" i="5"/>
  <c r="DR238" i="5" s="1"/>
  <c r="GC191" i="5"/>
  <c r="EI189" i="5"/>
  <c r="GQ176" i="5"/>
  <c r="GQ189" i="5" s="1"/>
  <c r="CM186" i="5"/>
  <c r="CN186" i="5"/>
  <c r="GX200" i="5"/>
  <c r="CN200" i="5"/>
  <c r="K226" i="5"/>
  <c r="AU251" i="5"/>
  <c r="AU226" i="5"/>
  <c r="BE227" i="5"/>
  <c r="EC202" i="5"/>
  <c r="GL202" i="5"/>
  <c r="GK202" i="5" s="1"/>
  <c r="EG202" i="5"/>
  <c r="EL202" i="5" s="1"/>
  <c r="GP202" i="5"/>
  <c r="GO202" i="5" s="1"/>
  <c r="GT202" i="5" s="1"/>
  <c r="GL208" i="5"/>
  <c r="GK208" i="5" s="1"/>
  <c r="EC208" i="5"/>
  <c r="CE209" i="5"/>
  <c r="ED209" i="5"/>
  <c r="GP210" i="5"/>
  <c r="GO210" i="5" s="1"/>
  <c r="GT210" i="5" s="1"/>
  <c r="EG210" i="5"/>
  <c r="EL210" i="5" s="1"/>
  <c r="BU204" i="5"/>
  <c r="CC193" i="5"/>
  <c r="CC204" i="5" s="1"/>
  <c r="BY204" i="5"/>
  <c r="CD193" i="5"/>
  <c r="CD204" i="5" s="1"/>
  <c r="DS204" i="5"/>
  <c r="EA193" i="5"/>
  <c r="EA204" i="5" s="1"/>
  <c r="GF204" i="5"/>
  <c r="GE193" i="5"/>
  <c r="FX232" i="5"/>
  <c r="FX234" i="5" s="1"/>
  <c r="FX228" i="5"/>
  <c r="GX201" i="5"/>
  <c r="CN201" i="5"/>
  <c r="CF218" i="5"/>
  <c r="CE205" i="5"/>
  <c r="ED205" i="5"/>
  <c r="AK218" i="5"/>
  <c r="GZ218" i="5" s="1"/>
  <c r="GZ205" i="5"/>
  <c r="AP205" i="5"/>
  <c r="AP218" i="5" s="1"/>
  <c r="BU218" i="5"/>
  <c r="CC205" i="5"/>
  <c r="CC218" i="5" s="1"/>
  <c r="BY218" i="5"/>
  <c r="CD205" i="5"/>
  <c r="CD218" i="5" s="1"/>
  <c r="GB218" i="5"/>
  <c r="GA205" i="5"/>
  <c r="DW218" i="5"/>
  <c r="EB205" i="5"/>
  <c r="EB218" i="5" s="1"/>
  <c r="FQ218" i="5"/>
  <c r="FY205" i="5"/>
  <c r="FY218" i="5" s="1"/>
  <c r="FU218" i="5"/>
  <c r="FZ205" i="5"/>
  <c r="FZ218" i="5" s="1"/>
  <c r="CE206" i="5"/>
  <c r="ED206" i="5"/>
  <c r="EH208" i="5"/>
  <c r="CI208" i="5"/>
  <c r="CM211" i="5"/>
  <c r="CE214" i="5"/>
  <c r="CM214" i="5" s="1"/>
  <c r="ED214" i="5"/>
  <c r="EG217" i="5"/>
  <c r="GP217" i="5"/>
  <c r="GO217" i="5" s="1"/>
  <c r="GT217" i="5" s="1"/>
  <c r="CG218" i="5"/>
  <c r="EE205" i="5"/>
  <c r="AY218" i="5"/>
  <c r="AY226" i="5" s="1"/>
  <c r="GX221" i="5"/>
  <c r="CN221" i="5"/>
  <c r="GX223" i="5"/>
  <c r="CN223" i="5"/>
  <c r="GL223" i="5"/>
  <c r="GK223" i="5" s="1"/>
  <c r="EC223" i="5"/>
  <c r="EK223" i="5" s="1"/>
  <c r="CE224" i="5"/>
  <c r="CM224" i="5" s="1"/>
  <c r="ED224" i="5"/>
  <c r="CI222" i="5"/>
  <c r="EH222" i="5"/>
  <c r="CE229" i="5"/>
  <c r="CM229" i="5" s="1"/>
  <c r="ED229" i="5"/>
  <c r="GX230" i="5"/>
  <c r="CN230" i="5"/>
  <c r="ED233" i="5"/>
  <c r="CE233" i="5"/>
  <c r="CM233" i="5" s="1"/>
  <c r="GX233" i="5"/>
  <c r="CN233" i="5"/>
  <c r="X192" i="5"/>
  <c r="X227" i="5" s="1"/>
  <c r="W20" i="5"/>
  <c r="CP192" i="5"/>
  <c r="CP227" i="5" s="1"/>
  <c r="CO20" i="5"/>
  <c r="FJ232" i="5"/>
  <c r="FJ234" i="5" s="1"/>
  <c r="FJ228" i="5"/>
  <c r="CK192" i="5"/>
  <c r="CK2" i="5"/>
  <c r="EC30" i="5"/>
  <c r="GL30" i="5"/>
  <c r="GK30" i="5" s="1"/>
  <c r="CI30" i="5"/>
  <c r="EH30" i="5"/>
  <c r="BY37" i="5"/>
  <c r="CD34" i="5"/>
  <c r="CD37" i="5" s="1"/>
  <c r="FQ37" i="5"/>
  <c r="FY34" i="5"/>
  <c r="FY37" i="5" s="1"/>
  <c r="GL36" i="5"/>
  <c r="GK36" i="5" s="1"/>
  <c r="EC36" i="5"/>
  <c r="GX40" i="5"/>
  <c r="GL42" i="5"/>
  <c r="GK42" i="5" s="1"/>
  <c r="EC42" i="5"/>
  <c r="GM46" i="5"/>
  <c r="GM57" i="5" s="1"/>
  <c r="EE57" i="5"/>
  <c r="GL63" i="5"/>
  <c r="GK63" i="5" s="1"/>
  <c r="EC63" i="5"/>
  <c r="EK63" i="5" s="1"/>
  <c r="GZ68" i="5"/>
  <c r="AP68" i="5"/>
  <c r="GP68" i="5"/>
  <c r="AR192" i="5"/>
  <c r="AR227" i="5" s="1"/>
  <c r="AQ20" i="5"/>
  <c r="CZ192" i="5"/>
  <c r="CZ227" i="5" s="1"/>
  <c r="CY20" i="5"/>
  <c r="EZ232" i="5"/>
  <c r="EZ234" i="5" s="1"/>
  <c r="EZ228" i="5"/>
  <c r="CN12" i="5"/>
  <c r="GX12" i="5"/>
  <c r="T232" i="5"/>
  <c r="T234" i="5" s="1"/>
  <c r="T228" i="5"/>
  <c r="AS232" i="5"/>
  <c r="AS234" i="5" s="1"/>
  <c r="AS228" i="5"/>
  <c r="BF232" i="5"/>
  <c r="BF234" i="5" s="1"/>
  <c r="BF228" i="5"/>
  <c r="BP192" i="5"/>
  <c r="BP227" i="5" s="1"/>
  <c r="BO20" i="5"/>
  <c r="CV232" i="5"/>
  <c r="CV234" i="5" s="1"/>
  <c r="CV228" i="5"/>
  <c r="DK232" i="5"/>
  <c r="DK234" i="5" s="1"/>
  <c r="DK228" i="5"/>
  <c r="ER192" i="5"/>
  <c r="ER227" i="5" s="1"/>
  <c r="EQ20" i="5"/>
  <c r="FI232" i="5"/>
  <c r="FI234" i="5" s="1"/>
  <c r="FI228" i="5"/>
  <c r="GR15" i="5"/>
  <c r="GR14" i="5" s="1"/>
  <c r="EJ14" i="5"/>
  <c r="GL23" i="5"/>
  <c r="GK23" i="5" s="1"/>
  <c r="EC23" i="5"/>
  <c r="GP23" i="5"/>
  <c r="EG23" i="5"/>
  <c r="EL23" i="5" s="1"/>
  <c r="GX28" i="5"/>
  <c r="CN28" i="5"/>
  <c r="GL29" i="5"/>
  <c r="GK29" i="5" s="1"/>
  <c r="EC29" i="5"/>
  <c r="EK29" i="5" s="1"/>
  <c r="EC31" i="5"/>
  <c r="EK31" i="5" s="1"/>
  <c r="GL31" i="5"/>
  <c r="GK31" i="5" s="1"/>
  <c r="GS31" i="5" s="1"/>
  <c r="AG37" i="5"/>
  <c r="AO34" i="5"/>
  <c r="AO37" i="5" s="1"/>
  <c r="U33" i="5"/>
  <c r="GO34" i="5"/>
  <c r="GL47" i="5"/>
  <c r="GK47" i="5" s="1"/>
  <c r="EC47" i="5"/>
  <c r="EK47" i="5" s="1"/>
  <c r="GJ47" i="5"/>
  <c r="EC48" i="5"/>
  <c r="GL48" i="5"/>
  <c r="GK48" i="5" s="1"/>
  <c r="GL49" i="5"/>
  <c r="GK49" i="5" s="1"/>
  <c r="GT49" i="5" s="1"/>
  <c r="EC49" i="5"/>
  <c r="EK49" i="5" s="1"/>
  <c r="GL50" i="5"/>
  <c r="GK50" i="5" s="1"/>
  <c r="EC50" i="5"/>
  <c r="GL51" i="5"/>
  <c r="GK51" i="5" s="1"/>
  <c r="GS51" i="5" s="1"/>
  <c r="EC51" i="5"/>
  <c r="GL59" i="5"/>
  <c r="GK59" i="5" s="1"/>
  <c r="EC59" i="5"/>
  <c r="GJ60" i="5"/>
  <c r="GL61" i="5"/>
  <c r="GK61" i="5" s="1"/>
  <c r="EC61" i="5"/>
  <c r="EL63" i="5"/>
  <c r="GL67" i="5"/>
  <c r="GK67" i="5" s="1"/>
  <c r="EC67" i="5"/>
  <c r="GL70" i="5"/>
  <c r="GK70" i="5" s="1"/>
  <c r="GS70" i="5" s="1"/>
  <c r="EC70" i="5"/>
  <c r="EK70" i="5" s="1"/>
  <c r="GJ70" i="5"/>
  <c r="CM72" i="5"/>
  <c r="CN72" i="5"/>
  <c r="CM77" i="5"/>
  <c r="CN77" i="5"/>
  <c r="CD10" i="5"/>
  <c r="CD15" i="5"/>
  <c r="GE15" i="5"/>
  <c r="GJ15" i="5" s="1"/>
  <c r="GF14" i="5"/>
  <c r="GJ16" i="5"/>
  <c r="GJ17" i="5"/>
  <c r="CE18" i="5"/>
  <c r="CM18" i="5" s="1"/>
  <c r="ED18" i="5"/>
  <c r="EA18" i="5"/>
  <c r="CH32" i="5"/>
  <c r="EF21" i="5"/>
  <c r="CL32" i="5"/>
  <c r="CL191" i="5" s="1"/>
  <c r="CL238" i="5" s="1"/>
  <c r="EJ21" i="5"/>
  <c r="CI22" i="5"/>
  <c r="EH22" i="5"/>
  <c r="EB22" i="5"/>
  <c r="CI24" i="5"/>
  <c r="EH24" i="5"/>
  <c r="EB24" i="5"/>
  <c r="CI25" i="5"/>
  <c r="EH25" i="5"/>
  <c r="EB25" i="5"/>
  <c r="CI26" i="5"/>
  <c r="EH26" i="5"/>
  <c r="EB26" i="5"/>
  <c r="CI27" i="5"/>
  <c r="EH27" i="5"/>
  <c r="EB27" i="5"/>
  <c r="GI31" i="5"/>
  <c r="AI33" i="5"/>
  <c r="AG33" i="5" s="1"/>
  <c r="CN34" i="5"/>
  <c r="CN37" i="5" s="1"/>
  <c r="DY33" i="5"/>
  <c r="DW33" i="5" s="1"/>
  <c r="AP35" i="5"/>
  <c r="GJ35" i="5"/>
  <c r="C33" i="5"/>
  <c r="G33" i="5"/>
  <c r="AU33" i="5"/>
  <c r="AZ33" i="5" s="1"/>
  <c r="CO33" i="5"/>
  <c r="CW33" i="5" s="1"/>
  <c r="EM33" i="5"/>
  <c r="EU33" i="5" s="1"/>
  <c r="CF40" i="5"/>
  <c r="CE40" i="5" s="1"/>
  <c r="CM40" i="5" s="1"/>
  <c r="CE38" i="5"/>
  <c r="ED38" i="5"/>
  <c r="AG40" i="5"/>
  <c r="AO40" i="5" s="1"/>
  <c r="GZ40" i="5"/>
  <c r="CD40" i="5"/>
  <c r="EA38" i="5"/>
  <c r="DS40" i="5"/>
  <c r="GF40" i="5"/>
  <c r="GE38" i="5"/>
  <c r="EG40" i="5"/>
  <c r="FY38" i="5"/>
  <c r="FY40" i="5" s="1"/>
  <c r="FQ40" i="5"/>
  <c r="FU40" i="5"/>
  <c r="FZ38" i="5"/>
  <c r="FZ40" i="5" s="1"/>
  <c r="CE39" i="5"/>
  <c r="ED39" i="5"/>
  <c r="EA39" i="5"/>
  <c r="AG45" i="5"/>
  <c r="AO45" i="5" s="1"/>
  <c r="GZ45" i="5"/>
  <c r="CD45" i="5"/>
  <c r="GA41" i="5"/>
  <c r="GB45" i="5"/>
  <c r="DS45" i="5"/>
  <c r="EA41" i="5"/>
  <c r="EA45" i="5" s="1"/>
  <c r="GO41" i="5"/>
  <c r="EG45" i="5"/>
  <c r="CF57" i="5"/>
  <c r="CE57" i="5" s="1"/>
  <c r="CE46" i="5"/>
  <c r="ED46" i="5"/>
  <c r="AG57" i="5"/>
  <c r="AO57" i="5" s="1"/>
  <c r="GZ57" i="5"/>
  <c r="AP57" i="5"/>
  <c r="CD57" i="5"/>
  <c r="ED54" i="5"/>
  <c r="CE54" i="5"/>
  <c r="CH64" i="5"/>
  <c r="EF58" i="5"/>
  <c r="GA58" i="5"/>
  <c r="GB64" i="5"/>
  <c r="DS64" i="5"/>
  <c r="EA58" i="5"/>
  <c r="EA64" i="5" s="1"/>
  <c r="GO58" i="5"/>
  <c r="GP64" i="5"/>
  <c r="EG64" i="5"/>
  <c r="AP62" i="5"/>
  <c r="FQ73" i="5"/>
  <c r="FY69" i="5"/>
  <c r="FY73" i="5" s="1"/>
  <c r="FU73" i="5"/>
  <c r="FZ69" i="5"/>
  <c r="FZ73" i="5" s="1"/>
  <c r="CH80" i="5"/>
  <c r="EF74" i="5"/>
  <c r="CD74" i="5"/>
  <c r="GB80" i="5"/>
  <c r="GA74" i="5"/>
  <c r="DW80" i="5"/>
  <c r="EB74" i="5"/>
  <c r="EB80" i="5" s="1"/>
  <c r="GP80" i="5"/>
  <c r="GO74" i="5"/>
  <c r="EH80" i="5"/>
  <c r="GI76" i="5"/>
  <c r="EA84" i="5"/>
  <c r="GL89" i="5"/>
  <c r="GK89" i="5" s="1"/>
  <c r="EC89" i="5"/>
  <c r="EL94" i="5"/>
  <c r="CM96" i="5"/>
  <c r="CN96" i="5"/>
  <c r="GI96" i="5"/>
  <c r="GL98" i="5"/>
  <c r="GK98" i="5" s="1"/>
  <c r="EC98" i="5"/>
  <c r="EK98" i="5" s="1"/>
  <c r="GT100" i="5"/>
  <c r="GL102" i="5"/>
  <c r="GK102" i="5" s="1"/>
  <c r="EC102" i="5"/>
  <c r="EK102" i="5" s="1"/>
  <c r="GL106" i="5"/>
  <c r="GK106" i="5" s="1"/>
  <c r="EC106" i="5"/>
  <c r="EK106" i="5" s="1"/>
  <c r="GP107" i="5"/>
  <c r="GO107" i="5" s="1"/>
  <c r="GT107" i="5" s="1"/>
  <c r="EG107" i="5"/>
  <c r="EL107" i="5" s="1"/>
  <c r="GL109" i="5"/>
  <c r="GK109" i="5" s="1"/>
  <c r="EC109" i="5"/>
  <c r="EK109" i="5" s="1"/>
  <c r="CE10" i="5"/>
  <c r="CM10" i="5" s="1"/>
  <c r="CF9" i="5"/>
  <c r="CE9" i="5" s="1"/>
  <c r="ED10" i="5"/>
  <c r="AO10" i="5"/>
  <c r="DS9" i="5"/>
  <c r="EA9" i="5" s="1"/>
  <c r="CI13" i="5"/>
  <c r="EH13" i="5"/>
  <c r="GJ13" i="5"/>
  <c r="CI15" i="5"/>
  <c r="EH15" i="5"/>
  <c r="CJ14" i="5"/>
  <c r="FV20" i="5"/>
  <c r="FU14" i="5"/>
  <c r="CI16" i="5"/>
  <c r="EH16" i="5"/>
  <c r="AP17" i="5"/>
  <c r="CN43" i="5"/>
  <c r="CN51" i="5"/>
  <c r="CN66" i="5"/>
  <c r="CN70" i="5"/>
  <c r="GL85" i="5"/>
  <c r="GK85" i="5" s="1"/>
  <c r="EC85" i="5"/>
  <c r="CM87" i="5"/>
  <c r="CN87" i="5"/>
  <c r="GN93" i="5"/>
  <c r="GN103" i="5" s="1"/>
  <c r="EF103" i="5"/>
  <c r="GF103" i="5"/>
  <c r="GE103" i="5" s="1"/>
  <c r="EA98" i="5"/>
  <c r="GI100" i="5"/>
  <c r="GI106" i="5"/>
  <c r="CM107" i="5"/>
  <c r="CN107" i="5"/>
  <c r="GJ79" i="5"/>
  <c r="AP92" i="5"/>
  <c r="GZ92" i="5"/>
  <c r="GB92" i="5"/>
  <c r="GA92" i="5" s="1"/>
  <c r="GI92" i="5" s="1"/>
  <c r="GA83" i="5"/>
  <c r="GI83" i="5" s="1"/>
  <c r="GJ86" i="5"/>
  <c r="EA88" i="5"/>
  <c r="GJ91" i="5"/>
  <c r="AP95" i="5"/>
  <c r="EB95" i="5"/>
  <c r="CN105" i="5"/>
  <c r="GI115" i="5"/>
  <c r="CF127" i="5"/>
  <c r="CE127" i="5" s="1"/>
  <c r="CE117" i="5"/>
  <c r="ED117" i="5"/>
  <c r="AG127" i="5"/>
  <c r="AO127" i="5" s="1"/>
  <c r="GZ127" i="5"/>
  <c r="AP127" i="5"/>
  <c r="CD117" i="5"/>
  <c r="EB117" i="5"/>
  <c r="DW127" i="5"/>
  <c r="EB127" i="5" s="1"/>
  <c r="GO117" i="5"/>
  <c r="FZ127" i="5"/>
  <c r="GL121" i="5"/>
  <c r="GK121" i="5" s="1"/>
  <c r="GS121" i="5" s="1"/>
  <c r="EC121" i="5"/>
  <c r="EK121" i="5" s="1"/>
  <c r="GL124" i="5"/>
  <c r="GK124" i="5" s="1"/>
  <c r="EC124" i="5"/>
  <c r="CM126" i="5"/>
  <c r="CN126" i="5"/>
  <c r="DS134" i="5"/>
  <c r="EA134" i="5" s="1"/>
  <c r="CE130" i="5"/>
  <c r="ED130" i="5"/>
  <c r="CM133" i="5"/>
  <c r="CN133" i="5"/>
  <c r="GI137" i="5"/>
  <c r="GZ152" i="5"/>
  <c r="AP152" i="5"/>
  <c r="CM149" i="5"/>
  <c r="CN149" i="5"/>
  <c r="CM150" i="5"/>
  <c r="CN150" i="5"/>
  <c r="CF82" i="5"/>
  <c r="CE82" i="5" s="1"/>
  <c r="ED81" i="5"/>
  <c r="CE81" i="5"/>
  <c r="DS82" i="5"/>
  <c r="EA81" i="5"/>
  <c r="EA82" i="5" s="1"/>
  <c r="CD92" i="5"/>
  <c r="FZ92" i="5"/>
  <c r="GJ118" i="5"/>
  <c r="GP124" i="5"/>
  <c r="GO124" i="5" s="1"/>
  <c r="GT124" i="5" s="1"/>
  <c r="EG124" i="5"/>
  <c r="EL124" i="5" s="1"/>
  <c r="AO134" i="5"/>
  <c r="GZ128" i="5"/>
  <c r="AP128" i="5"/>
  <c r="GL131" i="5"/>
  <c r="GK131" i="5" s="1"/>
  <c r="EC131" i="5"/>
  <c r="GL141" i="5"/>
  <c r="GK141" i="5" s="1"/>
  <c r="EC141" i="5"/>
  <c r="GB152" i="5"/>
  <c r="GP150" i="5"/>
  <c r="GO150" i="5" s="1"/>
  <c r="GT150" i="5" s="1"/>
  <c r="EG150" i="5"/>
  <c r="EL150" i="5" s="1"/>
  <c r="CM154" i="5"/>
  <c r="CN154" i="5"/>
  <c r="CC154" i="5"/>
  <c r="CD154" i="5"/>
  <c r="FY154" i="5"/>
  <c r="FZ154" i="5"/>
  <c r="GL155" i="5"/>
  <c r="GK155" i="5" s="1"/>
  <c r="EC155" i="5"/>
  <c r="GL156" i="5"/>
  <c r="GK156" i="5" s="1"/>
  <c r="GT156" i="5" s="1"/>
  <c r="EC156" i="5"/>
  <c r="EK156" i="5" s="1"/>
  <c r="CM159" i="5"/>
  <c r="CN159" i="5"/>
  <c r="GL160" i="5"/>
  <c r="GK160" i="5" s="1"/>
  <c r="EC160" i="5"/>
  <c r="EK160" i="5" s="1"/>
  <c r="AO119" i="5"/>
  <c r="AP119" i="5"/>
  <c r="EB119" i="5"/>
  <c r="GJ123" i="5"/>
  <c r="CC128" i="5"/>
  <c r="FZ128" i="5"/>
  <c r="GI130" i="5"/>
  <c r="CF144" i="5"/>
  <c r="CE144" i="5" s="1"/>
  <c r="CE135" i="5"/>
  <c r="ED135" i="5"/>
  <c r="AG144" i="5"/>
  <c r="AO144" i="5" s="1"/>
  <c r="GZ144" i="5"/>
  <c r="CD144" i="5"/>
  <c r="CE137" i="5"/>
  <c r="ED137" i="5"/>
  <c r="GI140" i="5"/>
  <c r="CE146" i="5"/>
  <c r="ED146" i="5"/>
  <c r="CG157" i="5"/>
  <c r="EE153" i="5"/>
  <c r="CC157" i="5"/>
  <c r="EU157" i="5"/>
  <c r="CG164" i="5"/>
  <c r="EE158" i="5"/>
  <c r="CC158" i="5"/>
  <c r="FU164" i="5"/>
  <c r="FZ158" i="5"/>
  <c r="FZ164" i="5" s="1"/>
  <c r="GL161" i="5"/>
  <c r="GK161" i="5" s="1"/>
  <c r="EC161" i="5"/>
  <c r="EK161" i="5" s="1"/>
  <c r="GL162" i="5"/>
  <c r="GK162" i="5" s="1"/>
  <c r="EC162" i="5"/>
  <c r="GO165" i="5"/>
  <c r="GE169" i="5"/>
  <c r="DW169" i="5"/>
  <c r="EB165" i="5"/>
  <c r="EB169" i="5" s="1"/>
  <c r="FU169" i="5"/>
  <c r="FZ165" i="5"/>
  <c r="FZ169" i="5" s="1"/>
  <c r="GL166" i="5"/>
  <c r="GK166" i="5" s="1"/>
  <c r="EC166" i="5"/>
  <c r="AP157" i="5"/>
  <c r="GZ157" i="5"/>
  <c r="EB153" i="5"/>
  <c r="EB157" i="5" s="1"/>
  <c r="DW157" i="5"/>
  <c r="GP157" i="5"/>
  <c r="GO153" i="5"/>
  <c r="GZ164" i="5"/>
  <c r="AP164" i="5"/>
  <c r="GF164" i="5"/>
  <c r="GE158" i="5"/>
  <c r="EA163" i="5"/>
  <c r="CF169" i="5"/>
  <c r="CD165" i="5"/>
  <c r="CM168" i="5"/>
  <c r="CN168" i="5"/>
  <c r="EC171" i="5"/>
  <c r="EK171" i="5" s="1"/>
  <c r="GL171" i="5"/>
  <c r="GK171" i="5" s="1"/>
  <c r="GS171" i="5" s="1"/>
  <c r="CM177" i="5"/>
  <c r="CN177" i="5"/>
  <c r="GI177" i="5"/>
  <c r="CG169" i="5"/>
  <c r="EE165" i="5"/>
  <c r="U191" i="5"/>
  <c r="AJ191" i="5"/>
  <c r="AJ238" i="5" s="1"/>
  <c r="BI191" i="5"/>
  <c r="BS191" i="5"/>
  <c r="GD191" i="5"/>
  <c r="GD238" i="5" s="1"/>
  <c r="GH191" i="5"/>
  <c r="GH238" i="5" s="1"/>
  <c r="FT191" i="5"/>
  <c r="EA178" i="5"/>
  <c r="EA180" i="5"/>
  <c r="GP195" i="5"/>
  <c r="GO195" i="5" s="1"/>
  <c r="EG195" i="5"/>
  <c r="EL195" i="5" s="1"/>
  <c r="EH197" i="5"/>
  <c r="CI197" i="5"/>
  <c r="GI200" i="5"/>
  <c r="GG191" i="5"/>
  <c r="GG238" i="5" s="1"/>
  <c r="EU189" i="5"/>
  <c r="EU191" i="5" s="1"/>
  <c r="EU238" i="5" s="1"/>
  <c r="EV189" i="5"/>
  <c r="EV191" i="5" s="1"/>
  <c r="EV238" i="5" s="1"/>
  <c r="FE191" i="5"/>
  <c r="FE238" i="5" s="1"/>
  <c r="FF191" i="5"/>
  <c r="FF238" i="5" s="1"/>
  <c r="FO191" i="5"/>
  <c r="FO238" i="5" s="1"/>
  <c r="FP191" i="5"/>
  <c r="FP238" i="5" s="1"/>
  <c r="GJ179" i="5"/>
  <c r="AP180" i="5"/>
  <c r="EC187" i="5"/>
  <c r="GL187" i="5"/>
  <c r="GK187" i="5" s="1"/>
  <c r="EH194" i="5"/>
  <c r="CI194" i="5"/>
  <c r="GL197" i="5"/>
  <c r="GK197" i="5" s="1"/>
  <c r="EC197" i="5"/>
  <c r="GL198" i="5"/>
  <c r="GK198" i="5" s="1"/>
  <c r="EC198" i="5"/>
  <c r="GP198" i="5"/>
  <c r="GO198" i="5" s="1"/>
  <c r="GT198" i="5" s="1"/>
  <c r="EG198" i="5"/>
  <c r="EL198" i="5" s="1"/>
  <c r="GJ185" i="5"/>
  <c r="CK204" i="5"/>
  <c r="EI193" i="5"/>
  <c r="CA232" i="5"/>
  <c r="CA234" i="5" s="1"/>
  <c r="CA228" i="5"/>
  <c r="GZ199" i="5"/>
  <c r="AP199" i="5"/>
  <c r="EB199" i="5"/>
  <c r="GL201" i="5"/>
  <c r="GK201" i="5" s="1"/>
  <c r="EC201" i="5"/>
  <c r="EK201" i="5" s="1"/>
  <c r="GL203" i="5"/>
  <c r="GK203" i="5" s="1"/>
  <c r="EC203" i="5"/>
  <c r="GP203" i="5"/>
  <c r="GO203" i="5" s="1"/>
  <c r="EG203" i="5"/>
  <c r="EL203" i="5" s="1"/>
  <c r="CI207" i="5"/>
  <c r="EH207" i="5"/>
  <c r="AO208" i="5"/>
  <c r="AG204" i="5"/>
  <c r="AO193" i="5"/>
  <c r="AO204" i="5" s="1"/>
  <c r="AH226" i="5"/>
  <c r="CJ204" i="5"/>
  <c r="EH193" i="5"/>
  <c r="CI193" i="5"/>
  <c r="GD226" i="5"/>
  <c r="GH226" i="5"/>
  <c r="FQ204" i="5"/>
  <c r="FQ226" i="5" s="1"/>
  <c r="FY193" i="5"/>
  <c r="FU204" i="5"/>
  <c r="FU226" i="5" s="1"/>
  <c r="FZ193" i="5"/>
  <c r="FZ204" i="5" s="1"/>
  <c r="GJ206" i="5"/>
  <c r="CM210" i="5"/>
  <c r="CH218" i="5"/>
  <c r="EF205" i="5"/>
  <c r="CL218" i="5"/>
  <c r="EJ205" i="5"/>
  <c r="CI206" i="5"/>
  <c r="EH206" i="5"/>
  <c r="GJ207" i="5"/>
  <c r="CI209" i="5"/>
  <c r="EH209" i="5"/>
  <c r="CN212" i="5"/>
  <c r="GX212" i="5"/>
  <c r="EG214" i="5"/>
  <c r="GP214" i="5"/>
  <c r="GO214" i="5" s="1"/>
  <c r="EB214" i="5"/>
  <c r="CM215" i="5"/>
  <c r="CM217" i="5"/>
  <c r="CK218" i="5"/>
  <c r="EI205" i="5"/>
  <c r="GL212" i="5"/>
  <c r="GK212" i="5" s="1"/>
  <c r="GS212" i="5" s="1"/>
  <c r="EC212" i="5"/>
  <c r="EK212" i="5" s="1"/>
  <c r="GX213" i="5"/>
  <c r="CN213" i="5"/>
  <c r="EH216" i="5"/>
  <c r="CI216" i="5"/>
  <c r="CM220" i="5"/>
  <c r="GZ211" i="5"/>
  <c r="AP211" i="5"/>
  <c r="CG225" i="5"/>
  <c r="EE219" i="5"/>
  <c r="AG225" i="5"/>
  <c r="AO225" i="5" s="1"/>
  <c r="AO219" i="5"/>
  <c r="CJ225" i="5"/>
  <c r="EH219" i="5"/>
  <c r="CI219" i="5"/>
  <c r="DS225" i="5"/>
  <c r="EA225" i="5" s="1"/>
  <c r="EA219" i="5"/>
  <c r="GF225" i="5"/>
  <c r="GE219" i="5"/>
  <c r="EB221" i="5"/>
  <c r="AO222" i="5"/>
  <c r="EA222" i="5"/>
  <c r="GJ229" i="5"/>
  <c r="GX231" i="5"/>
  <c r="CN231" i="5"/>
  <c r="EK230" i="5"/>
  <c r="EB230" i="5"/>
  <c r="EB65" i="5"/>
  <c r="EB68" i="5" s="1"/>
  <c r="EL84" i="5"/>
  <c r="EG82" i="5"/>
  <c r="HE82" i="5" s="1"/>
  <c r="FO33" i="5"/>
  <c r="AY40" i="5"/>
  <c r="AY191" i="5" s="1"/>
  <c r="AY238" i="5" s="1"/>
  <c r="EL121" i="5"/>
  <c r="EG152" i="5"/>
  <c r="GT163" i="5"/>
  <c r="FY204" i="5" l="1"/>
  <c r="GJ165" i="5"/>
  <c r="GJ169" i="5" s="1"/>
  <c r="GJ103" i="5"/>
  <c r="GJ152" i="5"/>
  <c r="FY64" i="5"/>
  <c r="GT72" i="5"/>
  <c r="GI152" i="5"/>
  <c r="GJ93" i="5"/>
  <c r="FO226" i="5"/>
  <c r="GT203" i="5"/>
  <c r="GR33" i="5"/>
  <c r="GR189" i="5"/>
  <c r="GT181" i="5"/>
  <c r="GS181" i="5"/>
  <c r="EK181" i="5"/>
  <c r="EL181" i="5"/>
  <c r="EG80" i="5"/>
  <c r="FW232" i="5"/>
  <c r="FW234" i="5" s="1"/>
  <c r="FW228" i="5"/>
  <c r="AP45" i="5"/>
  <c r="AP40" i="5"/>
  <c r="FZ14" i="5"/>
  <c r="EH33" i="5"/>
  <c r="GP45" i="5"/>
  <c r="EL217" i="5"/>
  <c r="CE134" i="5"/>
  <c r="EB14" i="5"/>
  <c r="CD14" i="5"/>
  <c r="GJ117" i="5"/>
  <c r="GI127" i="5"/>
  <c r="GQ57" i="5"/>
  <c r="GO54" i="5"/>
  <c r="CH33" i="5"/>
  <c r="GF33" i="5"/>
  <c r="GE33" i="5" s="1"/>
  <c r="K33" i="5"/>
  <c r="EA80" i="5"/>
  <c r="EK213" i="5"/>
  <c r="EA152" i="5"/>
  <c r="GB33" i="5"/>
  <c r="GA33" i="5" s="1"/>
  <c r="GI33" i="5" s="1"/>
  <c r="CL192" i="5"/>
  <c r="GT11" i="5"/>
  <c r="EB33" i="5"/>
  <c r="EA33" i="5"/>
  <c r="AO33" i="5"/>
  <c r="AP33" i="5"/>
  <c r="CM152" i="5"/>
  <c r="CN152" i="5"/>
  <c r="CM68" i="5"/>
  <c r="CN68" i="5"/>
  <c r="EK145" i="5"/>
  <c r="EL145" i="5"/>
  <c r="HE103" i="5"/>
  <c r="CM103" i="5"/>
  <c r="CN103" i="5"/>
  <c r="EH225" i="5"/>
  <c r="GP219" i="5"/>
  <c r="EG219" i="5"/>
  <c r="EE225" i="5"/>
  <c r="GM219" i="5"/>
  <c r="GM225" i="5" s="1"/>
  <c r="GP216" i="5"/>
  <c r="GO216" i="5" s="1"/>
  <c r="GT216" i="5" s="1"/>
  <c r="EG216" i="5"/>
  <c r="EL216" i="5" s="1"/>
  <c r="EG209" i="5"/>
  <c r="GP209" i="5"/>
  <c r="GO209" i="5" s="1"/>
  <c r="GX206" i="5"/>
  <c r="CN206" i="5"/>
  <c r="FZ226" i="5"/>
  <c r="FY226" i="5"/>
  <c r="CI204" i="5"/>
  <c r="GX193" i="5"/>
  <c r="CN193" i="5"/>
  <c r="CJ226" i="5"/>
  <c r="GX207" i="5"/>
  <c r="CN207" i="5"/>
  <c r="GV203" i="5"/>
  <c r="GS203" i="5"/>
  <c r="GV201" i="5"/>
  <c r="GS201" i="5"/>
  <c r="EI204" i="5"/>
  <c r="GQ193" i="5"/>
  <c r="GQ204" i="5" s="1"/>
  <c r="GV198" i="5"/>
  <c r="GS198" i="5"/>
  <c r="GV197" i="5"/>
  <c r="GP194" i="5"/>
  <c r="GO194" i="5" s="1"/>
  <c r="GT194" i="5" s="1"/>
  <c r="EG194" i="5"/>
  <c r="EL194" i="5" s="1"/>
  <c r="GV187" i="5"/>
  <c r="GS187" i="5"/>
  <c r="GX197" i="5"/>
  <c r="CN197" i="5"/>
  <c r="FT238" i="5"/>
  <c r="FT192" i="5"/>
  <c r="FT227" i="5" s="1"/>
  <c r="CE169" i="5"/>
  <c r="GE164" i="5"/>
  <c r="GJ158" i="5"/>
  <c r="GJ164" i="5" s="1"/>
  <c r="GO157" i="5"/>
  <c r="GS166" i="5"/>
  <c r="GT166" i="5"/>
  <c r="EK162" i="5"/>
  <c r="EL162" i="5"/>
  <c r="CM146" i="5"/>
  <c r="CN146" i="5"/>
  <c r="EC137" i="5"/>
  <c r="GL137" i="5"/>
  <c r="GK137" i="5" s="1"/>
  <c r="AP144" i="5"/>
  <c r="ED144" i="5"/>
  <c r="EC135" i="5"/>
  <c r="GL135" i="5"/>
  <c r="CM144" i="5"/>
  <c r="CN144" i="5"/>
  <c r="EK155" i="5"/>
  <c r="EL155" i="5"/>
  <c r="GV141" i="5"/>
  <c r="GS141" i="5"/>
  <c r="GT141" i="5"/>
  <c r="GV131" i="5"/>
  <c r="GS131" i="5"/>
  <c r="GT131" i="5"/>
  <c r="ED82" i="5"/>
  <c r="GL81" i="5"/>
  <c r="EC81" i="5"/>
  <c r="CM130" i="5"/>
  <c r="CN130" i="5"/>
  <c r="EK124" i="5"/>
  <c r="CM117" i="5"/>
  <c r="CN117" i="5"/>
  <c r="EK85" i="5"/>
  <c r="EL85" i="5"/>
  <c r="GX16" i="5"/>
  <c r="CN16" i="5"/>
  <c r="FV192" i="5"/>
  <c r="FU20" i="5"/>
  <c r="EG15" i="5"/>
  <c r="EH14" i="5"/>
  <c r="GP15" i="5"/>
  <c r="GX13" i="5"/>
  <c r="CN13" i="5"/>
  <c r="EL106" i="5"/>
  <c r="GV106" i="5"/>
  <c r="GS106" i="5"/>
  <c r="GV102" i="5"/>
  <c r="GS102" i="5"/>
  <c r="GV89" i="5"/>
  <c r="GS89" i="5"/>
  <c r="GT89" i="5"/>
  <c r="GO80" i="5"/>
  <c r="GA80" i="5"/>
  <c r="GI74" i="5"/>
  <c r="GI80" i="5" s="1"/>
  <c r="EF64" i="5"/>
  <c r="GN58" i="5"/>
  <c r="GN64" i="5" s="1"/>
  <c r="CM54" i="5"/>
  <c r="CN54" i="5"/>
  <c r="ED57" i="5"/>
  <c r="EC46" i="5"/>
  <c r="GL46" i="5"/>
  <c r="CM57" i="5"/>
  <c r="CN57" i="5"/>
  <c r="GO45" i="5"/>
  <c r="GA45" i="5"/>
  <c r="GI41" i="5"/>
  <c r="GI45" i="5" s="1"/>
  <c r="EC39" i="5"/>
  <c r="GL39" i="5"/>
  <c r="GK39" i="5" s="1"/>
  <c r="GE40" i="5"/>
  <c r="GJ38" i="5"/>
  <c r="GJ40" i="5" s="1"/>
  <c r="ED40" i="5"/>
  <c r="EC38" i="5"/>
  <c r="GL38" i="5"/>
  <c r="L33" i="5"/>
  <c r="GX27" i="5"/>
  <c r="CN27" i="5"/>
  <c r="EG26" i="5"/>
  <c r="GP26" i="5"/>
  <c r="GO26" i="5" s="1"/>
  <c r="CN25" i="5"/>
  <c r="GX25" i="5"/>
  <c r="EG24" i="5"/>
  <c r="GP24" i="5"/>
  <c r="GO24" i="5" s="1"/>
  <c r="GX22" i="5"/>
  <c r="CN22" i="5"/>
  <c r="EC18" i="5"/>
  <c r="GL18" i="5"/>
  <c r="GK18" i="5" s="1"/>
  <c r="GF20" i="5"/>
  <c r="GE14" i="5"/>
  <c r="GV67" i="5"/>
  <c r="GS67" i="5"/>
  <c r="GT67" i="5"/>
  <c r="EK61" i="5"/>
  <c r="EL61" i="5"/>
  <c r="GV59" i="5"/>
  <c r="GS59" i="5"/>
  <c r="GT59" i="5"/>
  <c r="EK51" i="5"/>
  <c r="EL51" i="5"/>
  <c r="EK50" i="5"/>
  <c r="EL50" i="5"/>
  <c r="GV48" i="5"/>
  <c r="GS48" i="5"/>
  <c r="GV47" i="5"/>
  <c r="GS47" i="5"/>
  <c r="GO37" i="5"/>
  <c r="CF33" i="5"/>
  <c r="GV29" i="5"/>
  <c r="GS29" i="5"/>
  <c r="GO23" i="5"/>
  <c r="GT23" i="5" s="1"/>
  <c r="GV23" i="5"/>
  <c r="GS23" i="5"/>
  <c r="EQ192" i="5"/>
  <c r="EQ227" i="5" s="1"/>
  <c r="EV20" i="5"/>
  <c r="EV192" i="5" s="1"/>
  <c r="EV227" i="5" s="1"/>
  <c r="BO192" i="5"/>
  <c r="BO227" i="5" s="1"/>
  <c r="BT20" i="5"/>
  <c r="BT192" i="5" s="1"/>
  <c r="BT227" i="5" s="1"/>
  <c r="CY192" i="5"/>
  <c r="CY227" i="5" s="1"/>
  <c r="DG20" i="5"/>
  <c r="DG192" i="5" s="1"/>
  <c r="DG227" i="5" s="1"/>
  <c r="AQ192" i="5"/>
  <c r="AQ227" i="5" s="1"/>
  <c r="AY20" i="5"/>
  <c r="AY192" i="5" s="1"/>
  <c r="AY227" i="5" s="1"/>
  <c r="GV63" i="5"/>
  <c r="GS63" i="5"/>
  <c r="GS42" i="5"/>
  <c r="GT42" i="5"/>
  <c r="GV36" i="5"/>
  <c r="GS36" i="5"/>
  <c r="GT36" i="5"/>
  <c r="GX30" i="5"/>
  <c r="CN30" i="5"/>
  <c r="CO192" i="5"/>
  <c r="CO227" i="5" s="1"/>
  <c r="CW20" i="5"/>
  <c r="W192" i="5"/>
  <c r="W227" i="5" s="1"/>
  <c r="AE20" i="5"/>
  <c r="AE192" i="5" s="1"/>
  <c r="AE227" i="5" s="1"/>
  <c r="GL229" i="5"/>
  <c r="GK229" i="5" s="1"/>
  <c r="EC229" i="5"/>
  <c r="EG222" i="5"/>
  <c r="GP222" i="5"/>
  <c r="GO222" i="5" s="1"/>
  <c r="EC224" i="5"/>
  <c r="GL224" i="5"/>
  <c r="GK224" i="5" s="1"/>
  <c r="EC214" i="5"/>
  <c r="EK214" i="5" s="1"/>
  <c r="GL214" i="5"/>
  <c r="GK214" i="5" s="1"/>
  <c r="GS214" i="5" s="1"/>
  <c r="GP208" i="5"/>
  <c r="GO208" i="5" s="1"/>
  <c r="GT208" i="5" s="1"/>
  <c r="EG208" i="5"/>
  <c r="EL208" i="5" s="1"/>
  <c r="CM206" i="5"/>
  <c r="ED218" i="5"/>
  <c r="EC205" i="5"/>
  <c r="GL205" i="5"/>
  <c r="GF226" i="5"/>
  <c r="AN232" i="5"/>
  <c r="AN234" i="5" s="1"/>
  <c r="AN228" i="5"/>
  <c r="EC209" i="5"/>
  <c r="EK209" i="5" s="1"/>
  <c r="GL209" i="5"/>
  <c r="GK209" i="5" s="1"/>
  <c r="EK208" i="5"/>
  <c r="GV202" i="5"/>
  <c r="GS202" i="5"/>
  <c r="CG191" i="5"/>
  <c r="CG238" i="5" s="1"/>
  <c r="GV196" i="5"/>
  <c r="GS196" i="5"/>
  <c r="GO176" i="5"/>
  <c r="GB191" i="5"/>
  <c r="GB238" i="5" s="1"/>
  <c r="BZ238" i="5"/>
  <c r="BY191" i="5"/>
  <c r="BY238" i="5" s="1"/>
  <c r="BV238" i="5"/>
  <c r="BU191" i="5"/>
  <c r="BU238" i="5" s="1"/>
  <c r="EA164" i="5"/>
  <c r="CM158" i="5"/>
  <c r="CN158" i="5"/>
  <c r="CE164" i="5"/>
  <c r="ED157" i="5"/>
  <c r="GL153" i="5"/>
  <c r="EC153" i="5"/>
  <c r="EK173" i="5"/>
  <c r="EL173" i="5"/>
  <c r="EC167" i="5"/>
  <c r="GL167" i="5"/>
  <c r="GK167" i="5" s="1"/>
  <c r="EL160" i="5"/>
  <c r="GO144" i="5"/>
  <c r="GI135" i="5"/>
  <c r="GI144" i="5" s="1"/>
  <c r="GA144" i="5"/>
  <c r="EF144" i="5"/>
  <c r="GN135" i="5"/>
  <c r="GN144" i="5" s="1"/>
  <c r="EK151" i="5"/>
  <c r="EL151" i="5"/>
  <c r="CM134" i="5"/>
  <c r="CN134" i="5"/>
  <c r="ED134" i="5"/>
  <c r="GL128" i="5"/>
  <c r="EC128" i="5"/>
  <c r="GV125" i="5"/>
  <c r="GS125" i="5"/>
  <c r="GO149" i="5"/>
  <c r="GP152" i="5"/>
  <c r="GJ92" i="5"/>
  <c r="EK111" i="5"/>
  <c r="EL111" i="5"/>
  <c r="EK110" i="5"/>
  <c r="EL110" i="5"/>
  <c r="EL98" i="5"/>
  <c r="EC79" i="5"/>
  <c r="EK79" i="5" s="1"/>
  <c r="GL79" i="5"/>
  <c r="GK79" i="5" s="1"/>
  <c r="EE64" i="5"/>
  <c r="GM58" i="5"/>
  <c r="GM64" i="5" s="1"/>
  <c r="EI32" i="5"/>
  <c r="EI191" i="5" s="1"/>
  <c r="GQ21" i="5"/>
  <c r="GQ32" i="5" s="1"/>
  <c r="EC17" i="5"/>
  <c r="GL17" i="5"/>
  <c r="GK17" i="5" s="1"/>
  <c r="EC16" i="5"/>
  <c r="GL16" i="5"/>
  <c r="GK16" i="5" s="1"/>
  <c r="FY14" i="5"/>
  <c r="CF20" i="5"/>
  <c r="CE14" i="5"/>
  <c r="CM15" i="5"/>
  <c r="GO73" i="5"/>
  <c r="GA73" i="5"/>
  <c r="GI69" i="5"/>
  <c r="GI73" i="5" s="1"/>
  <c r="CE64" i="5"/>
  <c r="EC56" i="5"/>
  <c r="GL56" i="5"/>
  <c r="GK56" i="5" s="1"/>
  <c r="GL53" i="5"/>
  <c r="GK53" i="5" s="1"/>
  <c r="EC53" i="5"/>
  <c r="HD32" i="5"/>
  <c r="HF23" i="5"/>
  <c r="EC35" i="5"/>
  <c r="GL35" i="5"/>
  <c r="GK35" i="5" s="1"/>
  <c r="EI33" i="5"/>
  <c r="EG33" i="5" s="1"/>
  <c r="CI32" i="5"/>
  <c r="CJ191" i="5"/>
  <c r="GB20" i="5"/>
  <c r="GA14" i="5"/>
  <c r="GI14" i="5" s="1"/>
  <c r="GT29" i="5"/>
  <c r="DN232" i="5"/>
  <c r="DN234" i="5" s="1"/>
  <c r="DN228" i="5"/>
  <c r="GV12" i="5"/>
  <c r="GS12" i="5"/>
  <c r="BK192" i="5"/>
  <c r="BK227" i="5" s="1"/>
  <c r="BS20" i="5"/>
  <c r="BS192" i="5" s="1"/>
  <c r="BS227" i="5" s="1"/>
  <c r="EK71" i="5"/>
  <c r="EL71" i="5"/>
  <c r="EK66" i="5"/>
  <c r="EL66" i="5"/>
  <c r="EC68" i="5"/>
  <c r="EK65" i="5"/>
  <c r="GL68" i="5"/>
  <c r="GT48" i="5"/>
  <c r="EW192" i="5"/>
  <c r="EW227" i="5" s="1"/>
  <c r="FE20" i="5"/>
  <c r="FE192" i="5" s="1"/>
  <c r="FE227" i="5" s="1"/>
  <c r="FF20" i="5"/>
  <c r="FF192" i="5" s="1"/>
  <c r="FF227" i="5" s="1"/>
  <c r="GT121" i="5"/>
  <c r="GO82" i="5"/>
  <c r="CM222" i="5"/>
  <c r="EB225" i="5"/>
  <c r="CE225" i="5"/>
  <c r="CM219" i="5"/>
  <c r="GP211" i="5"/>
  <c r="GO211" i="5" s="1"/>
  <c r="GT211" i="5" s="1"/>
  <c r="EG211" i="5"/>
  <c r="EL211" i="5" s="1"/>
  <c r="EL213" i="5"/>
  <c r="GX220" i="5"/>
  <c r="CN220" i="5"/>
  <c r="EK217" i="5"/>
  <c r="GX215" i="5"/>
  <c r="CN215" i="5"/>
  <c r="GV213" i="5"/>
  <c r="GS213" i="5"/>
  <c r="GT212" i="5"/>
  <c r="GV210" i="5"/>
  <c r="GS210" i="5"/>
  <c r="CE204" i="5"/>
  <c r="CM193" i="5"/>
  <c r="CF226" i="5"/>
  <c r="CM207" i="5"/>
  <c r="GX199" i="5"/>
  <c r="CN199" i="5"/>
  <c r="CM197" i="5"/>
  <c r="GV194" i="5"/>
  <c r="GS194" i="5"/>
  <c r="FK238" i="5"/>
  <c r="FL190" i="5"/>
  <c r="FA238" i="5"/>
  <c r="FB190" i="5"/>
  <c r="FA192" i="5"/>
  <c r="FA227" i="5" s="1"/>
  <c r="EQ238" i="5"/>
  <c r="ER190" i="5"/>
  <c r="CM184" i="5"/>
  <c r="CN184" i="5"/>
  <c r="EF189" i="5"/>
  <c r="GN176" i="5"/>
  <c r="GN189" i="5" s="1"/>
  <c r="GL174" i="5"/>
  <c r="GK174" i="5" s="1"/>
  <c r="EC174" i="5"/>
  <c r="GT171" i="5"/>
  <c r="GV168" i="5"/>
  <c r="GS168" i="5"/>
  <c r="GT168" i="5"/>
  <c r="ED169" i="5"/>
  <c r="EG164" i="5"/>
  <c r="FY157" i="5"/>
  <c r="EC132" i="5"/>
  <c r="GL132" i="5"/>
  <c r="GK132" i="5" s="1"/>
  <c r="EC119" i="5"/>
  <c r="GL119" i="5"/>
  <c r="GK119" i="5" s="1"/>
  <c r="GV154" i="5"/>
  <c r="GS154" i="5"/>
  <c r="GT154" i="5"/>
  <c r="GS139" i="5"/>
  <c r="GT139" i="5"/>
  <c r="EE127" i="5"/>
  <c r="GM117" i="5"/>
  <c r="GM127" i="5" s="1"/>
  <c r="EE116" i="5"/>
  <c r="GM113" i="5"/>
  <c r="GM116" i="5" s="1"/>
  <c r="EF112" i="5"/>
  <c r="GN104" i="5"/>
  <c r="GN112" i="5" s="1"/>
  <c r="GA82" i="5"/>
  <c r="GI81" i="5"/>
  <c r="GI82" i="5" s="1"/>
  <c r="EL156" i="5"/>
  <c r="GS150" i="5"/>
  <c r="EK149" i="5"/>
  <c r="CM140" i="5"/>
  <c r="CN140" i="5"/>
  <c r="EK133" i="5"/>
  <c r="EL133" i="5"/>
  <c r="GJ134" i="5"/>
  <c r="GP134" i="5"/>
  <c r="GO134" i="5" s="1"/>
  <c r="EK126" i="5"/>
  <c r="EL126" i="5"/>
  <c r="GJ127" i="5"/>
  <c r="GI117" i="5"/>
  <c r="EF116" i="5"/>
  <c r="GN113" i="5"/>
  <c r="GN116" i="5" s="1"/>
  <c r="CM99" i="5"/>
  <c r="CN99" i="5"/>
  <c r="GQ103" i="5"/>
  <c r="GO93" i="5"/>
  <c r="EE103" i="5"/>
  <c r="GM93" i="5"/>
  <c r="GM103" i="5" s="1"/>
  <c r="CM91" i="5"/>
  <c r="CN91" i="5"/>
  <c r="GL90" i="5"/>
  <c r="GK90" i="5" s="1"/>
  <c r="EC90" i="5"/>
  <c r="GS107" i="5"/>
  <c r="GV87" i="5"/>
  <c r="GS87" i="5"/>
  <c r="GV78" i="5"/>
  <c r="GS78" i="5"/>
  <c r="GX17" i="5"/>
  <c r="CN17" i="5"/>
  <c r="GI10" i="5"/>
  <c r="EK105" i="5"/>
  <c r="EL105" i="5"/>
  <c r="EL102" i="5"/>
  <c r="EC86" i="5"/>
  <c r="GL86" i="5"/>
  <c r="GK86" i="5" s="1"/>
  <c r="CM76" i="5"/>
  <c r="CN76" i="5"/>
  <c r="EF73" i="5"/>
  <c r="GN69" i="5"/>
  <c r="GN73" i="5" s="1"/>
  <c r="EG68" i="5"/>
  <c r="EL65" i="5"/>
  <c r="EL68" i="5" s="1"/>
  <c r="GE64" i="5"/>
  <c r="GJ58" i="5"/>
  <c r="GJ64" i="5" s="1"/>
  <c r="CE45" i="5"/>
  <c r="EV33" i="5"/>
  <c r="GX33" i="5"/>
  <c r="EE37" i="5"/>
  <c r="GM34" i="5"/>
  <c r="GM37" i="5" s="1"/>
  <c r="GV77" i="5"/>
  <c r="GS77" i="5"/>
  <c r="GT77" i="5"/>
  <c r="GV44" i="5"/>
  <c r="GS44" i="5"/>
  <c r="EK28" i="5"/>
  <c r="DZ192" i="5"/>
  <c r="DD232" i="5"/>
  <c r="DD234" i="5" s="1"/>
  <c r="DD228" i="5"/>
  <c r="AA192" i="5"/>
  <c r="AA227" i="5" s="1"/>
  <c r="AF20" i="5"/>
  <c r="AF192" i="5" s="1"/>
  <c r="AF227" i="5" s="1"/>
  <c r="G192" i="5"/>
  <c r="G227" i="5" s="1"/>
  <c r="L20" i="5"/>
  <c r="EL12" i="5"/>
  <c r="DI192" i="5"/>
  <c r="DI227" i="5" s="1"/>
  <c r="DQ20" i="5"/>
  <c r="DQ192" i="5" s="1"/>
  <c r="DQ227" i="5" s="1"/>
  <c r="GT70" i="5"/>
  <c r="GS52" i="5"/>
  <c r="GT52" i="5"/>
  <c r="GG192" i="5"/>
  <c r="GG227" i="5" s="1"/>
  <c r="GQ20" i="5"/>
  <c r="EN232" i="5"/>
  <c r="EN234" i="5" s="1"/>
  <c r="EN228" i="5"/>
  <c r="CN229" i="5"/>
  <c r="EG224" i="5"/>
  <c r="GP224" i="5"/>
  <c r="GO224" i="5" s="1"/>
  <c r="GT224" i="5" s="1"/>
  <c r="FY225" i="5"/>
  <c r="CC225" i="5"/>
  <c r="EL223" i="5"/>
  <c r="EI225" i="5"/>
  <c r="GQ219" i="5"/>
  <c r="GQ225" i="5" s="1"/>
  <c r="EK221" i="5"/>
  <c r="EK216" i="5"/>
  <c r="EK211" i="5"/>
  <c r="GE218" i="5"/>
  <c r="GJ205" i="5"/>
  <c r="GJ218" i="5" s="1"/>
  <c r="EA218" i="5"/>
  <c r="EH218" i="5"/>
  <c r="EG205" i="5"/>
  <c r="GP205" i="5"/>
  <c r="GT201" i="5"/>
  <c r="DW226" i="5"/>
  <c r="GB226" i="5"/>
  <c r="CL226" i="5"/>
  <c r="CL227" i="5" s="1"/>
  <c r="CH226" i="5"/>
  <c r="EC199" i="5"/>
  <c r="GL199" i="5"/>
  <c r="GK199" i="5" s="1"/>
  <c r="CG226" i="5"/>
  <c r="GV200" i="5"/>
  <c r="GS200" i="5"/>
  <c r="CM180" i="5"/>
  <c r="CN180" i="5"/>
  <c r="CM178" i="5"/>
  <c r="CN178" i="5"/>
  <c r="DU238" i="5"/>
  <c r="DU192" i="5"/>
  <c r="DU227" i="5" s="1"/>
  <c r="CW191" i="5"/>
  <c r="CW238" i="5" s="1"/>
  <c r="EE175" i="5"/>
  <c r="GM170" i="5"/>
  <c r="GM175" i="5" s="1"/>
  <c r="EK195" i="5"/>
  <c r="EL186" i="5"/>
  <c r="CM185" i="5"/>
  <c r="CN185" i="5"/>
  <c r="FU191" i="5"/>
  <c r="FU238" i="5" s="1"/>
  <c r="FQ191" i="5"/>
  <c r="FQ238" i="5" s="1"/>
  <c r="EG189" i="5"/>
  <c r="GE189" i="5"/>
  <c r="GJ176" i="5"/>
  <c r="GJ189" i="5" s="1"/>
  <c r="EA189" i="5"/>
  <c r="AL238" i="5"/>
  <c r="AK191" i="5"/>
  <c r="CM176" i="5"/>
  <c r="CN176" i="5"/>
  <c r="GL172" i="5"/>
  <c r="GK172" i="5" s="1"/>
  <c r="EC172" i="5"/>
  <c r="GE175" i="5"/>
  <c r="GJ170" i="5"/>
  <c r="GJ175" i="5" s="1"/>
  <c r="EC170" i="5"/>
  <c r="ED175" i="5"/>
  <c r="GL170" i="5"/>
  <c r="CM170" i="5"/>
  <c r="CN170" i="5"/>
  <c r="EK179" i="5"/>
  <c r="EL179" i="5"/>
  <c r="EL161" i="5"/>
  <c r="GA164" i="5"/>
  <c r="GI158" i="5"/>
  <c r="GI164" i="5" s="1"/>
  <c r="GI153" i="5"/>
  <c r="GI157" i="5" s="1"/>
  <c r="GA157" i="5"/>
  <c r="GV163" i="5"/>
  <c r="GS163" i="5"/>
  <c r="EK136" i="5"/>
  <c r="EL136" i="5"/>
  <c r="EK120" i="5"/>
  <c r="EK118" i="5"/>
  <c r="EL118" i="5"/>
  <c r="GJ112" i="5"/>
  <c r="CM104" i="5"/>
  <c r="CN104" i="5"/>
  <c r="CE112" i="5"/>
  <c r="EK148" i="5"/>
  <c r="EL148" i="5"/>
  <c r="EK147" i="5"/>
  <c r="EL147" i="5"/>
  <c r="EK143" i="5"/>
  <c r="EL143" i="5"/>
  <c r="GV138" i="5"/>
  <c r="GS138" i="5"/>
  <c r="GT138" i="5"/>
  <c r="EK129" i="5"/>
  <c r="EL129" i="5"/>
  <c r="EB134" i="5"/>
  <c r="EC123" i="5"/>
  <c r="EK123" i="5" s="1"/>
  <c r="GL123" i="5"/>
  <c r="GK123" i="5" s="1"/>
  <c r="EK122" i="5"/>
  <c r="EL122" i="5"/>
  <c r="EF127" i="5"/>
  <c r="GN117" i="5"/>
  <c r="GN127" i="5" s="1"/>
  <c r="EC115" i="5"/>
  <c r="GL115" i="5"/>
  <c r="GK115" i="5" s="1"/>
  <c r="GJ116" i="5"/>
  <c r="EC113" i="5"/>
  <c r="ED116" i="5"/>
  <c r="GL113" i="5"/>
  <c r="CM113" i="5"/>
  <c r="CN113" i="5"/>
  <c r="EC95" i="5"/>
  <c r="GL95" i="5"/>
  <c r="GK95" i="5" s="1"/>
  <c r="EB92" i="5"/>
  <c r="ED92" i="5"/>
  <c r="GL83" i="5"/>
  <c r="EC83" i="5"/>
  <c r="GV114" i="5"/>
  <c r="GS114" i="5"/>
  <c r="GT114" i="5"/>
  <c r="EK108" i="5"/>
  <c r="EL108" i="5"/>
  <c r="EK101" i="5"/>
  <c r="EL101" i="5"/>
  <c r="GV97" i="5"/>
  <c r="GS97" i="5"/>
  <c r="GI93" i="5"/>
  <c r="EL87" i="5"/>
  <c r="EL79" i="5"/>
  <c r="EE73" i="5"/>
  <c r="GM69" i="5"/>
  <c r="GM73" i="5" s="1"/>
  <c r="AO14" i="5"/>
  <c r="EC13" i="5"/>
  <c r="GL13" i="5"/>
  <c r="GK13" i="5" s="1"/>
  <c r="EG10" i="5"/>
  <c r="EH9" i="5"/>
  <c r="GP10" i="5"/>
  <c r="GX10" i="5"/>
  <c r="CN10" i="5"/>
  <c r="GT109" i="5"/>
  <c r="GV100" i="5"/>
  <c r="GS100" i="5"/>
  <c r="EC88" i="5"/>
  <c r="GL88" i="5"/>
  <c r="GK88" i="5" s="1"/>
  <c r="ED80" i="5"/>
  <c r="EC74" i="5"/>
  <c r="GL74" i="5"/>
  <c r="CE80" i="5"/>
  <c r="GE73" i="5"/>
  <c r="GJ69" i="5"/>
  <c r="GJ73" i="5" s="1"/>
  <c r="EC69" i="5"/>
  <c r="ED73" i="5"/>
  <c r="GL69" i="5"/>
  <c r="CM69" i="5"/>
  <c r="CN69" i="5"/>
  <c r="CM62" i="5"/>
  <c r="CN62" i="5"/>
  <c r="GL60" i="5"/>
  <c r="GK60" i="5" s="1"/>
  <c r="EC60" i="5"/>
  <c r="GE57" i="5"/>
  <c r="GJ46" i="5"/>
  <c r="GJ57" i="5" s="1"/>
  <c r="EF57" i="5"/>
  <c r="GN46" i="5"/>
  <c r="GN57" i="5" s="1"/>
  <c r="EF45" i="5"/>
  <c r="GN41" i="5"/>
  <c r="GN45" i="5" s="1"/>
  <c r="EF40" i="5"/>
  <c r="GN38" i="5"/>
  <c r="GN40" i="5" s="1"/>
  <c r="CM27" i="5"/>
  <c r="CM26" i="5"/>
  <c r="CM25" i="5"/>
  <c r="CM24" i="5"/>
  <c r="CM22" i="5"/>
  <c r="GI32" i="5"/>
  <c r="CE32" i="5"/>
  <c r="CM32" i="5" s="1"/>
  <c r="EG18" i="5"/>
  <c r="EL18" i="5" s="1"/>
  <c r="GP18" i="5"/>
  <c r="GO18" i="5" s="1"/>
  <c r="GT18" i="5" s="1"/>
  <c r="EA14" i="5"/>
  <c r="CC14" i="5"/>
  <c r="EF9" i="5"/>
  <c r="GN10" i="5"/>
  <c r="GN9" i="5" s="1"/>
  <c r="CM55" i="5"/>
  <c r="CN55" i="5"/>
  <c r="GV43" i="5"/>
  <c r="GS43" i="5"/>
  <c r="FL232" i="5"/>
  <c r="FL234" i="5" s="1"/>
  <c r="FL228" i="5"/>
  <c r="CS192" i="5"/>
  <c r="CS227" i="5" s="1"/>
  <c r="CX20" i="5"/>
  <c r="CX192" i="5" s="1"/>
  <c r="CX227" i="5" s="1"/>
  <c r="AU192" i="5"/>
  <c r="AZ20" i="5"/>
  <c r="AZ192" i="5" s="1"/>
  <c r="AZ227" i="5" s="1"/>
  <c r="Q192" i="5"/>
  <c r="Q227" i="5" s="1"/>
  <c r="V20" i="5"/>
  <c r="V192" i="5" s="1"/>
  <c r="V227" i="5" s="1"/>
  <c r="M192" i="5"/>
  <c r="M227" i="5" s="1"/>
  <c r="U20" i="5"/>
  <c r="U192" i="5" s="1"/>
  <c r="U227" i="5" s="1"/>
  <c r="EK11" i="5"/>
  <c r="EK75" i="5"/>
  <c r="EL75" i="5"/>
  <c r="EL70" i="5"/>
  <c r="EL49" i="5"/>
  <c r="GT47" i="5"/>
  <c r="GT31" i="5"/>
  <c r="GD192" i="5"/>
  <c r="GD227" i="5" s="1"/>
  <c r="GN20" i="5"/>
  <c r="FH232" i="5"/>
  <c r="FH234" i="5" s="1"/>
  <c r="FH228" i="5"/>
  <c r="BA192" i="5"/>
  <c r="BA227" i="5" s="1"/>
  <c r="BI20" i="5"/>
  <c r="BI192" i="5" s="1"/>
  <c r="BI227" i="5" s="1"/>
  <c r="BJ20" i="5"/>
  <c r="BJ192" i="5" s="1"/>
  <c r="BJ227" i="5" s="1"/>
  <c r="FZ33" i="5"/>
  <c r="DV192" i="5"/>
  <c r="DV227" i="5" s="1"/>
  <c r="GE225" i="5"/>
  <c r="GJ219" i="5"/>
  <c r="CI225" i="5"/>
  <c r="GX219" i="5"/>
  <c r="CN219" i="5"/>
  <c r="GX216" i="5"/>
  <c r="CN216" i="5"/>
  <c r="EI218" i="5"/>
  <c r="GQ205" i="5"/>
  <c r="GQ218" i="5" s="1"/>
  <c r="GX209" i="5"/>
  <c r="CN209" i="5"/>
  <c r="EG206" i="5"/>
  <c r="GP206" i="5"/>
  <c r="GO206" i="5" s="1"/>
  <c r="EJ218" i="5"/>
  <c r="GR205" i="5"/>
  <c r="GR218" i="5" s="1"/>
  <c r="EF218" i="5"/>
  <c r="GN205" i="5"/>
  <c r="GN218" i="5" s="1"/>
  <c r="EH204" i="5"/>
  <c r="EH226" i="5" s="1"/>
  <c r="GP193" i="5"/>
  <c r="EG193" i="5"/>
  <c r="AG226" i="5"/>
  <c r="EG207" i="5"/>
  <c r="GP207" i="5"/>
  <c r="GO207" i="5" s="1"/>
  <c r="EK203" i="5"/>
  <c r="CK226" i="5"/>
  <c r="CK227" i="5" s="1"/>
  <c r="EK198" i="5"/>
  <c r="GX194" i="5"/>
  <c r="CN194" i="5"/>
  <c r="CM194" i="5"/>
  <c r="EK187" i="5"/>
  <c r="EL187" i="5"/>
  <c r="GP197" i="5"/>
  <c r="GO197" i="5" s="1"/>
  <c r="GT197" i="5" s="1"/>
  <c r="EG197" i="5"/>
  <c r="EL197" i="5" s="1"/>
  <c r="GT195" i="5"/>
  <c r="EE169" i="5"/>
  <c r="GM165" i="5"/>
  <c r="GM169" i="5" s="1"/>
  <c r="EK166" i="5"/>
  <c r="EL166" i="5"/>
  <c r="GO169" i="5"/>
  <c r="GV162" i="5"/>
  <c r="GS162" i="5"/>
  <c r="GT162" i="5"/>
  <c r="GV161" i="5"/>
  <c r="GS161" i="5"/>
  <c r="EE164" i="5"/>
  <c r="GM158" i="5"/>
  <c r="GM164" i="5" s="1"/>
  <c r="GM153" i="5"/>
  <c r="GM157" i="5" s="1"/>
  <c r="EE157" i="5"/>
  <c r="EC146" i="5"/>
  <c r="GL146" i="5"/>
  <c r="GK146" i="5" s="1"/>
  <c r="CM137" i="5"/>
  <c r="CN137" i="5"/>
  <c r="CM135" i="5"/>
  <c r="CN135" i="5"/>
  <c r="GV160" i="5"/>
  <c r="GV164" i="5" s="1"/>
  <c r="GS160" i="5"/>
  <c r="GV156" i="5"/>
  <c r="GS156" i="5"/>
  <c r="GV155" i="5"/>
  <c r="GS155" i="5"/>
  <c r="EK141" i="5"/>
  <c r="EL141" i="5"/>
  <c r="EK131" i="5"/>
  <c r="EL131" i="5"/>
  <c r="CM81" i="5"/>
  <c r="CN81" i="5"/>
  <c r="CM82" i="5"/>
  <c r="CN82" i="5"/>
  <c r="GT155" i="5"/>
  <c r="EC130" i="5"/>
  <c r="EK130" i="5" s="1"/>
  <c r="GL130" i="5"/>
  <c r="GK130" i="5" s="1"/>
  <c r="GV124" i="5"/>
  <c r="GS124" i="5"/>
  <c r="GP127" i="5"/>
  <c r="GO127" i="5" s="1"/>
  <c r="ED127" i="5"/>
  <c r="GL117" i="5"/>
  <c r="EC117" i="5"/>
  <c r="CM127" i="5"/>
  <c r="CN127" i="5"/>
  <c r="GV85" i="5"/>
  <c r="GS85" i="5"/>
  <c r="GT85" i="5"/>
  <c r="EG16" i="5"/>
  <c r="EL16" i="5" s="1"/>
  <c r="GP16" i="5"/>
  <c r="GO16" i="5" s="1"/>
  <c r="GT16" i="5" s="1"/>
  <c r="CJ20" i="5"/>
  <c r="CI14" i="5"/>
  <c r="GX15" i="5"/>
  <c r="CN15" i="5"/>
  <c r="EG13" i="5"/>
  <c r="EL13" i="5" s="1"/>
  <c r="GP13" i="5"/>
  <c r="GO13" i="5" s="1"/>
  <c r="GT13" i="5" s="1"/>
  <c r="EC10" i="5"/>
  <c r="EK10" i="5" s="1"/>
  <c r="ED9" i="5"/>
  <c r="EC9" i="5" s="1"/>
  <c r="GL10" i="5"/>
  <c r="GV109" i="5"/>
  <c r="GS109" i="5"/>
  <c r="GV98" i="5"/>
  <c r="GS98" i="5"/>
  <c r="EK89" i="5"/>
  <c r="EL89" i="5"/>
  <c r="EF80" i="5"/>
  <c r="GN74" i="5"/>
  <c r="GN80" i="5" s="1"/>
  <c r="GO64" i="5"/>
  <c r="GA64" i="5"/>
  <c r="GI58" i="5"/>
  <c r="GI64" i="5" s="1"/>
  <c r="GL54" i="5"/>
  <c r="GK54" i="5" s="1"/>
  <c r="EC54" i="5"/>
  <c r="CM46" i="5"/>
  <c r="CN46" i="5"/>
  <c r="CM39" i="5"/>
  <c r="CN39" i="5"/>
  <c r="EA40" i="5"/>
  <c r="CM38" i="5"/>
  <c r="CN38" i="5"/>
  <c r="EG27" i="5"/>
  <c r="GP27" i="5"/>
  <c r="GO27" i="5" s="1"/>
  <c r="GX26" i="5"/>
  <c r="CN26" i="5"/>
  <c r="EG25" i="5"/>
  <c r="GP25" i="5"/>
  <c r="GX24" i="5"/>
  <c r="CN24" i="5"/>
  <c r="EG22" i="5"/>
  <c r="GP22" i="5"/>
  <c r="EJ32" i="5"/>
  <c r="EJ191" i="5" s="1"/>
  <c r="GR21" i="5"/>
  <c r="GR32" i="5" s="1"/>
  <c r="GR191" i="5" s="1"/>
  <c r="GR238" i="5" s="1"/>
  <c r="EF32" i="5"/>
  <c r="GN21" i="5"/>
  <c r="GN32" i="5" s="1"/>
  <c r="EK67" i="5"/>
  <c r="EL67" i="5"/>
  <c r="GV61" i="5"/>
  <c r="GS61" i="5"/>
  <c r="GT61" i="5"/>
  <c r="EK59" i="5"/>
  <c r="EL59" i="5"/>
  <c r="GS50" i="5"/>
  <c r="GT50" i="5"/>
  <c r="GV49" i="5"/>
  <c r="GS49" i="5"/>
  <c r="EK48" i="5"/>
  <c r="EL48" i="5"/>
  <c r="EK23" i="5"/>
  <c r="ER232" i="5"/>
  <c r="ER234" i="5" s="1"/>
  <c r="ER228" i="5"/>
  <c r="BP232" i="5"/>
  <c r="BP234" i="5" s="1"/>
  <c r="BP228" i="5"/>
  <c r="CZ232" i="5"/>
  <c r="CZ234" i="5" s="1"/>
  <c r="CZ228" i="5"/>
  <c r="AR232" i="5"/>
  <c r="AR234" i="5" s="1"/>
  <c r="AR228" i="5"/>
  <c r="EK42" i="5"/>
  <c r="EL42" i="5"/>
  <c r="CN40" i="5"/>
  <c r="EK36" i="5"/>
  <c r="EL36" i="5"/>
  <c r="EG30" i="5"/>
  <c r="EL30" i="5" s="1"/>
  <c r="GP30" i="5"/>
  <c r="GO30" i="5" s="1"/>
  <c r="GT30" i="5" s="1"/>
  <c r="GV30" i="5"/>
  <c r="GS30" i="5"/>
  <c r="CP232" i="5"/>
  <c r="CP234" i="5" s="1"/>
  <c r="CP228" i="5"/>
  <c r="X232" i="5"/>
  <c r="X234" i="5" s="1"/>
  <c r="X228" i="5"/>
  <c r="GL233" i="5"/>
  <c r="GK233" i="5" s="1"/>
  <c r="EC233" i="5"/>
  <c r="GX222" i="5"/>
  <c r="CN222" i="5"/>
  <c r="GV223" i="5"/>
  <c r="GS223" i="5"/>
  <c r="EE218" i="5"/>
  <c r="GM205" i="5"/>
  <c r="GM218" i="5" s="1"/>
  <c r="CM216" i="5"/>
  <c r="GX208" i="5"/>
  <c r="CN208" i="5"/>
  <c r="EC206" i="5"/>
  <c r="EK206" i="5" s="1"/>
  <c r="GL206" i="5"/>
  <c r="GK206" i="5" s="1"/>
  <c r="GS206" i="5" s="1"/>
  <c r="GA218" i="5"/>
  <c r="GI205" i="5"/>
  <c r="GI218" i="5" s="1"/>
  <c r="CE218" i="5"/>
  <c r="CM205" i="5"/>
  <c r="GE204" i="5"/>
  <c r="GE226" i="5" s="1"/>
  <c r="GJ193" i="5"/>
  <c r="GJ204" i="5" s="1"/>
  <c r="DS226" i="5"/>
  <c r="BY226" i="5"/>
  <c r="BU226" i="5"/>
  <c r="CM209" i="5"/>
  <c r="GV208" i="5"/>
  <c r="GS208" i="5"/>
  <c r="EK202" i="5"/>
  <c r="BE232" i="5"/>
  <c r="BE234" i="5" s="1"/>
  <c r="BE228" i="5"/>
  <c r="AU227" i="5"/>
  <c r="GC238" i="5"/>
  <c r="GC192" i="5"/>
  <c r="GC227" i="5" s="1"/>
  <c r="EE189" i="5"/>
  <c r="GM176" i="5"/>
  <c r="GM189" i="5" s="1"/>
  <c r="EK196" i="5"/>
  <c r="DW191" i="5"/>
  <c r="DW238" i="5" s="1"/>
  <c r="GA189" i="5"/>
  <c r="GI176" i="5"/>
  <c r="GI189" i="5" s="1"/>
  <c r="CD191" i="5"/>
  <c r="CD238" i="5" s="1"/>
  <c r="CC189" i="5"/>
  <c r="CC191" i="5" s="1"/>
  <c r="CC238" i="5" s="1"/>
  <c r="G238" i="5"/>
  <c r="L191" i="5"/>
  <c r="GO175" i="5"/>
  <c r="GA175" i="5"/>
  <c r="GI170" i="5"/>
  <c r="GI175" i="5" s="1"/>
  <c r="EL171" i="5"/>
  <c r="ED164" i="5"/>
  <c r="GL158" i="5"/>
  <c r="EC158" i="5"/>
  <c r="CM153" i="5"/>
  <c r="CN153" i="5"/>
  <c r="CE157" i="5"/>
  <c r="GV173" i="5"/>
  <c r="GS173" i="5"/>
  <c r="GT173" i="5"/>
  <c r="CM167" i="5"/>
  <c r="CN167" i="5"/>
  <c r="EE152" i="5"/>
  <c r="GM145" i="5"/>
  <c r="GM152" i="5" s="1"/>
  <c r="GV151" i="5"/>
  <c r="GS151" i="5"/>
  <c r="GT151" i="5"/>
  <c r="EK142" i="5"/>
  <c r="EL142" i="5"/>
  <c r="EL130" i="5"/>
  <c r="CM128" i="5"/>
  <c r="CN128" i="5"/>
  <c r="EK125" i="5"/>
  <c r="EL125" i="5"/>
  <c r="GP112" i="5"/>
  <c r="GO112" i="5" s="1"/>
  <c r="GT123" i="5"/>
  <c r="GO116" i="5"/>
  <c r="HF26" i="5"/>
  <c r="GJ83" i="5"/>
  <c r="GV111" i="5"/>
  <c r="GS111" i="5"/>
  <c r="GT111" i="5"/>
  <c r="GV110" i="5"/>
  <c r="GS110" i="5"/>
  <c r="GT110" i="5"/>
  <c r="GT98" i="5"/>
  <c r="GI103" i="5"/>
  <c r="EC103" i="5"/>
  <c r="EK103" i="5" s="1"/>
  <c r="CM79" i="5"/>
  <c r="CN79" i="5"/>
  <c r="CM16" i="5"/>
  <c r="FR192" i="5"/>
  <c r="FR227" i="5" s="1"/>
  <c r="FQ20" i="5"/>
  <c r="EC15" i="5"/>
  <c r="EK15" i="5" s="1"/>
  <c r="ED14" i="5"/>
  <c r="GL15" i="5"/>
  <c r="GT106" i="5"/>
  <c r="GT102" i="5"/>
  <c r="EC58" i="5"/>
  <c r="ED64" i="5"/>
  <c r="GL58" i="5"/>
  <c r="CM58" i="5"/>
  <c r="CN58" i="5"/>
  <c r="CM56" i="5"/>
  <c r="CN56" i="5"/>
  <c r="CM53" i="5"/>
  <c r="CN53" i="5"/>
  <c r="GO57" i="5"/>
  <c r="GI46" i="5"/>
  <c r="GI57" i="5" s="1"/>
  <c r="GA57" i="5"/>
  <c r="CM35" i="5"/>
  <c r="CN35" i="5"/>
  <c r="EG21" i="5"/>
  <c r="EH32" i="5"/>
  <c r="EG32" i="5" s="1"/>
  <c r="GP21" i="5"/>
  <c r="GX21" i="5"/>
  <c r="CN21" i="5"/>
  <c r="GI15" i="5"/>
  <c r="EL29" i="5"/>
  <c r="GH192" i="5"/>
  <c r="GH227" i="5" s="1"/>
  <c r="DM192" i="5"/>
  <c r="DM227" i="5" s="1"/>
  <c r="DR20" i="5"/>
  <c r="DR192" i="5" s="1"/>
  <c r="DR227" i="5" s="1"/>
  <c r="BL232" i="5"/>
  <c r="BL234" i="5" s="1"/>
  <c r="BL228" i="5"/>
  <c r="C192" i="5"/>
  <c r="D227" i="5"/>
  <c r="GS71" i="5"/>
  <c r="GT71" i="5"/>
  <c r="GV66" i="5"/>
  <c r="GS66" i="5"/>
  <c r="GT51" i="5"/>
  <c r="EX232" i="5"/>
  <c r="EX234" i="5" s="1"/>
  <c r="EX228" i="5"/>
  <c r="GT84" i="5"/>
  <c r="EC222" i="5"/>
  <c r="EK222" i="5" s="1"/>
  <c r="GL222" i="5"/>
  <c r="GK222" i="5" s="1"/>
  <c r="GA225" i="5"/>
  <c r="GI219" i="5"/>
  <c r="AP225" i="5"/>
  <c r="GZ225" i="5"/>
  <c r="ED225" i="5"/>
  <c r="GL219" i="5"/>
  <c r="EC219" i="5"/>
  <c r="CN211" i="5"/>
  <c r="GX211" i="5"/>
  <c r="GP220" i="5"/>
  <c r="GO220" i="5" s="1"/>
  <c r="GT220" i="5" s="1"/>
  <c r="EG220" i="5"/>
  <c r="EL220" i="5" s="1"/>
  <c r="GS217" i="5"/>
  <c r="GV217" i="5"/>
  <c r="EG215" i="5"/>
  <c r="EL215" i="5" s="1"/>
  <c r="GP215" i="5"/>
  <c r="GO215" i="5" s="1"/>
  <c r="GT215" i="5" s="1"/>
  <c r="CN214" i="5"/>
  <c r="EL212" i="5"/>
  <c r="EK210" i="5"/>
  <c r="FV227" i="5"/>
  <c r="DZ227" i="5"/>
  <c r="AK226" i="5"/>
  <c r="GZ204" i="5"/>
  <c r="ED204" i="5"/>
  <c r="ED226" i="5" s="1"/>
  <c r="GL193" i="5"/>
  <c r="EC193" i="5"/>
  <c r="EC207" i="5"/>
  <c r="EK207" i="5" s="1"/>
  <c r="GL207" i="5"/>
  <c r="GK207" i="5" s="1"/>
  <c r="EG199" i="5"/>
  <c r="EL199" i="5" s="1"/>
  <c r="GP199" i="5"/>
  <c r="GO199" i="5" s="1"/>
  <c r="GT199" i="5" s="1"/>
  <c r="FS232" i="5"/>
  <c r="FS234" i="5" s="1"/>
  <c r="FS228" i="5"/>
  <c r="AM227" i="5"/>
  <c r="EK194" i="5"/>
  <c r="GL184" i="5"/>
  <c r="GK184" i="5" s="1"/>
  <c r="GS184" i="5" s="1"/>
  <c r="EC184" i="5"/>
  <c r="EK184" i="5" s="1"/>
  <c r="BX238" i="5"/>
  <c r="BX192" i="5"/>
  <c r="BX227" i="5" s="1"/>
  <c r="CH191" i="5"/>
  <c r="CH238" i="5" s="1"/>
  <c r="CM174" i="5"/>
  <c r="CN174" i="5"/>
  <c r="EF175" i="5"/>
  <c r="GN170" i="5"/>
  <c r="GN175" i="5" s="1"/>
  <c r="GV177" i="5"/>
  <c r="GS177" i="5"/>
  <c r="EK168" i="5"/>
  <c r="EL168" i="5"/>
  <c r="EC165" i="5"/>
  <c r="GL169" i="5"/>
  <c r="GK165" i="5"/>
  <c r="GP164" i="5"/>
  <c r="GO158" i="5"/>
  <c r="GE157" i="5"/>
  <c r="GJ153" i="5"/>
  <c r="GJ157" i="5" s="1"/>
  <c r="CM132" i="5"/>
  <c r="CN132" i="5"/>
  <c r="EE134" i="5"/>
  <c r="GM128" i="5"/>
  <c r="GM134" i="5" s="1"/>
  <c r="CM119" i="5"/>
  <c r="CN119" i="5"/>
  <c r="EK154" i="5"/>
  <c r="EL154" i="5"/>
  <c r="EK139" i="5"/>
  <c r="EL139" i="5"/>
  <c r="EK150" i="5"/>
  <c r="GS149" i="5"/>
  <c r="EC140" i="5"/>
  <c r="GL140" i="5"/>
  <c r="GK140" i="5" s="1"/>
  <c r="GV133" i="5"/>
  <c r="GS133" i="5"/>
  <c r="GT133" i="5"/>
  <c r="GJ128" i="5"/>
  <c r="GV126" i="5"/>
  <c r="GS126" i="5"/>
  <c r="GT126" i="5"/>
  <c r="EA127" i="5"/>
  <c r="GL99" i="5"/>
  <c r="GK99" i="5" s="1"/>
  <c r="EC99" i="5"/>
  <c r="EL93" i="5"/>
  <c r="EC91" i="5"/>
  <c r="GL91" i="5"/>
  <c r="GK91" i="5" s="1"/>
  <c r="CM90" i="5"/>
  <c r="CN90" i="5"/>
  <c r="EK107" i="5"/>
  <c r="GP103" i="5"/>
  <c r="GO103" i="5" s="1"/>
  <c r="EK78" i="5"/>
  <c r="EL78" i="5"/>
  <c r="EE45" i="5"/>
  <c r="GM41" i="5"/>
  <c r="GM45" i="5" s="1"/>
  <c r="EE32" i="5"/>
  <c r="GM21" i="5"/>
  <c r="GM32" i="5" s="1"/>
  <c r="EG17" i="5"/>
  <c r="EL17" i="5" s="1"/>
  <c r="GP17" i="5"/>
  <c r="GO17" i="5" s="1"/>
  <c r="GT17" i="5" s="1"/>
  <c r="AL192" i="5"/>
  <c r="AL227" i="5" s="1"/>
  <c r="AL4" i="5"/>
  <c r="AK20" i="5"/>
  <c r="GI9" i="5"/>
  <c r="GV105" i="5"/>
  <c r="GS105" i="5"/>
  <c r="GV96" i="5"/>
  <c r="GS96" i="5"/>
  <c r="CM86" i="5"/>
  <c r="CN86" i="5"/>
  <c r="EE92" i="5"/>
  <c r="GM83" i="5"/>
  <c r="GM92" i="5" s="1"/>
  <c r="GT78" i="5"/>
  <c r="EC76" i="5"/>
  <c r="GL76" i="5"/>
  <c r="GK76" i="5" s="1"/>
  <c r="GE80" i="5"/>
  <c r="GJ74" i="5"/>
  <c r="GJ80" i="5" s="1"/>
  <c r="GQ68" i="5"/>
  <c r="GQ191" i="5" s="1"/>
  <c r="GQ238" i="5" s="1"/>
  <c r="GO65" i="5"/>
  <c r="EE68" i="5"/>
  <c r="GM65" i="5"/>
  <c r="GM68" i="5" s="1"/>
  <c r="GE45" i="5"/>
  <c r="GJ41" i="5"/>
  <c r="GJ45" i="5" s="1"/>
  <c r="EC41" i="5"/>
  <c r="ED45" i="5"/>
  <c r="GL41" i="5"/>
  <c r="CM41" i="5"/>
  <c r="CN41" i="5"/>
  <c r="GO40" i="5"/>
  <c r="GI38" i="5"/>
  <c r="GI40" i="5" s="1"/>
  <c r="GA40" i="5"/>
  <c r="CX33" i="5"/>
  <c r="AY33" i="5"/>
  <c r="CG33" i="5"/>
  <c r="DX192" i="5"/>
  <c r="DX227" i="5" s="1"/>
  <c r="DW20" i="5"/>
  <c r="BZ192" i="5"/>
  <c r="BZ227" i="5" s="1"/>
  <c r="BY20" i="5"/>
  <c r="EJ9" i="5"/>
  <c r="EJ20" i="5" s="1"/>
  <c r="EJ192" i="5" s="1"/>
  <c r="GR10" i="5"/>
  <c r="GR9" i="5" s="1"/>
  <c r="GR20" i="5" s="1"/>
  <c r="GR192" i="5" s="1"/>
  <c r="EK77" i="5"/>
  <c r="EL77" i="5"/>
  <c r="EK72" i="5"/>
  <c r="EL72" i="5"/>
  <c r="GT63" i="5"/>
  <c r="EK44" i="5"/>
  <c r="EC34" i="5"/>
  <c r="GL37" i="5"/>
  <c r="GK34" i="5"/>
  <c r="GV28" i="5"/>
  <c r="GS28" i="5"/>
  <c r="DC192" i="5"/>
  <c r="DC227" i="5" s="1"/>
  <c r="DH20" i="5"/>
  <c r="DH192" i="5" s="1"/>
  <c r="DH227" i="5" s="1"/>
  <c r="AB232" i="5"/>
  <c r="AB234" i="5" s="1"/>
  <c r="AB228" i="5"/>
  <c r="H232" i="5"/>
  <c r="H234" i="5" s="1"/>
  <c r="H228" i="5"/>
  <c r="GT12" i="5"/>
  <c r="DJ232" i="5"/>
  <c r="DJ234" i="5" s="1"/>
  <c r="DJ228" i="5"/>
  <c r="GE68" i="5"/>
  <c r="GJ65" i="5"/>
  <c r="GJ68" i="5" s="1"/>
  <c r="EK52" i="5"/>
  <c r="EL52" i="5"/>
  <c r="EL47" i="5"/>
  <c r="CM30" i="5"/>
  <c r="EI20" i="5"/>
  <c r="EM192" i="5"/>
  <c r="EM227" i="5" s="1"/>
  <c r="EU20" i="5"/>
  <c r="EU192" i="5" s="1"/>
  <c r="EU227" i="5" s="1"/>
  <c r="GX224" i="5"/>
  <c r="CN224" i="5"/>
  <c r="EJ225" i="5"/>
  <c r="GR219" i="5"/>
  <c r="GR225" i="5" s="1"/>
  <c r="EF225" i="5"/>
  <c r="GN219" i="5"/>
  <c r="GN225" i="5" s="1"/>
  <c r="GT223" i="5"/>
  <c r="GS221" i="5"/>
  <c r="GS216" i="5"/>
  <c r="GS211" i="5"/>
  <c r="CI218" i="5"/>
  <c r="GX218" i="5" s="1"/>
  <c r="GX205" i="5"/>
  <c r="CN205" i="5"/>
  <c r="CN218" i="5" s="1"/>
  <c r="AO218" i="5"/>
  <c r="EL201" i="5"/>
  <c r="GA204" i="5"/>
  <c r="GI193" i="5"/>
  <c r="GI204" i="5" s="1"/>
  <c r="EJ204" i="5"/>
  <c r="GR193" i="5"/>
  <c r="GR204" i="5" s="1"/>
  <c r="EF204" i="5"/>
  <c r="GN193" i="5"/>
  <c r="GN204" i="5" s="1"/>
  <c r="CM208" i="5"/>
  <c r="CM199" i="5"/>
  <c r="EE204" i="5"/>
  <c r="EE226" i="5" s="1"/>
  <c r="GM193" i="5"/>
  <c r="GM204" i="5" s="1"/>
  <c r="EK200" i="5"/>
  <c r="GT187" i="5"/>
  <c r="GL180" i="5"/>
  <c r="GK180" i="5" s="1"/>
  <c r="GT180" i="5" s="1"/>
  <c r="EC180" i="5"/>
  <c r="EK180" i="5" s="1"/>
  <c r="GL178" i="5"/>
  <c r="GK178" i="5" s="1"/>
  <c r="EC178" i="5"/>
  <c r="EK178" i="5" s="1"/>
  <c r="DC238" i="5"/>
  <c r="DD190" i="5"/>
  <c r="AI238" i="5"/>
  <c r="AI192" i="5"/>
  <c r="AI227" i="5" s="1"/>
  <c r="GV195" i="5"/>
  <c r="GS195" i="5"/>
  <c r="EC185" i="5"/>
  <c r="EK185" i="5" s="1"/>
  <c r="GL185" i="5"/>
  <c r="GK185" i="5" s="1"/>
  <c r="GT185" i="5" s="1"/>
  <c r="FZ191" i="5"/>
  <c r="FZ238" i="5" s="1"/>
  <c r="FY191" i="5"/>
  <c r="FY238" i="5" s="1"/>
  <c r="GF191" i="5"/>
  <c r="GF238" i="5" s="1"/>
  <c r="DS191" i="5"/>
  <c r="DS238" i="5" s="1"/>
  <c r="GZ189" i="5"/>
  <c r="AP189" i="5"/>
  <c r="AO189" i="5"/>
  <c r="AO191" i="5" s="1"/>
  <c r="AO238" i="5" s="1"/>
  <c r="AG191" i="5"/>
  <c r="AG238" i="5" s="1"/>
  <c r="ED189" i="5"/>
  <c r="EC176" i="5"/>
  <c r="GL176" i="5"/>
  <c r="CF191" i="5"/>
  <c r="CE189" i="5"/>
  <c r="K191" i="5"/>
  <c r="K192" i="5" s="1"/>
  <c r="K227" i="5" s="1"/>
  <c r="CM172" i="5"/>
  <c r="CN172" i="5"/>
  <c r="CE175" i="5"/>
  <c r="GV179" i="5"/>
  <c r="GS179" i="5"/>
  <c r="GT179" i="5"/>
  <c r="GT161" i="5"/>
  <c r="GT160" i="5"/>
  <c r="GE144" i="5"/>
  <c r="GJ135" i="5"/>
  <c r="GJ144" i="5" s="1"/>
  <c r="GS136" i="5"/>
  <c r="GT136" i="5"/>
  <c r="GS120" i="5"/>
  <c r="GV118" i="5"/>
  <c r="GS118" i="5"/>
  <c r="GT118" i="5"/>
  <c r="GJ104" i="5"/>
  <c r="EA112" i="5"/>
  <c r="ED112" i="5"/>
  <c r="GL104" i="5"/>
  <c r="EC104" i="5"/>
  <c r="GJ81" i="5"/>
  <c r="GJ82" i="5" s="1"/>
  <c r="GE82" i="5"/>
  <c r="AP82" i="5"/>
  <c r="GT159" i="5"/>
  <c r="GV148" i="5"/>
  <c r="GS148" i="5"/>
  <c r="GT148" i="5"/>
  <c r="GV147" i="5"/>
  <c r="GS147" i="5"/>
  <c r="GT147" i="5"/>
  <c r="ED152" i="5"/>
  <c r="GV143" i="5"/>
  <c r="GS143" i="5"/>
  <c r="GT143" i="5"/>
  <c r="EK138" i="5"/>
  <c r="EL138" i="5"/>
  <c r="GV129" i="5"/>
  <c r="GS129" i="5"/>
  <c r="GT129" i="5"/>
  <c r="GT125" i="5"/>
  <c r="CM123" i="5"/>
  <c r="CN123" i="5"/>
  <c r="GV122" i="5"/>
  <c r="GS122" i="5"/>
  <c r="GT122" i="5"/>
  <c r="CM115" i="5"/>
  <c r="CN115" i="5"/>
  <c r="GJ113" i="5"/>
  <c r="CE116" i="5"/>
  <c r="EE112" i="5"/>
  <c r="GM104" i="5"/>
  <c r="GM112" i="5" s="1"/>
  <c r="CM95" i="5"/>
  <c r="CN95" i="5"/>
  <c r="CM83" i="5"/>
  <c r="CN83" i="5"/>
  <c r="CE92" i="5"/>
  <c r="EE82" i="5"/>
  <c r="GM81" i="5"/>
  <c r="GM82" i="5" s="1"/>
  <c r="EK114" i="5"/>
  <c r="EL114" i="5"/>
  <c r="GS108" i="5"/>
  <c r="GT108" i="5"/>
  <c r="GV101" i="5"/>
  <c r="GS101" i="5"/>
  <c r="EK97" i="5"/>
  <c r="EL97" i="5"/>
  <c r="GT79" i="5"/>
  <c r="EE80" i="5"/>
  <c r="GM74" i="5"/>
  <c r="GM80" i="5" s="1"/>
  <c r="AH192" i="5"/>
  <c r="AH227" i="5" s="1"/>
  <c r="AG20" i="5"/>
  <c r="CM13" i="5"/>
  <c r="EB9" i="5"/>
  <c r="CI9" i="5"/>
  <c r="EL109" i="5"/>
  <c r="CM88" i="5"/>
  <c r="CN88" i="5"/>
  <c r="CM74" i="5"/>
  <c r="CN74" i="5"/>
  <c r="CE73" i="5"/>
  <c r="EC62" i="5"/>
  <c r="GL62" i="5"/>
  <c r="GK62" i="5" s="1"/>
  <c r="CM60" i="5"/>
  <c r="CN60" i="5"/>
  <c r="GQ3" i="5"/>
  <c r="EC27" i="5"/>
  <c r="EK27" i="5" s="1"/>
  <c r="GL27" i="5"/>
  <c r="GK27" i="5" s="1"/>
  <c r="EC26" i="5"/>
  <c r="EK26" i="5" s="1"/>
  <c r="GL26" i="5"/>
  <c r="GK26" i="5" s="1"/>
  <c r="EC25" i="5"/>
  <c r="EK25" i="5" s="1"/>
  <c r="GL25" i="5"/>
  <c r="GK25" i="5" s="1"/>
  <c r="EC24" i="5"/>
  <c r="EK24" i="5" s="1"/>
  <c r="GL24" i="5"/>
  <c r="GK24" i="5" s="1"/>
  <c r="EC22" i="5"/>
  <c r="EK22" i="5" s="1"/>
  <c r="GL22" i="5"/>
  <c r="GK22" i="5" s="1"/>
  <c r="GI21" i="5"/>
  <c r="EC21" i="5"/>
  <c r="EK21" i="5" s="1"/>
  <c r="ED32" i="5"/>
  <c r="EC32" i="5" s="1"/>
  <c r="EK32" i="5" s="1"/>
  <c r="GL21" i="5"/>
  <c r="CM21" i="5"/>
  <c r="GX18" i="5"/>
  <c r="CN18" i="5"/>
  <c r="DT192" i="5"/>
  <c r="DT227" i="5" s="1"/>
  <c r="DS20" i="5"/>
  <c r="BV192" i="5"/>
  <c r="BV227" i="5" s="1"/>
  <c r="BU20" i="5"/>
  <c r="GL55" i="5"/>
  <c r="GK55" i="5" s="1"/>
  <c r="EC55" i="5"/>
  <c r="EK43" i="5"/>
  <c r="EL43" i="5"/>
  <c r="GN33" i="5"/>
  <c r="FK192" i="5"/>
  <c r="FK227" i="5" s="1"/>
  <c r="FP20" i="5"/>
  <c r="FP192" i="5" s="1"/>
  <c r="FP227" i="5" s="1"/>
  <c r="CT232" i="5"/>
  <c r="CT234" i="5" s="1"/>
  <c r="CT228" i="5"/>
  <c r="AV232" i="5"/>
  <c r="AV234" i="5" s="1"/>
  <c r="AV228" i="5"/>
  <c r="R232" i="5"/>
  <c r="R234" i="5" s="1"/>
  <c r="R228" i="5"/>
  <c r="N232" i="5"/>
  <c r="N234" i="5" s="1"/>
  <c r="N228" i="5"/>
  <c r="GV11" i="5"/>
  <c r="GS11" i="5"/>
  <c r="GV75" i="5"/>
  <c r="GS75" i="5"/>
  <c r="GT75" i="5"/>
  <c r="EL31" i="5"/>
  <c r="EF20" i="5"/>
  <c r="FG192" i="5"/>
  <c r="FG227" i="5" s="1"/>
  <c r="FO20" i="5"/>
  <c r="FO192" i="5" s="1"/>
  <c r="FO227" i="5" s="1"/>
  <c r="BB232" i="5"/>
  <c r="BB234" i="5" s="1"/>
  <c r="BB228" i="5"/>
  <c r="DY192" i="5"/>
  <c r="DY227" i="5" s="1"/>
  <c r="AJ192" i="5"/>
  <c r="AJ227" i="5" s="1"/>
  <c r="EB191" i="5" l="1"/>
  <c r="EB238" i="5" s="1"/>
  <c r="GP33" i="5"/>
  <c r="GA226" i="5"/>
  <c r="GI225" i="5"/>
  <c r="EC127" i="5"/>
  <c r="EL214" i="5"/>
  <c r="EC116" i="5"/>
  <c r="EL224" i="5"/>
  <c r="CG192" i="5"/>
  <c r="CG227" i="5" s="1"/>
  <c r="EF226" i="5"/>
  <c r="GN226" i="5" s="1"/>
  <c r="EJ226" i="5"/>
  <c r="ED33" i="5"/>
  <c r="GT184" i="5"/>
  <c r="EF33" i="5"/>
  <c r="GU195" i="5"/>
  <c r="GJ33" i="5"/>
  <c r="GH232" i="5"/>
  <c r="GH234" i="5" s="1"/>
  <c r="GH228" i="5"/>
  <c r="FR232" i="5"/>
  <c r="FR234" i="5" s="1"/>
  <c r="FR228" i="5"/>
  <c r="GD232" i="5"/>
  <c r="GD234" i="5" s="1"/>
  <c r="GD228" i="5"/>
  <c r="EI238" i="5"/>
  <c r="GQ190" i="5"/>
  <c r="HG191" i="5" s="1"/>
  <c r="AH232" i="5"/>
  <c r="AH234" i="5" s="1"/>
  <c r="AH228" i="5"/>
  <c r="K232" i="5"/>
  <c r="K234" i="5" s="1"/>
  <c r="K228" i="5"/>
  <c r="AL232" i="5"/>
  <c r="AL234" i="5" s="1"/>
  <c r="AL228" i="5"/>
  <c r="EJ238" i="5"/>
  <c r="GR190" i="5"/>
  <c r="HH191" i="5" s="1"/>
  <c r="DV232" i="5"/>
  <c r="DV234" i="5" s="1"/>
  <c r="DV228" i="5"/>
  <c r="AY232" i="5"/>
  <c r="AY234" i="5" s="1"/>
  <c r="AY228" i="5"/>
  <c r="FG232" i="5"/>
  <c r="FG234" i="5" s="1"/>
  <c r="FG228" i="5"/>
  <c r="FP232" i="5"/>
  <c r="FP234" i="5" s="1"/>
  <c r="FP228" i="5"/>
  <c r="EK55" i="5"/>
  <c r="EL55" i="5"/>
  <c r="BU192" i="5"/>
  <c r="CC20" i="5"/>
  <c r="CC192" i="5" s="1"/>
  <c r="DS192" i="5"/>
  <c r="EA20" i="5"/>
  <c r="GV62" i="5"/>
  <c r="GS62" i="5"/>
  <c r="GT62" i="5"/>
  <c r="CM73" i="5"/>
  <c r="CN73" i="5"/>
  <c r="CN9" i="5"/>
  <c r="GX9" i="5"/>
  <c r="CM92" i="5"/>
  <c r="CN92" i="5"/>
  <c r="CM116" i="5"/>
  <c r="CN116" i="5"/>
  <c r="GL112" i="5"/>
  <c r="GK112" i="5" s="1"/>
  <c r="GS112" i="5" s="1"/>
  <c r="GK104" i="5"/>
  <c r="CM175" i="5"/>
  <c r="CN175" i="5"/>
  <c r="CM189" i="5"/>
  <c r="CN189" i="5"/>
  <c r="GL189" i="5"/>
  <c r="GK176" i="5"/>
  <c r="GT176" i="5" s="1"/>
  <c r="GT189" i="5" s="1"/>
  <c r="ED191" i="5"/>
  <c r="ED238" i="5" s="1"/>
  <c r="GV178" i="5"/>
  <c r="GS178" i="5"/>
  <c r="GM226" i="5"/>
  <c r="GR226" i="5"/>
  <c r="GR227" i="5" s="1"/>
  <c r="EJ227" i="5"/>
  <c r="GI226" i="5"/>
  <c r="EU232" i="5"/>
  <c r="EU234" i="5" s="1"/>
  <c r="EU228" i="5"/>
  <c r="EI192" i="5"/>
  <c r="DC232" i="5"/>
  <c r="DC234" i="5" s="1"/>
  <c r="DC228" i="5"/>
  <c r="BZ232" i="5"/>
  <c r="BZ234" i="5" s="1"/>
  <c r="BZ228" i="5"/>
  <c r="DX232" i="5"/>
  <c r="DX234" i="5" s="1"/>
  <c r="DX228" i="5"/>
  <c r="GK41" i="5"/>
  <c r="GL45" i="5"/>
  <c r="EC45" i="5"/>
  <c r="EK41" i="5"/>
  <c r="EK45" i="5" s="1"/>
  <c r="EL41" i="5"/>
  <c r="EL45" i="5" s="1"/>
  <c r="EK76" i="5"/>
  <c r="EL76" i="5"/>
  <c r="GV91" i="5"/>
  <c r="GS91" i="5"/>
  <c r="GT91" i="5"/>
  <c r="GV99" i="5"/>
  <c r="GS99" i="5"/>
  <c r="GT99" i="5"/>
  <c r="GV140" i="5"/>
  <c r="GS140" i="5"/>
  <c r="GT140" i="5"/>
  <c r="GO164" i="5"/>
  <c r="GK169" i="5"/>
  <c r="GV165" i="5"/>
  <c r="GS165" i="5"/>
  <c r="EC169" i="5"/>
  <c r="EK165" i="5"/>
  <c r="EL165" i="5"/>
  <c r="EL169" i="5" s="1"/>
  <c r="BX232" i="5"/>
  <c r="BX234" i="5" s="1"/>
  <c r="BX228" i="5"/>
  <c r="GL204" i="5"/>
  <c r="GK193" i="5"/>
  <c r="DZ232" i="5"/>
  <c r="DZ234" i="5" s="1"/>
  <c r="DZ228" i="5"/>
  <c r="EK220" i="5"/>
  <c r="GL225" i="5"/>
  <c r="GK219" i="5"/>
  <c r="GV222" i="5"/>
  <c r="GS222" i="5"/>
  <c r="DR232" i="5"/>
  <c r="DR234" i="5" s="1"/>
  <c r="DR228" i="5"/>
  <c r="EL32" i="5"/>
  <c r="GK58" i="5"/>
  <c r="GL64" i="5"/>
  <c r="EC64" i="5"/>
  <c r="EK58" i="5"/>
  <c r="EL58" i="5"/>
  <c r="ED20" i="5"/>
  <c r="EC14" i="5"/>
  <c r="FQ192" i="5"/>
  <c r="FQ227" i="5" s="1"/>
  <c r="FY20" i="5"/>
  <c r="FY192" i="5" s="1"/>
  <c r="CM157" i="5"/>
  <c r="CN157" i="5"/>
  <c r="GL164" i="5"/>
  <c r="GK158" i="5"/>
  <c r="GA191" i="5"/>
  <c r="GA238" i="5" s="1"/>
  <c r="EE191" i="5"/>
  <c r="AU232" i="5"/>
  <c r="AU234" i="5" s="1"/>
  <c r="AU228" i="5"/>
  <c r="BU227" i="5"/>
  <c r="CC226" i="5"/>
  <c r="DS227" i="5"/>
  <c r="EA226" i="5"/>
  <c r="GJ226" i="5"/>
  <c r="EK233" i="5"/>
  <c r="EL233" i="5"/>
  <c r="GO22" i="5"/>
  <c r="GT22" i="5" s="1"/>
  <c r="HF25" i="5"/>
  <c r="HF28" i="5"/>
  <c r="GO25" i="5"/>
  <c r="GT25" i="5" s="1"/>
  <c r="GT27" i="5"/>
  <c r="EK54" i="5"/>
  <c r="EL54" i="5"/>
  <c r="GK10" i="5"/>
  <c r="GL9" i="5"/>
  <c r="GK9" i="5" s="1"/>
  <c r="CJ192" i="5"/>
  <c r="CJ227" i="5" s="1"/>
  <c r="CI20" i="5"/>
  <c r="EK117" i="5"/>
  <c r="EL117" i="5"/>
  <c r="EK127" i="5"/>
  <c r="EL127" i="5"/>
  <c r="GV130" i="5"/>
  <c r="GS130" i="5"/>
  <c r="EK146" i="5"/>
  <c r="EL146" i="5"/>
  <c r="GT165" i="5"/>
  <c r="GT169" i="5" s="1"/>
  <c r="EL207" i="5"/>
  <c r="GP204" i="5"/>
  <c r="GO193" i="5"/>
  <c r="EL206" i="5"/>
  <c r="GX225" i="5"/>
  <c r="CN225" i="5"/>
  <c r="GJ225" i="5"/>
  <c r="BI232" i="5"/>
  <c r="BI234" i="5" s="1"/>
  <c r="BI228" i="5"/>
  <c r="U232" i="5"/>
  <c r="U234" i="5" s="1"/>
  <c r="U228" i="5"/>
  <c r="V232" i="5"/>
  <c r="V234" i="5" s="1"/>
  <c r="V228" i="5"/>
  <c r="AZ232" i="5"/>
  <c r="AZ234" i="5" s="1"/>
  <c r="AZ228" i="5"/>
  <c r="CX232" i="5"/>
  <c r="CX234" i="5" s="1"/>
  <c r="CX228" i="5"/>
  <c r="GQ33" i="5"/>
  <c r="GO33" i="5" s="1"/>
  <c r="GV60" i="5"/>
  <c r="GS60" i="5"/>
  <c r="GT60" i="5"/>
  <c r="CM80" i="5"/>
  <c r="CN80" i="5"/>
  <c r="EC80" i="5"/>
  <c r="EK74" i="5"/>
  <c r="EK80" i="5" s="1"/>
  <c r="EL74" i="5"/>
  <c r="EL80" i="5" s="1"/>
  <c r="GV88" i="5"/>
  <c r="GS88" i="5"/>
  <c r="GT88" i="5"/>
  <c r="EG9" i="5"/>
  <c r="EL9" i="5" s="1"/>
  <c r="GV13" i="5"/>
  <c r="GS13" i="5"/>
  <c r="GL92" i="5"/>
  <c r="GK92" i="5" s="1"/>
  <c r="GK83" i="5"/>
  <c r="GV95" i="5"/>
  <c r="GS95" i="5"/>
  <c r="GT95" i="5"/>
  <c r="GK113" i="5"/>
  <c r="GL116" i="5"/>
  <c r="GK116" i="5" s="1"/>
  <c r="GS116" i="5" s="1"/>
  <c r="EK113" i="5"/>
  <c r="EL113" i="5"/>
  <c r="GV115" i="5"/>
  <c r="GS115" i="5"/>
  <c r="GT115" i="5"/>
  <c r="GV123" i="5"/>
  <c r="GS123" i="5"/>
  <c r="GK145" i="5"/>
  <c r="CM112" i="5"/>
  <c r="CN112" i="5"/>
  <c r="GK170" i="5"/>
  <c r="GL175" i="5"/>
  <c r="EC175" i="5"/>
  <c r="EK170" i="5"/>
  <c r="EL170" i="5"/>
  <c r="EL175" i="5" s="1"/>
  <c r="GS172" i="5"/>
  <c r="GT172" i="5"/>
  <c r="GJ191" i="5"/>
  <c r="GJ238" i="5" s="1"/>
  <c r="EG191" i="5"/>
  <c r="EG238" i="5" s="1"/>
  <c r="HE189" i="5"/>
  <c r="HF189" i="5" s="1"/>
  <c r="DU232" i="5"/>
  <c r="DU234" i="5" s="1"/>
  <c r="DU228" i="5"/>
  <c r="EL178" i="5"/>
  <c r="EK199" i="5"/>
  <c r="CL232" i="5"/>
  <c r="CL234" i="5" s="1"/>
  <c r="CL228" i="5"/>
  <c r="EB226" i="5"/>
  <c r="GP218" i="5"/>
  <c r="GO205" i="5"/>
  <c r="GQ192" i="5"/>
  <c r="DI232" i="5"/>
  <c r="DI234" i="5" s="1"/>
  <c r="DI228" i="5"/>
  <c r="L192" i="5"/>
  <c r="L227" i="5" s="1"/>
  <c r="AF232" i="5"/>
  <c r="AF234" i="5" s="1"/>
  <c r="AF228" i="5"/>
  <c r="EE33" i="5"/>
  <c r="CM45" i="5"/>
  <c r="CN45" i="5"/>
  <c r="EK86" i="5"/>
  <c r="EL86" i="5"/>
  <c r="EK90" i="5"/>
  <c r="EL90" i="5"/>
  <c r="GV119" i="5"/>
  <c r="GS119" i="5"/>
  <c r="GT119" i="5"/>
  <c r="GV132" i="5"/>
  <c r="GS132" i="5"/>
  <c r="GT132" i="5"/>
  <c r="EK174" i="5"/>
  <c r="EL174" i="5"/>
  <c r="GN191" i="5"/>
  <c r="GN238" i="5" s="1"/>
  <c r="CE226" i="5"/>
  <c r="GS220" i="5"/>
  <c r="CM225" i="5"/>
  <c r="FF232" i="5"/>
  <c r="FF234" i="5" s="1"/>
  <c r="FF228" i="5"/>
  <c r="EW232" i="5"/>
  <c r="EW234" i="5" s="1"/>
  <c r="EW228" i="5"/>
  <c r="GK65" i="5"/>
  <c r="GT65" i="5" s="1"/>
  <c r="GT68" i="5" s="1"/>
  <c r="EK68" i="5"/>
  <c r="BK232" i="5"/>
  <c r="BK234" i="5" s="1"/>
  <c r="BK228" i="5"/>
  <c r="CJ238" i="5"/>
  <c r="CI191" i="5"/>
  <c r="CJ2" i="5"/>
  <c r="EK35" i="5"/>
  <c r="EL35" i="5"/>
  <c r="GS53" i="5"/>
  <c r="GT53" i="5"/>
  <c r="EK56" i="5"/>
  <c r="EL56" i="5"/>
  <c r="CF192" i="5"/>
  <c r="CF227" i="5" s="1"/>
  <c r="CE20" i="5"/>
  <c r="GV16" i="5"/>
  <c r="GS16" i="5"/>
  <c r="GV17" i="5"/>
  <c r="GS17" i="5"/>
  <c r="GV79" i="5"/>
  <c r="GS79" i="5"/>
  <c r="GK93" i="5"/>
  <c r="GT93" i="5" s="1"/>
  <c r="GK128" i="5"/>
  <c r="GL134" i="5"/>
  <c r="GK134" i="5" s="1"/>
  <c r="GS134" i="5" s="1"/>
  <c r="GT130" i="5"/>
  <c r="GV167" i="5"/>
  <c r="GS167" i="5"/>
  <c r="GT167" i="5"/>
  <c r="EC157" i="5"/>
  <c r="EK153" i="5"/>
  <c r="EK157" i="5" s="1"/>
  <c r="EL153" i="5"/>
  <c r="EL157" i="5" s="1"/>
  <c r="GV209" i="5"/>
  <c r="GS209" i="5"/>
  <c r="GL218" i="5"/>
  <c r="GK205" i="5"/>
  <c r="GV224" i="5"/>
  <c r="GS224" i="5"/>
  <c r="GT222" i="5"/>
  <c r="EK229" i="5"/>
  <c r="EL229" i="5"/>
  <c r="AE232" i="5"/>
  <c r="AE234" i="5" s="1"/>
  <c r="AE228" i="5"/>
  <c r="CW192" i="5"/>
  <c r="CW227" i="5" s="1"/>
  <c r="EK30" i="5"/>
  <c r="DG232" i="5"/>
  <c r="DG234" i="5" s="1"/>
  <c r="DG228" i="5"/>
  <c r="BT232" i="5"/>
  <c r="BT234" i="5" s="1"/>
  <c r="BT228" i="5"/>
  <c r="EV232" i="5"/>
  <c r="EV234" i="5" s="1"/>
  <c r="EV228" i="5"/>
  <c r="HF22" i="5"/>
  <c r="CE33" i="5"/>
  <c r="GF192" i="5"/>
  <c r="GE20" i="5"/>
  <c r="EK18" i="5"/>
  <c r="EL24" i="5"/>
  <c r="EL26" i="5"/>
  <c r="EG2" i="5"/>
  <c r="GL40" i="5"/>
  <c r="GK38" i="5"/>
  <c r="EK39" i="5"/>
  <c r="EL39" i="5"/>
  <c r="EK46" i="5"/>
  <c r="EC57" i="5"/>
  <c r="EL46" i="5"/>
  <c r="EL57" i="5" s="1"/>
  <c r="CM9" i="5"/>
  <c r="EH20" i="5"/>
  <c r="EG14" i="5"/>
  <c r="EL14" i="5" s="1"/>
  <c r="FU192" i="5"/>
  <c r="FU227" i="5" s="1"/>
  <c r="FZ20" i="5"/>
  <c r="FZ192" i="5" s="1"/>
  <c r="EC82" i="5"/>
  <c r="EK81" i="5"/>
  <c r="EK82" i="5" s="1"/>
  <c r="EL81" i="5"/>
  <c r="EL82" i="5" s="1"/>
  <c r="EK135" i="5"/>
  <c r="EC144" i="5"/>
  <c r="EL135" i="5"/>
  <c r="EL144" i="5" s="1"/>
  <c r="EK137" i="5"/>
  <c r="EL137" i="5"/>
  <c r="FT232" i="5"/>
  <c r="FT234" i="5" s="1"/>
  <c r="FT228" i="5"/>
  <c r="GS197" i="5"/>
  <c r="EL209" i="5"/>
  <c r="EG225" i="5"/>
  <c r="EL219" i="5"/>
  <c r="EL103" i="5"/>
  <c r="EK152" i="5"/>
  <c r="AJ232" i="5"/>
  <c r="AJ234" i="5" s="1"/>
  <c r="AJ228" i="5"/>
  <c r="DY232" i="5"/>
  <c r="DY234" i="5" s="1"/>
  <c r="DY228" i="5"/>
  <c r="FO232" i="5"/>
  <c r="FO234" i="5" s="1"/>
  <c r="FO228" i="5"/>
  <c r="FK232" i="5"/>
  <c r="FK234" i="5" s="1"/>
  <c r="FK228" i="5"/>
  <c r="GV55" i="5"/>
  <c r="GS55" i="5"/>
  <c r="GT55" i="5"/>
  <c r="BV232" i="5"/>
  <c r="BV234" i="5" s="1"/>
  <c r="BV228" i="5"/>
  <c r="DT232" i="5"/>
  <c r="DT234" i="5" s="1"/>
  <c r="DT228" i="5"/>
  <c r="GK21" i="5"/>
  <c r="GL32" i="5"/>
  <c r="GK32" i="5" s="1"/>
  <c r="GV22" i="5"/>
  <c r="GS22" i="5"/>
  <c r="GV24" i="5"/>
  <c r="GS24" i="5"/>
  <c r="GV25" i="5"/>
  <c r="GS25" i="5"/>
  <c r="GV26" i="5"/>
  <c r="GS26" i="5"/>
  <c r="GV27" i="5"/>
  <c r="GS27" i="5"/>
  <c r="EK62" i="5"/>
  <c r="EL62" i="5"/>
  <c r="AG192" i="5"/>
  <c r="AG227" i="5" s="1"/>
  <c r="AO20" i="5"/>
  <c r="AO192" i="5" s="1"/>
  <c r="EK104" i="5"/>
  <c r="EL104" i="5"/>
  <c r="EC112" i="5"/>
  <c r="CF238" i="5"/>
  <c r="CE191" i="5"/>
  <c r="CE238" i="5" s="1"/>
  <c r="EC189" i="5"/>
  <c r="EK176" i="5"/>
  <c r="EK189" i="5" s="1"/>
  <c r="EL176" i="5"/>
  <c r="AP191" i="5"/>
  <c r="AP238" i="5" s="1"/>
  <c r="GV185" i="5"/>
  <c r="GS185" i="5"/>
  <c r="AI232" i="5"/>
  <c r="AI234" i="5" s="1"/>
  <c r="AI228" i="5"/>
  <c r="GT178" i="5"/>
  <c r="GV180" i="5"/>
  <c r="GS180" i="5"/>
  <c r="EM232" i="5"/>
  <c r="EM234" i="5" s="1"/>
  <c r="EM228" i="5"/>
  <c r="DH232" i="5"/>
  <c r="DH234" i="5" s="1"/>
  <c r="DH228" i="5"/>
  <c r="GK37" i="5"/>
  <c r="GV34" i="5"/>
  <c r="GV37" i="5" s="1"/>
  <c r="GS34" i="5"/>
  <c r="GS37" i="5" s="1"/>
  <c r="EC37" i="5"/>
  <c r="EK34" i="5"/>
  <c r="EK37" i="5" s="1"/>
  <c r="EL34" i="5"/>
  <c r="EL37" i="5" s="1"/>
  <c r="BY192" i="5"/>
  <c r="CD20" i="5"/>
  <c r="CD192" i="5" s="1"/>
  <c r="DW192" i="5"/>
  <c r="DW227" i="5" s="1"/>
  <c r="EB20" i="5"/>
  <c r="EB192" i="5" s="1"/>
  <c r="GO68" i="5"/>
  <c r="GV76" i="5"/>
  <c r="GS76" i="5"/>
  <c r="GT76" i="5"/>
  <c r="AK192" i="5"/>
  <c r="GZ192" i="5" s="1"/>
  <c r="AP20" i="5"/>
  <c r="EK91" i="5"/>
  <c r="EL91" i="5"/>
  <c r="EK99" i="5"/>
  <c r="EL99" i="5"/>
  <c r="EK140" i="5"/>
  <c r="EL140" i="5"/>
  <c r="EL185" i="5"/>
  <c r="AM232" i="5"/>
  <c r="AM234" i="5" s="1"/>
  <c r="AM228" i="5"/>
  <c r="GV207" i="5"/>
  <c r="GV218" i="5" s="1"/>
  <c r="GS207" i="5"/>
  <c r="EC204" i="5"/>
  <c r="EK193" i="5"/>
  <c r="GL226" i="5"/>
  <c r="AK227" i="5"/>
  <c r="GZ226" i="5"/>
  <c r="AP226" i="5"/>
  <c r="FV232" i="5"/>
  <c r="FV234" i="5" s="1"/>
  <c r="FV228" i="5"/>
  <c r="GS215" i="5"/>
  <c r="EC225" i="5"/>
  <c r="EK225" i="5" s="1"/>
  <c r="EK219" i="5"/>
  <c r="D232" i="5"/>
  <c r="D234" i="5" s="1"/>
  <c r="C227" i="5"/>
  <c r="D228" i="5"/>
  <c r="DM232" i="5"/>
  <c r="DM234" i="5" s="1"/>
  <c r="DM228" i="5"/>
  <c r="GO21" i="5"/>
  <c r="GT21" i="5" s="1"/>
  <c r="GP32" i="5"/>
  <c r="GO32" i="5" s="1"/>
  <c r="GT32" i="5" s="1"/>
  <c r="EL21" i="5"/>
  <c r="GK15" i="5"/>
  <c r="GL14" i="5"/>
  <c r="GT116" i="5"/>
  <c r="GT112" i="5"/>
  <c r="EC164" i="5"/>
  <c r="EK158" i="5"/>
  <c r="EK164" i="5" s="1"/>
  <c r="GI191" i="5"/>
  <c r="GI238" i="5" s="1"/>
  <c r="EH191" i="5"/>
  <c r="GM191" i="5"/>
  <c r="GC232" i="5"/>
  <c r="GC234" i="5" s="1"/>
  <c r="GC228" i="5"/>
  <c r="BY227" i="5"/>
  <c r="CD226" i="5"/>
  <c r="CM218" i="5"/>
  <c r="GV233" i="5"/>
  <c r="GS233" i="5"/>
  <c r="GT233" i="5"/>
  <c r="EL22" i="5"/>
  <c r="EL25" i="5"/>
  <c r="EL27" i="5"/>
  <c r="HF24" i="5"/>
  <c r="GV54" i="5"/>
  <c r="GS54" i="5"/>
  <c r="GT54" i="5"/>
  <c r="EK9" i="5"/>
  <c r="GX14" i="5"/>
  <c r="CN14" i="5"/>
  <c r="GK117" i="5"/>
  <c r="GL127" i="5"/>
  <c r="GK127" i="5" s="1"/>
  <c r="GS127" i="5" s="1"/>
  <c r="GV146" i="5"/>
  <c r="GS146" i="5"/>
  <c r="GT146" i="5"/>
  <c r="EK197" i="5"/>
  <c r="CK232" i="5"/>
  <c r="CK234" i="5" s="1"/>
  <c r="CK228" i="5"/>
  <c r="GT207" i="5"/>
  <c r="AO226" i="5"/>
  <c r="EG204" i="5"/>
  <c r="EL193" i="5"/>
  <c r="EL204" i="5" s="1"/>
  <c r="GP226" i="5"/>
  <c r="GT206" i="5"/>
  <c r="BJ232" i="5"/>
  <c r="BJ234" i="5" s="1"/>
  <c r="BJ228" i="5"/>
  <c r="BA232" i="5"/>
  <c r="BA234" i="5" s="1"/>
  <c r="BA228" i="5"/>
  <c r="M232" i="5"/>
  <c r="M234" i="5" s="1"/>
  <c r="M228" i="5"/>
  <c r="Q232" i="5"/>
  <c r="Q234" i="5" s="1"/>
  <c r="Q228" i="5"/>
  <c r="CS232" i="5"/>
  <c r="CS234" i="5" s="1"/>
  <c r="CS228" i="5"/>
  <c r="EK60" i="5"/>
  <c r="EL60" i="5"/>
  <c r="GK69" i="5"/>
  <c r="GL73" i="5"/>
  <c r="EC73" i="5"/>
  <c r="EK69" i="5"/>
  <c r="EK73" i="5" s="1"/>
  <c r="EL69" i="5"/>
  <c r="EL73" i="5" s="1"/>
  <c r="GL80" i="5"/>
  <c r="GK74" i="5"/>
  <c r="EK88" i="5"/>
  <c r="EL88" i="5"/>
  <c r="GU10" i="5"/>
  <c r="GO10" i="5"/>
  <c r="GT10" i="5" s="1"/>
  <c r="GP9" i="5"/>
  <c r="GO9" i="5" s="1"/>
  <c r="GT9" i="5" s="1"/>
  <c r="EL10" i="5"/>
  <c r="EK13" i="5"/>
  <c r="EK83" i="5"/>
  <c r="EL83" i="5"/>
  <c r="EC92" i="5"/>
  <c r="EK95" i="5"/>
  <c r="EL95" i="5"/>
  <c r="EK116" i="5"/>
  <c r="EL116" i="5"/>
  <c r="EK115" i="5"/>
  <c r="EL115" i="5"/>
  <c r="GL152" i="5"/>
  <c r="EK172" i="5"/>
  <c r="EL172" i="5"/>
  <c r="AK238" i="5"/>
  <c r="GZ191" i="5"/>
  <c r="EA191" i="5"/>
  <c r="EA238" i="5" s="1"/>
  <c r="GE191" i="5"/>
  <c r="GE238" i="5" s="1"/>
  <c r="EL180" i="5"/>
  <c r="GV199" i="5"/>
  <c r="GS199" i="5"/>
  <c r="EG218" i="5"/>
  <c r="EL205" i="5"/>
  <c r="EL218" i="5" s="1"/>
  <c r="GG232" i="5"/>
  <c r="GG234" i="5" s="1"/>
  <c r="GG228" i="5"/>
  <c r="DQ232" i="5"/>
  <c r="DQ234" i="5" s="1"/>
  <c r="DQ228" i="5"/>
  <c r="G232" i="5"/>
  <c r="G234" i="5" s="1"/>
  <c r="G228" i="5"/>
  <c r="AA232" i="5"/>
  <c r="AA234" i="5" s="1"/>
  <c r="AA228" i="5"/>
  <c r="GM33" i="5"/>
  <c r="GV86" i="5"/>
  <c r="GV92" i="5" s="1"/>
  <c r="GS86" i="5"/>
  <c r="GT86" i="5"/>
  <c r="GV90" i="5"/>
  <c r="GS90" i="5"/>
  <c r="GT90" i="5"/>
  <c r="EK119" i="5"/>
  <c r="EL119" i="5"/>
  <c r="EK132" i="5"/>
  <c r="EL132" i="5"/>
  <c r="EL158" i="5"/>
  <c r="EL164" i="5" s="1"/>
  <c r="GV174" i="5"/>
  <c r="GS174" i="5"/>
  <c r="GT174" i="5"/>
  <c r="EF191" i="5"/>
  <c r="EF238" i="5" s="1"/>
  <c r="EL184" i="5"/>
  <c r="FA232" i="5"/>
  <c r="FA234" i="5" s="1"/>
  <c r="FA228" i="5"/>
  <c r="CM204" i="5"/>
  <c r="EK215" i="5"/>
  <c r="FE232" i="5"/>
  <c r="FE234" i="5" s="1"/>
  <c r="FE228" i="5"/>
  <c r="BS232" i="5"/>
  <c r="BS234" i="5" s="1"/>
  <c r="BS228" i="5"/>
  <c r="GB192" i="5"/>
  <c r="GB227" i="5" s="1"/>
  <c r="GA20" i="5"/>
  <c r="GX32" i="5"/>
  <c r="CN32" i="5"/>
  <c r="GV35" i="5"/>
  <c r="GS35" i="5"/>
  <c r="GT35" i="5"/>
  <c r="EK53" i="5"/>
  <c r="EL53" i="5"/>
  <c r="GV56" i="5"/>
  <c r="GS56" i="5"/>
  <c r="GT56" i="5"/>
  <c r="CM64" i="5"/>
  <c r="CN64" i="5"/>
  <c r="CM14" i="5"/>
  <c r="EK16" i="5"/>
  <c r="EK17" i="5"/>
  <c r="GL103" i="5"/>
  <c r="GK103" i="5" s="1"/>
  <c r="GS103" i="5" s="1"/>
  <c r="EL123" i="5"/>
  <c r="GT149" i="5"/>
  <c r="GO152" i="5"/>
  <c r="EK128" i="5"/>
  <c r="EL128" i="5"/>
  <c r="EC134" i="5"/>
  <c r="EK167" i="5"/>
  <c r="EL167" i="5"/>
  <c r="GL157" i="5"/>
  <c r="GK153" i="5"/>
  <c r="CM164" i="5"/>
  <c r="CN164" i="5"/>
  <c r="GO189" i="5"/>
  <c r="GO191" i="5" s="1"/>
  <c r="GF227" i="5"/>
  <c r="EC218" i="5"/>
  <c r="EK205" i="5"/>
  <c r="EK224" i="5"/>
  <c r="EL222" i="5"/>
  <c r="GV229" i="5"/>
  <c r="GS229" i="5"/>
  <c r="GT229" i="5"/>
  <c r="W232" i="5"/>
  <c r="W234" i="5" s="1"/>
  <c r="W228" i="5"/>
  <c r="CO232" i="5"/>
  <c r="CO234" i="5" s="1"/>
  <c r="CO228" i="5"/>
  <c r="AQ232" i="5"/>
  <c r="AQ234" i="5" s="1"/>
  <c r="AQ228" i="5"/>
  <c r="CY232" i="5"/>
  <c r="CY234" i="5" s="1"/>
  <c r="CY228" i="5"/>
  <c r="BO232" i="5"/>
  <c r="BO234" i="5" s="1"/>
  <c r="BO228" i="5"/>
  <c r="EQ232" i="5"/>
  <c r="EQ234" i="5" s="1"/>
  <c r="EQ228" i="5"/>
  <c r="HD24" i="5"/>
  <c r="GT34" i="5"/>
  <c r="GT37" i="5" s="1"/>
  <c r="GJ14" i="5"/>
  <c r="GS18" i="5"/>
  <c r="GV18" i="5"/>
  <c r="GT24" i="5"/>
  <c r="HD26" i="5"/>
  <c r="HD28" i="5" s="1"/>
  <c r="HF16" i="5"/>
  <c r="HH16" i="5" s="1"/>
  <c r="GT26" i="5"/>
  <c r="EK38" i="5"/>
  <c r="EK40" i="5" s="1"/>
  <c r="EC40" i="5"/>
  <c r="EL38" i="5"/>
  <c r="EL40" i="5" s="1"/>
  <c r="GV39" i="5"/>
  <c r="GV40" i="5" s="1"/>
  <c r="GS39" i="5"/>
  <c r="GT39" i="5"/>
  <c r="GL57" i="5"/>
  <c r="GK46" i="5"/>
  <c r="GO15" i="5"/>
  <c r="GT15" i="5" s="1"/>
  <c r="GP14" i="5"/>
  <c r="EL15" i="5"/>
  <c r="GL82" i="5"/>
  <c r="GK81" i="5"/>
  <c r="GL144" i="5"/>
  <c r="GK135" i="5"/>
  <c r="GV137" i="5"/>
  <c r="GS137" i="5"/>
  <c r="GT137" i="5"/>
  <c r="CM169" i="5"/>
  <c r="CN169" i="5"/>
  <c r="EI226" i="5"/>
  <c r="CN204" i="5"/>
  <c r="CI226" i="5"/>
  <c r="GX204" i="5"/>
  <c r="GT209" i="5"/>
  <c r="GT214" i="5"/>
  <c r="GP225" i="5"/>
  <c r="GO219" i="5"/>
  <c r="EL152" i="5"/>
  <c r="EC152" i="5"/>
  <c r="CH192" i="5"/>
  <c r="CH227" i="5" s="1"/>
  <c r="GN192" i="5" l="1"/>
  <c r="EC33" i="5"/>
  <c r="CG232" i="5"/>
  <c r="CG234" i="5" s="1"/>
  <c r="CG228" i="5"/>
  <c r="GT127" i="5"/>
  <c r="GL33" i="5"/>
  <c r="GK33" i="5" s="1"/>
  <c r="GT33" i="5" s="1"/>
  <c r="CH232" i="5"/>
  <c r="CH234" i="5" s="1"/>
  <c r="CH228" i="5"/>
  <c r="DW232" i="5"/>
  <c r="DW234" i="5" s="1"/>
  <c r="DW228" i="5"/>
  <c r="EB227" i="5"/>
  <c r="CF232" i="5"/>
  <c r="CF234" i="5" s="1"/>
  <c r="CF228" i="5"/>
  <c r="EK33" i="5"/>
  <c r="EL33" i="5"/>
  <c r="EI227" i="5"/>
  <c r="GQ226" i="5"/>
  <c r="GQ227" i="5" s="1"/>
  <c r="GK82" i="5"/>
  <c r="GV81" i="5"/>
  <c r="GV82" i="5" s="1"/>
  <c r="GS81" i="5"/>
  <c r="GS82" i="5" s="1"/>
  <c r="GT81" i="5"/>
  <c r="GT82" i="5" s="1"/>
  <c r="GO225" i="5"/>
  <c r="GT219" i="5"/>
  <c r="GP20" i="5"/>
  <c r="GO14" i="5"/>
  <c r="GV46" i="5"/>
  <c r="GV57" i="5" s="1"/>
  <c r="GS46" i="5"/>
  <c r="GS57" i="5" s="1"/>
  <c r="GK57" i="5"/>
  <c r="GT46" i="5"/>
  <c r="GT57" i="5" s="1"/>
  <c r="EK218" i="5"/>
  <c r="GF232" i="5"/>
  <c r="GF234" i="5" s="1"/>
  <c r="GF228" i="5"/>
  <c r="GO238" i="5"/>
  <c r="HD191" i="5"/>
  <c r="EG226" i="5"/>
  <c r="AG232" i="5"/>
  <c r="AG234" i="5" s="1"/>
  <c r="AG228" i="5"/>
  <c r="AO227" i="5"/>
  <c r="BY232" i="5"/>
  <c r="BY234" i="5" s="1"/>
  <c r="BY228" i="5"/>
  <c r="BY244" i="5" s="1"/>
  <c r="CD227" i="5"/>
  <c r="GM238" i="5"/>
  <c r="GM192" i="5"/>
  <c r="GM227" i="5" s="1"/>
  <c r="GV15" i="5"/>
  <c r="GS15" i="5"/>
  <c r="C232" i="5"/>
  <c r="C234" i="5" s="1"/>
  <c r="C228" i="5"/>
  <c r="EK204" i="5"/>
  <c r="AP192" i="5"/>
  <c r="EL189" i="5"/>
  <c r="EC191" i="5"/>
  <c r="EC238" i="5" s="1"/>
  <c r="GS32" i="5"/>
  <c r="EF192" i="5"/>
  <c r="EF227" i="5" s="1"/>
  <c r="EK144" i="5"/>
  <c r="GS38" i="5"/>
  <c r="GS40" i="5" s="1"/>
  <c r="GK40" i="5"/>
  <c r="GT38" i="5"/>
  <c r="GT40" i="5" s="1"/>
  <c r="GE192" i="5"/>
  <c r="GE227" i="5" s="1"/>
  <c r="GJ20" i="5"/>
  <c r="GJ192" i="5" s="1"/>
  <c r="CM33" i="5"/>
  <c r="CN33" i="5"/>
  <c r="CW232" i="5"/>
  <c r="CW234" i="5" s="1"/>
  <c r="CW228" i="5"/>
  <c r="GV93" i="5"/>
  <c r="GV103" i="5" s="1"/>
  <c r="GS93" i="5"/>
  <c r="CI238" i="5"/>
  <c r="GX191" i="5"/>
  <c r="GK68" i="5"/>
  <c r="GV65" i="5"/>
  <c r="GV68" i="5" s="1"/>
  <c r="GS65" i="5"/>
  <c r="GS68" i="5" s="1"/>
  <c r="GT134" i="5"/>
  <c r="L232" i="5"/>
  <c r="L234" i="5" s="1"/>
  <c r="L228" i="5"/>
  <c r="HF218" i="5"/>
  <c r="EK175" i="5"/>
  <c r="GK152" i="5"/>
  <c r="GV145" i="5"/>
  <c r="GV152" i="5" s="1"/>
  <c r="GS145" i="5"/>
  <c r="GS152" i="5" s="1"/>
  <c r="GT145" i="5"/>
  <c r="GT152" i="5" s="1"/>
  <c r="GS92" i="5"/>
  <c r="GT92" i="5"/>
  <c r="GS10" i="5"/>
  <c r="GV10" i="5"/>
  <c r="FQ232" i="5"/>
  <c r="FQ234" i="5" s="1"/>
  <c r="FQ228" i="5"/>
  <c r="FY227" i="5"/>
  <c r="ED192" i="5"/>
  <c r="ED227" i="5" s="1"/>
  <c r="EC20" i="5"/>
  <c r="EK64" i="5"/>
  <c r="GK225" i="5"/>
  <c r="GS219" i="5"/>
  <c r="GK204" i="5"/>
  <c r="GV193" i="5"/>
  <c r="GV204" i="5" s="1"/>
  <c r="GS193" i="5"/>
  <c r="GS204" i="5" s="1"/>
  <c r="EK169" i="5"/>
  <c r="GS169" i="5"/>
  <c r="GT103" i="5"/>
  <c r="GR234" i="5"/>
  <c r="GR232" i="5"/>
  <c r="GR228" i="5"/>
  <c r="GN227" i="5"/>
  <c r="GK189" i="5"/>
  <c r="GV176" i="5"/>
  <c r="GV189" i="5" s="1"/>
  <c r="GS176" i="5"/>
  <c r="GS189" i="5" s="1"/>
  <c r="CN191" i="5"/>
  <c r="CN238" i="5" s="1"/>
  <c r="GV104" i="5"/>
  <c r="GV112" i="5" s="1"/>
  <c r="GS104" i="5"/>
  <c r="GT104" i="5"/>
  <c r="GX226" i="5"/>
  <c r="CN226" i="5"/>
  <c r="GV135" i="5"/>
  <c r="GV144" i="5" s="1"/>
  <c r="GS135" i="5"/>
  <c r="GS144" i="5" s="1"/>
  <c r="GK144" i="5"/>
  <c r="GT135" i="5"/>
  <c r="GT144" i="5" s="1"/>
  <c r="GV153" i="5"/>
  <c r="GV157" i="5" s="1"/>
  <c r="GS153" i="5"/>
  <c r="GS157" i="5" s="1"/>
  <c r="GK157" i="5"/>
  <c r="GT153" i="5"/>
  <c r="GT157" i="5" s="1"/>
  <c r="EK134" i="5"/>
  <c r="EL134" i="5"/>
  <c r="GA192" i="5"/>
  <c r="GA227" i="5" s="1"/>
  <c r="GI20" i="5"/>
  <c r="GI192" i="5" s="1"/>
  <c r="GB232" i="5"/>
  <c r="GB234" i="5" s="1"/>
  <c r="GB228" i="5"/>
  <c r="EK92" i="5"/>
  <c r="EL92" i="5"/>
  <c r="GK80" i="5"/>
  <c r="GV74" i="5"/>
  <c r="GV80" i="5" s="1"/>
  <c r="GS74" i="5"/>
  <c r="GS80" i="5" s="1"/>
  <c r="GT74" i="5"/>
  <c r="GT80" i="5" s="1"/>
  <c r="GK73" i="5"/>
  <c r="GS69" i="5"/>
  <c r="GS73" i="5" s="1"/>
  <c r="GV69" i="5"/>
  <c r="GV73" i="5" s="1"/>
  <c r="GT69" i="5"/>
  <c r="GT73" i="5" s="1"/>
  <c r="GV117" i="5"/>
  <c r="GV127" i="5" s="1"/>
  <c r="GS117" i="5"/>
  <c r="GT117" i="5"/>
  <c r="EH238" i="5"/>
  <c r="GP190" i="5"/>
  <c r="GL20" i="5"/>
  <c r="GK14" i="5"/>
  <c r="AK234" i="5"/>
  <c r="GZ234" i="5" s="1"/>
  <c r="AK228" i="5"/>
  <c r="GZ227" i="5"/>
  <c r="AP227" i="5"/>
  <c r="GK226" i="5"/>
  <c r="EC226" i="5"/>
  <c r="EK112" i="5"/>
  <c r="EL112" i="5"/>
  <c r="GV21" i="5"/>
  <c r="GV32" i="5" s="1"/>
  <c r="GS21" i="5"/>
  <c r="EL225" i="5"/>
  <c r="CJ232" i="5"/>
  <c r="CJ234" i="5" s="1"/>
  <c r="CJ228" i="5"/>
  <c r="FU232" i="5"/>
  <c r="FU234" i="5" s="1"/>
  <c r="FU228" i="5"/>
  <c r="FZ227" i="5"/>
  <c r="EH192" i="5"/>
  <c r="EH227" i="5" s="1"/>
  <c r="EG20" i="5"/>
  <c r="EK57" i="5"/>
  <c r="GK218" i="5"/>
  <c r="GS205" i="5"/>
  <c r="GS218" i="5" s="1"/>
  <c r="GV128" i="5"/>
  <c r="GV134" i="5" s="1"/>
  <c r="GS128" i="5"/>
  <c r="GT128" i="5"/>
  <c r="CE192" i="5"/>
  <c r="CM20" i="5"/>
  <c r="CE227" i="5"/>
  <c r="CM226" i="5"/>
  <c r="GO218" i="5"/>
  <c r="GT205" i="5"/>
  <c r="GT218" i="5" s="1"/>
  <c r="GK175" i="5"/>
  <c r="GV170" i="5"/>
  <c r="GV175" i="5" s="1"/>
  <c r="GS170" i="5"/>
  <c r="GS175" i="5" s="1"/>
  <c r="GT170" i="5"/>
  <c r="GT175" i="5" s="1"/>
  <c r="GV113" i="5"/>
  <c r="GV116" i="5" s="1"/>
  <c r="GS113" i="5"/>
  <c r="GT113" i="5"/>
  <c r="GS83" i="5"/>
  <c r="GT83" i="5"/>
  <c r="GO204" i="5"/>
  <c r="GU204" i="5" s="1"/>
  <c r="GT193" i="5"/>
  <c r="GT204" i="5" s="1"/>
  <c r="CI192" i="5"/>
  <c r="GX192" i="5" s="1"/>
  <c r="GX20" i="5"/>
  <c r="CN20" i="5"/>
  <c r="GS9" i="5"/>
  <c r="DS232" i="5"/>
  <c r="DS234" i="5" s="1"/>
  <c r="DS228" i="5"/>
  <c r="EA227" i="5"/>
  <c r="BU232" i="5"/>
  <c r="BU234" i="5" s="1"/>
  <c r="BU228" i="5"/>
  <c r="CC227" i="5"/>
  <c r="EE238" i="5"/>
  <c r="EE192" i="5"/>
  <c r="EE227" i="5" s="1"/>
  <c r="GK164" i="5"/>
  <c r="GS158" i="5"/>
  <c r="GS164" i="5" s="1"/>
  <c r="EK14" i="5"/>
  <c r="EL64" i="5"/>
  <c r="GK64" i="5"/>
  <c r="GV58" i="5"/>
  <c r="GV64" i="5" s="1"/>
  <c r="GS58" i="5"/>
  <c r="GS64" i="5" s="1"/>
  <c r="GT58" i="5"/>
  <c r="GT64" i="5" s="1"/>
  <c r="GV169" i="5"/>
  <c r="GT158" i="5"/>
  <c r="GT164" i="5" s="1"/>
  <c r="GK45" i="5"/>
  <c r="GV41" i="5"/>
  <c r="GV45" i="5" s="1"/>
  <c r="GS41" i="5"/>
  <c r="GS45" i="5" s="1"/>
  <c r="GT41" i="5"/>
  <c r="GT45" i="5" s="1"/>
  <c r="EJ232" i="5"/>
  <c r="EJ234" i="5" s="1"/>
  <c r="EJ228" i="5"/>
  <c r="GL191" i="5"/>
  <c r="GL238" i="5" s="1"/>
  <c r="CM191" i="5"/>
  <c r="CM238" i="5" s="1"/>
  <c r="EA192" i="5"/>
  <c r="GP191" i="5"/>
  <c r="BS51" i="4"/>
  <c r="GV33" i="5" l="1"/>
  <c r="CN192" i="5"/>
  <c r="GT191" i="5"/>
  <c r="GT238" i="5" s="1"/>
  <c r="EK191" i="5"/>
  <c r="EK238" i="5" s="1"/>
  <c r="GS33" i="5"/>
  <c r="GM234" i="5"/>
  <c r="GM232" i="5"/>
  <c r="GM228" i="5"/>
  <c r="CM192" i="5"/>
  <c r="EG192" i="5"/>
  <c r="EL20" i="5"/>
  <c r="FZ232" i="5"/>
  <c r="FZ234" i="5" s="1"/>
  <c r="FZ228" i="5"/>
  <c r="EK226" i="5"/>
  <c r="GL192" i="5"/>
  <c r="GL227" i="5" s="1"/>
  <c r="GK20" i="5"/>
  <c r="GA232" i="5"/>
  <c r="GA234" i="5" s="1"/>
  <c r="GA228" i="5"/>
  <c r="GI227" i="5"/>
  <c r="GS191" i="5"/>
  <c r="GS238" i="5" s="1"/>
  <c r="GK191" i="5"/>
  <c r="GK238" i="5" s="1"/>
  <c r="GV225" i="5"/>
  <c r="GV226" i="5" s="1"/>
  <c r="GS225" i="5"/>
  <c r="EC192" i="5"/>
  <c r="EC227" i="5" s="1"/>
  <c r="EK20" i="5"/>
  <c r="FY232" i="5"/>
  <c r="FY234" i="5" s="1"/>
  <c r="FY228" i="5"/>
  <c r="EF232" i="5"/>
  <c r="EF234" i="5" s="1"/>
  <c r="EF228" i="5"/>
  <c r="GO226" i="5"/>
  <c r="GS226" i="5" s="1"/>
  <c r="GT14" i="5"/>
  <c r="EI232" i="5"/>
  <c r="EI234" i="5" s="1"/>
  <c r="EI228" i="5"/>
  <c r="GP238" i="5"/>
  <c r="HF191" i="5"/>
  <c r="GP3" i="5"/>
  <c r="EE232" i="5"/>
  <c r="EE234" i="5" s="1"/>
  <c r="EE228" i="5"/>
  <c r="CC232" i="5"/>
  <c r="CC234" i="5" s="1"/>
  <c r="CC228" i="5"/>
  <c r="EA232" i="5"/>
  <c r="EA234" i="5" s="1"/>
  <c r="EA228" i="5"/>
  <c r="HD218" i="5"/>
  <c r="GU219" i="5" s="1"/>
  <c r="GU217" i="5"/>
  <c r="CE232" i="5"/>
  <c r="CE234" i="5" s="1"/>
  <c r="CE228" i="5"/>
  <c r="EH232" i="5"/>
  <c r="EH234" i="5" s="1"/>
  <c r="EH228" i="5"/>
  <c r="AP232" i="5"/>
  <c r="AP234" i="5" s="1"/>
  <c r="AP228" i="5"/>
  <c r="AK244" i="5"/>
  <c r="GZ228" i="5"/>
  <c r="GV14" i="5"/>
  <c r="GS14" i="5"/>
  <c r="CI227" i="5"/>
  <c r="CM227" i="5" s="1"/>
  <c r="GV191" i="5"/>
  <c r="GN234" i="5"/>
  <c r="GN232" i="5"/>
  <c r="GN228" i="5"/>
  <c r="ED232" i="5"/>
  <c r="ED234" i="5" s="1"/>
  <c r="ED228" i="5"/>
  <c r="GE232" i="5"/>
  <c r="GE234" i="5" s="1"/>
  <c r="GE228" i="5"/>
  <c r="GJ227" i="5"/>
  <c r="EL191" i="5"/>
  <c r="EL238" i="5" s="1"/>
  <c r="CD232" i="5"/>
  <c r="CD234" i="5" s="1"/>
  <c r="CD228" i="5"/>
  <c r="AO232" i="5"/>
  <c r="AO234" i="5" s="1"/>
  <c r="AO228" i="5"/>
  <c r="EG227" i="5"/>
  <c r="EL226" i="5"/>
  <c r="GP192" i="5"/>
  <c r="GP227" i="5" s="1"/>
  <c r="GO20" i="5"/>
  <c r="GT225" i="5"/>
  <c r="HF225" i="5"/>
  <c r="GQ234" i="5"/>
  <c r="GQ232" i="5"/>
  <c r="GQ228" i="5"/>
  <c r="EB232" i="5"/>
  <c r="EB234" i="5" s="1"/>
  <c r="EB228" i="5"/>
  <c r="EK192" i="5" l="1"/>
  <c r="GV227" i="5"/>
  <c r="GV228" i="5" s="1"/>
  <c r="CM232" i="5"/>
  <c r="CM234" i="5" s="1"/>
  <c r="CM228" i="5"/>
  <c r="EC232" i="5"/>
  <c r="EC234" i="5" s="1"/>
  <c r="EC228" i="5"/>
  <c r="EK227" i="5"/>
  <c r="GO192" i="5"/>
  <c r="GO227" i="5" s="1"/>
  <c r="GT20" i="5"/>
  <c r="GT192" i="5" s="1"/>
  <c r="HD20" i="5"/>
  <c r="GT226" i="5"/>
  <c r="GL234" i="5"/>
  <c r="GL232" i="5"/>
  <c r="GL228" i="5"/>
  <c r="EL192" i="5"/>
  <c r="GP234" i="5"/>
  <c r="GP232" i="5"/>
  <c r="GP228" i="5"/>
  <c r="EG244" i="5"/>
  <c r="EG245" i="5" s="1"/>
  <c r="EG234" i="5"/>
  <c r="EG228" i="5"/>
  <c r="EG232" i="5" s="1"/>
  <c r="EL227" i="5"/>
  <c r="GJ232" i="5"/>
  <c r="GJ234" i="5" s="1"/>
  <c r="GJ228" i="5"/>
  <c r="CI228" i="5"/>
  <c r="GX227" i="5"/>
  <c r="CN227" i="5"/>
  <c r="GI232" i="5"/>
  <c r="GI234" i="5" s="1"/>
  <c r="GI228" i="5"/>
  <c r="GK192" i="5"/>
  <c r="GK227" i="5" s="1"/>
  <c r="GV20" i="5"/>
  <c r="GV192" i="5" s="1"/>
  <c r="GS20" i="5"/>
  <c r="GS192" i="5" s="1"/>
  <c r="GK234" i="5" l="1"/>
  <c r="GV234" i="5" s="1"/>
  <c r="GK232" i="5"/>
  <c r="GV232" i="5" s="1"/>
  <c r="GK228" i="5"/>
  <c r="GS227" i="5"/>
  <c r="CN232" i="5"/>
  <c r="CN234" i="5" s="1"/>
  <c r="CN228" i="5"/>
  <c r="CI232" i="5"/>
  <c r="HB232" i="5"/>
  <c r="GX228" i="5"/>
  <c r="EL232" i="5"/>
  <c r="EL234" i="5" s="1"/>
  <c r="EL228" i="5"/>
  <c r="GO234" i="5"/>
  <c r="GO232" i="5"/>
  <c r="GO228" i="5"/>
  <c r="GT227" i="5"/>
  <c r="EK232" i="5"/>
  <c r="EK234" i="5" s="1"/>
  <c r="EK228" i="5"/>
  <c r="GS228" i="5" l="1"/>
  <c r="GT228" i="5"/>
  <c r="GX232" i="5"/>
  <c r="CI234" i="5"/>
  <c r="GX234" i="5" s="1"/>
  <c r="GS232" i="5"/>
  <c r="GS234" i="5" s="1"/>
  <c r="GT232" i="5"/>
  <c r="GT234" i="5" s="1"/>
  <c r="CC33" i="4" l="1"/>
  <c r="CC69" i="4" l="1"/>
  <c r="CC70" i="4"/>
  <c r="BS33" i="4"/>
  <c r="CC51" i="4" l="1"/>
  <c r="CC48" i="4"/>
  <c r="BS48" i="4"/>
  <c r="DJ33" i="4"/>
  <c r="DI33" i="4"/>
  <c r="CC27" i="4"/>
  <c r="BS27" i="4"/>
  <c r="CC20" i="4"/>
  <c r="BS20" i="4"/>
  <c r="CC19" i="4" l="1"/>
  <c r="CC18" i="4" s="1"/>
  <c r="DJ19" i="4"/>
  <c r="BS19" i="4"/>
  <c r="BS18" i="4" s="1"/>
  <c r="DI19" i="4"/>
  <c r="CD51" i="3"/>
  <c r="BT51" i="3"/>
  <c r="DI20" i="4" l="1"/>
  <c r="CD48" i="3"/>
  <c r="BT48" i="3"/>
  <c r="BT18" i="3"/>
  <c r="CD18" i="3"/>
  <c r="DK33" i="3" l="1"/>
  <c r="DJ33" i="3"/>
  <c r="CD20" i="3"/>
  <c r="BT20" i="3"/>
  <c r="CD30" i="3"/>
  <c r="CD27" i="3" s="1"/>
  <c r="DK19" i="3" s="1"/>
  <c r="BT30" i="3"/>
  <c r="BT27" i="3" s="1"/>
  <c r="DJ19" i="3" l="1"/>
  <c r="DJ20" i="3" s="1"/>
</calcChain>
</file>

<file path=xl/comments1.xml><?xml version="1.0" encoding="utf-8"?>
<comments xmlns="http://schemas.openxmlformats.org/spreadsheetml/2006/main">
  <authors>
    <author>Алхимова Елена Олеговна</author>
  </authors>
  <commentList>
    <comment ref="CC39" authorId="0">
      <text>
        <r>
          <rPr>
            <b/>
            <sz val="8"/>
            <color indexed="81"/>
            <rFont val="Tahoma"/>
            <family val="2"/>
            <charset val="204"/>
          </rPr>
          <t>Алхимова Елена Олеговна:</t>
        </r>
        <r>
          <rPr>
            <sz val="8"/>
            <color indexed="81"/>
            <rFont val="Tahoma"/>
            <family val="2"/>
            <charset val="204"/>
          </rPr>
          <t xml:space="preserve">
в БДР 750 млн  руб</t>
        </r>
      </text>
    </comment>
    <comment ref="CC70" authorId="0">
      <text>
        <r>
          <rPr>
            <b/>
            <sz val="8"/>
            <color indexed="81"/>
            <rFont val="Tahoma"/>
            <family val="2"/>
            <charset val="204"/>
          </rPr>
          <t>Алхимова Елена Олеговна:</t>
        </r>
        <r>
          <rPr>
            <sz val="8"/>
            <color indexed="81"/>
            <rFont val="Tahoma"/>
            <family val="2"/>
            <charset val="204"/>
          </rPr>
          <t xml:space="preserve">
по стандартиз + льготники</t>
        </r>
      </text>
    </comment>
  </commentList>
</comments>
</file>

<file path=xl/comments2.xml><?xml version="1.0" encoding="utf-8"?>
<comments xmlns="http://schemas.openxmlformats.org/spreadsheetml/2006/main">
  <authors>
    <author>merkelova</author>
  </authors>
  <commentList>
    <comment ref="GW6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+сод.помещений 28452,72</t>
        </r>
      </text>
    </comment>
    <comment ref="GW135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медосмотры
</t>
        </r>
      </text>
    </comment>
    <comment ref="AK229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 под ф.2</t>
        </r>
      </text>
    </comment>
    <comment ref="AK230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 под ф.2</t>
        </r>
      </text>
    </comment>
    <comment ref="AK231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сручную под ф.2</t>
        </r>
      </text>
    </comment>
    <comment ref="AK232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 по ф.2</t>
        </r>
      </text>
    </comment>
    <comment ref="AK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O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P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Y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Z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CA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CB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</commentList>
</comments>
</file>

<file path=xl/comments3.xml><?xml version="1.0" encoding="utf-8"?>
<comments xmlns="http://schemas.openxmlformats.org/spreadsheetml/2006/main">
  <authors>
    <author>Алхимова Елена Олеговна</author>
  </authors>
  <commentList>
    <comment ref="CD53" authorId="0">
      <text>
        <r>
          <rPr>
            <b/>
            <sz val="8"/>
            <color indexed="81"/>
            <rFont val="Tahoma"/>
            <family val="2"/>
            <charset val="204"/>
          </rPr>
          <t>Алхимова Елена Олеговна:</t>
        </r>
        <r>
          <rPr>
            <sz val="8"/>
            <color indexed="81"/>
            <rFont val="Tahoma"/>
            <family val="2"/>
            <charset val="204"/>
          </rPr>
          <t xml:space="preserve">
данные отдела балансов</t>
        </r>
      </text>
    </comment>
  </commentList>
</comments>
</file>

<file path=xl/sharedStrings.xml><?xml version="1.0" encoding="utf-8"?>
<sst xmlns="http://schemas.openxmlformats.org/spreadsheetml/2006/main" count="1420" uniqueCount="621">
  <si>
    <t>Показатель</t>
  </si>
  <si>
    <t>Год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</si>
  <si>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</si>
  <si>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</si>
  <si>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</si>
  <si>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</si>
  <si>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</si>
  <si>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</si>
  <si>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</si>
  <si>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1.2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</si>
  <si>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</si>
  <si>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</si>
  <si>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</si>
  <si>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</si>
  <si>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</si>
  <si>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</si>
  <si>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</si>
  <si>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1.2.1</t>
  </si>
  <si>
    <t>1.2.2</t>
  </si>
  <si>
    <t>1.3</t>
  </si>
  <si>
    <t>II</t>
  </si>
  <si>
    <t>III</t>
  </si>
  <si>
    <t>Примечание:</t>
  </si>
  <si>
    <t>№ п/п</t>
  </si>
  <si>
    <t>на оказание услуг по передаче электрической энергии сетевыми</t>
  </si>
  <si>
    <t>организациями, регулирование деятельности которых</t>
  </si>
  <si>
    <t>осуществляется методом доходности инвестированного капитала</t>
  </si>
  <si>
    <t>Форма раскрытия информации о структуре и объемах затрат</t>
  </si>
  <si>
    <t>Наименование организации:</t>
  </si>
  <si>
    <t>ИНН:</t>
  </si>
  <si>
    <t>КПП:</t>
  </si>
  <si>
    <t>Структура затрат</t>
  </si>
  <si>
    <t>х</t>
  </si>
  <si>
    <t>Необходимая валовая выручка на содержание (далее - НВВ)</t>
  </si>
  <si>
    <t>IV</t>
  </si>
  <si>
    <t>прочие налоги</t>
  </si>
  <si>
    <t>налог на прибыль</t>
  </si>
  <si>
    <t>отчисления на социальные нужды</t>
  </si>
  <si>
    <t>1.3.1</t>
  </si>
  <si>
    <t>Фонд оплаты труда</t>
  </si>
  <si>
    <t>Подконтрольные (операционные) расходы, включенные в НВВ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</si>
  <si>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</si>
  <si>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</si>
  <si>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</si>
  <si>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</si>
  <si>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Прочие операционные расходы (с расшифровкой)</t>
  </si>
  <si>
    <t>1.1.3.1</t>
  </si>
  <si>
    <t>в том числе транспортные услуги</t>
  </si>
  <si>
    <t>1.1.3.2</t>
  </si>
  <si>
    <t>в том числе прочие расходы (с расшифровкой)****</t>
  </si>
  <si>
    <t>Неподконтрольные расходы, включенные в НВВ, всего</t>
  </si>
  <si>
    <t>Оплата услуг ОАО "ФСК ЕЭС"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</si>
  <si>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</si>
  <si>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</si>
  <si>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</si>
  <si>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-</t>
  </si>
  <si>
    <t xml:space="preserve"> гг.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</si>
  <si>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</si>
  <si>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</si>
  <si>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</si>
  <si>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</si>
  <si>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</si>
  <si>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1.2.7.1</t>
  </si>
  <si>
    <t>Справочно: "Количество льготных технологических присоединений"</t>
  </si>
  <si>
    <t>ед.</t>
  </si>
  <si>
    <t>Приложение 1</t>
  </si>
  <si>
    <t>к приказу Федеральной службы по тарифам</t>
  </si>
  <si>
    <t>от 24 октября 2014 г. № 1831-э</t>
  </si>
  <si>
    <t>1.2.8</t>
  </si>
  <si>
    <t>Возврат инвестированного капитала, всего</t>
  </si>
  <si>
    <t>в том числе размер средств, направляемых на реализацию инвестиционных программ</t>
  </si>
  <si>
    <t>1.4</t>
  </si>
  <si>
    <t>Доход на инвестированный капитал, всего</t>
  </si>
  <si>
    <t>1.4.1</t>
  </si>
  <si>
    <t>1.5</t>
  </si>
  <si>
    <t>Изменение необходимой валовой выручки, производимое в целях сглаживания тарифов (+/-)</t>
  </si>
  <si>
    <t>1.6</t>
  </si>
  <si>
    <t>Корректировки необходимой валовой выручки, учтенные в утвержденных тарифных решениях</t>
  </si>
  <si>
    <t>1.7</t>
  </si>
  <si>
    <t>Экономия операционных расходов</t>
  </si>
  <si>
    <t>1.8</t>
  </si>
  <si>
    <t>Экономия от снижения технологических потерь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</si>
  <si>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</si>
  <si>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</si>
  <si>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Объем технологических потерь</t>
  </si>
  <si>
    <t>Норма доходности на инвестированный капитал</t>
  </si>
  <si>
    <t>норма доходности на инвестированный капитал, установленная ФСТ России</t>
  </si>
  <si>
    <t>%</t>
  </si>
  <si>
    <t>норма доходности на капитал, инвестированный до начала долгосрочного периода регулирования</t>
  </si>
  <si>
    <t>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</si>
  <si>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</si>
  <si>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шт.</t>
  </si>
  <si>
    <t>общее количество точек подключения на конец года</t>
  </si>
  <si>
    <t>2</t>
  </si>
  <si>
    <t>Трансформаторная мощность подстанций, всего</t>
  </si>
  <si>
    <t>2.n</t>
  </si>
  <si>
    <t>в том числе трансформаторная мощность подстанций на i уровне напряжения</t>
  </si>
  <si>
    <t>3</t>
  </si>
  <si>
    <t>Количество условных единиц по линиям электропередач, всего</t>
  </si>
  <si>
    <t>у.е.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</si>
  <si>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</si>
  <si>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</si>
  <si>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</si>
  <si>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</t>
  </si>
  <si>
    <t>4.n</t>
  </si>
  <si>
    <t>в том числе количество условных единиц по подстанциям на i уровне напряжения</t>
  </si>
  <si>
    <t>5</t>
  </si>
  <si>
    <t>Длина линий электропередач, всего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</si>
  <si>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</si>
  <si>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</si>
  <si>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</si>
  <si>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</si>
  <si>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</si>
  <si>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7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</si>
  <si>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</si>
  <si>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</si>
  <si>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</si>
  <si>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</si>
  <si>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</si>
  <si>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</si>
  <si>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</si>
  <si>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Долгосрочный период регулирования: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</si>
  <si>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</si>
  <si>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Ввод в эксплуатацию новых объектов электросетевого комплекса на конец года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</si>
  <si>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</si>
  <si>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t>МВт∙ч</t>
  </si>
  <si>
    <t>Ед. изм.</t>
  </si>
  <si>
    <t>МВа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</si>
  <si>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в столбце &lt;Примечание&gt; указываются причины их возникновения. В отношении показателей, перечисленных в разделе I         II формы, причины возникновения отклонений фактических значений показателей от плановых указываются при наличии указанных отклонений в размере, превышающем 15 процентов.</t>
    </r>
  </si>
  <si>
    <t>Цена покупки электрической энергии сетевой организацией в целях компенсации технологического расхода электрической энергии</t>
  </si>
  <si>
    <t>в том числе на сырье, материалы, запасные части, инструмент, топливо</t>
  </si>
  <si>
    <t>Приложение 3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</si>
  <si>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</si>
  <si>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</si>
  <si>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>регулирование деятельности которых осуществляется методом экономически</t>
  </si>
  <si>
    <t>обоснованных расходов (затрат)</t>
  </si>
  <si>
    <t>Наименование организации</t>
  </si>
  <si>
    <t>Необходимая валовая выручка на содержание</t>
  </si>
  <si>
    <t>Себестоимость, всего</t>
  </si>
  <si>
    <t>на ремонт</t>
  </si>
  <si>
    <t>Фонд оплаты труда и отчисления на социальные нужды, всего</t>
  </si>
  <si>
    <t>Амортизационные отчисления</t>
  </si>
  <si>
    <t>1.1.4</t>
  </si>
  <si>
    <t>Прочие расходы</t>
  </si>
  <si>
    <t>1.1.4.1</t>
  </si>
  <si>
    <t>1.1.4.2</t>
  </si>
  <si>
    <t>налоги, пошлины и сборы</t>
  </si>
  <si>
    <t>1.1.4.3</t>
  </si>
  <si>
    <t>Расходы на обслуживание операционных заемных средств</t>
  </si>
  <si>
    <t>1.1.4.4</t>
  </si>
  <si>
    <t>расходы на возврат и обслуживание заемных средств, направляемых на финансирование капитальных вложений</t>
  </si>
  <si>
    <t>1.1.4.5</t>
  </si>
  <si>
    <t>прочие расходы (с расшифровкой)****</t>
  </si>
  <si>
    <t>Прибыль до налогообложения</t>
  </si>
  <si>
    <t>Налог на прибыль</t>
  </si>
  <si>
    <t>Чистая прибыль, всего</t>
  </si>
  <si>
    <t>1.2.2.1</t>
  </si>
  <si>
    <t>в том числе прибыль на капитальные вложения (инвестиции)</t>
  </si>
  <si>
    <t>1.2.2.2</t>
  </si>
  <si>
    <t>в том числе прибыль на возврат инвестиционных кредитов</t>
  </si>
  <si>
    <t>1.2.2.3</t>
  </si>
  <si>
    <t>в том числе дивиденды по акциям</t>
  </si>
  <si>
    <t>1.2.2.4</t>
  </si>
  <si>
    <t>в том числе прочие расходы из прибыли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</si>
  <si>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</si>
  <si>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в том числе 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</si>
  <si>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1.4.1.1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</si>
  <si>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</si>
  <si>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</si>
  <si>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Количество условных единиц по линиям электропередач, всего, в том числе:</t>
  </si>
  <si>
    <t>Количество условных единиц по подстанциям, всего, в том числе:</t>
  </si>
  <si>
    <t>в том числе Количество условных единиц по подстанциям на i уровне напряжения</t>
  </si>
  <si>
    <t>Длина линий электропередач, всего, в том числе: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</si>
  <si>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</si>
  <si>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</si>
  <si>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1178, за исключением подпунктов 1.1.4.1 - 1.1.4.4.</t>
    </r>
  </si>
  <si>
    <t>Приложение 2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</si>
  <si>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</si>
  <si>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</si>
  <si>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Подконтрольные расходы, всего</t>
  </si>
  <si>
    <t>Прочие подконтрольные расходы (с расшифровкой)</t>
  </si>
  <si>
    <t>в том числе прибыль на социальное развитие (включая социальные выплаты)</t>
  </si>
  <si>
    <t>1.1.3.3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</si>
  <si>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</si>
  <si>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</si>
  <si>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</si>
  <si>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</si>
  <si>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</si>
  <si>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</si>
  <si>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</si>
  <si>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</si>
  <si>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</si>
  <si>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</si>
  <si>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</si>
  <si>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прочие неподконтрольные расходы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</si>
  <si>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</si>
  <si>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2014 год</t>
  </si>
  <si>
    <t>5032137342</t>
  </si>
  <si>
    <t>500301001</t>
  </si>
  <si>
    <t>2012</t>
  </si>
  <si>
    <t>2014</t>
  </si>
  <si>
    <t>АО "Мособлэнерго"</t>
  </si>
  <si>
    <t>Справочно: расходы на ремонт, всего (пункт 1.1.1.2 + пункт 1.1.2.1 + пункт 1.1.1.3.1)</t>
  </si>
  <si>
    <t>не утверждался</t>
  </si>
  <si>
    <t xml:space="preserve">Прочие подконтрольные расходы </t>
  </si>
  <si>
    <t xml:space="preserve">прочие неподконтрольные расходы </t>
  </si>
  <si>
    <t>в том числе прочие расходы ****</t>
  </si>
  <si>
    <t>3.1</t>
  </si>
  <si>
    <t>3.2</t>
  </si>
  <si>
    <t>3.3</t>
  </si>
  <si>
    <t>в том числе количество условных единиц по линиям электропередач на уровне напряжения 35 кВ</t>
  </si>
  <si>
    <t>в том числе количество условных единиц по линиям электропередач на уровне напряжения 10 кВ</t>
  </si>
  <si>
    <t>в том числе количество условных единиц по линиям электропередач на уровне напряжения 0,4 кВ</t>
  </si>
  <si>
    <t>4.1</t>
  </si>
  <si>
    <t>в том числе количество условных единиц по подстанциям на уровне напряжения 35 кВ</t>
  </si>
  <si>
    <t>4.2</t>
  </si>
  <si>
    <t>в том числе количество условных единиц по подстанциям на уровне напряжения 10/0,4 кВ</t>
  </si>
  <si>
    <t>5.1</t>
  </si>
  <si>
    <t>в том числе длина линий электропередач на уровне напряжения 35 кВ</t>
  </si>
  <si>
    <t>5.2</t>
  </si>
  <si>
    <t>в том числе длина линий электропередач на уровне напряжения 10 кВ</t>
  </si>
  <si>
    <t>5.3</t>
  </si>
  <si>
    <t>в том числе длина линий электропередач на уровне напряжения 0,4 кВ</t>
  </si>
  <si>
    <t>2.1</t>
  </si>
  <si>
    <t>2.2</t>
  </si>
  <si>
    <t>в том числе трансформаторная мощность подстанций на уровне напряжения 35 кВ</t>
  </si>
  <si>
    <t>в том числе трансформаторная мощность подстанций на уровне напряжения 10 кВ</t>
  </si>
  <si>
    <t>2015</t>
  </si>
  <si>
    <t>2019</t>
  </si>
  <si>
    <t>2015 год</t>
  </si>
  <si>
    <t>АО "Московская областная энергосетевая компания"</t>
  </si>
  <si>
    <t>Бюджет доходов и расходов за 2015 г.</t>
  </si>
  <si>
    <t>ЯНВАРЬ</t>
  </si>
  <si>
    <t>ФЕВРАЛЬ</t>
  </si>
  <si>
    <t>МАРТ</t>
  </si>
  <si>
    <t>I КВАРТАЛ</t>
  </si>
  <si>
    <t>АПРЕЛЬ</t>
  </si>
  <si>
    <t>МАЙ</t>
  </si>
  <si>
    <t>ИЮНЬ</t>
  </si>
  <si>
    <t>II КВАРТАЛ</t>
  </si>
  <si>
    <t>I ПОЛУГОДИЕ</t>
  </si>
  <si>
    <t>ИЮЛЬ</t>
  </si>
  <si>
    <t>АВГУСТ</t>
  </si>
  <si>
    <t>СЕНТЯБРЬ</t>
  </si>
  <si>
    <t>III КВАРТАЛ</t>
  </si>
  <si>
    <t>9 МЕСЯЦЕВ</t>
  </si>
  <si>
    <t>ОКТЯБРЬ</t>
  </si>
  <si>
    <t>НОЯБРЬ</t>
  </si>
  <si>
    <t>ДЕКАБРЬ</t>
  </si>
  <si>
    <t>IV КВАРТАЛ</t>
  </si>
  <si>
    <t>II ПОЛУГОДИЕ</t>
  </si>
  <si>
    <t>2015 ГОД</t>
  </si>
  <si>
    <t>без шатуры</t>
  </si>
  <si>
    <t>1С 1 полугодие</t>
  </si>
  <si>
    <t>План</t>
  </si>
  <si>
    <t>передача эл.энергии</t>
  </si>
  <si>
    <t>тех.присоединение</t>
  </si>
  <si>
    <t>ПВД</t>
  </si>
  <si>
    <t>Факт</t>
  </si>
  <si>
    <t>Отклонение</t>
  </si>
  <si>
    <t>тыс.руб.</t>
  </si>
  <si>
    <t>Выручка</t>
  </si>
  <si>
    <t>Выручка от передачи электрической энергии</t>
  </si>
  <si>
    <t>По одноставочному тарифу</t>
  </si>
  <si>
    <t>По двухставочному тарифу</t>
  </si>
  <si>
    <t>Выручка от присоединений к электрическим сетям</t>
  </si>
  <si>
    <t>Доход от сдачи имущества в аренду</t>
  </si>
  <si>
    <t>Прочие продажи</t>
  </si>
  <si>
    <t>Информационное обслуживание по Агентскому договору (програмное обеспечение ЭК и ДЗО)</t>
  </si>
  <si>
    <t>Согласование проектов, организационно-технические услуги</t>
  </si>
  <si>
    <t>Бездоговорное потребление электроэнергии ( неучтенного потребления эл.эн.)</t>
  </si>
  <si>
    <t>Прочие (доходы от филиалов)</t>
  </si>
  <si>
    <t>Итого выручка по всем видам деятельности</t>
  </si>
  <si>
    <t>1. Прямые расходы</t>
  </si>
  <si>
    <t>Аренда электросетей</t>
  </si>
  <si>
    <t>производ хар</t>
  </si>
  <si>
    <t>Техническая эксплуатация электросетей</t>
  </si>
  <si>
    <t>мат+ транспорт</t>
  </si>
  <si>
    <t xml:space="preserve">Оказание услуг по коммерческому учету электрической энергии </t>
  </si>
  <si>
    <t>прочие непроизвод</t>
  </si>
  <si>
    <t xml:space="preserve">Технологические потери электроэнергии </t>
  </si>
  <si>
    <t>аренда</t>
  </si>
  <si>
    <t>Капитальный ремонт электросетей</t>
  </si>
  <si>
    <t>налоги</t>
  </si>
  <si>
    <t>Услуги по выявлению неучтенного потребления эл.эн.</t>
  </si>
  <si>
    <t>проч.неподкконтр</t>
  </si>
  <si>
    <t>Оказание услуг по устранению последствий аварийных ситуаций в электросетях</t>
  </si>
  <si>
    <t>Расходы на выполнение работ, связанных с технологическим присоединением</t>
  </si>
  <si>
    <t>Плата за мощность</t>
  </si>
  <si>
    <t>Оплата услуг ФСК ЕЭС</t>
  </si>
  <si>
    <t>Итого</t>
  </si>
  <si>
    <t>Общеэксплуатационные-общехозяйственные расходы</t>
  </si>
  <si>
    <t>2. Фонд оплаты труда</t>
  </si>
  <si>
    <t xml:space="preserve"> ФОТ (без страховых взносов), в том числе: </t>
  </si>
  <si>
    <t xml:space="preserve">    стимулирующая премия</t>
  </si>
  <si>
    <t>Страховые взносы на ФОТ</t>
  </si>
  <si>
    <t>3. Амортизация</t>
  </si>
  <si>
    <t>Амортизация НМА</t>
  </si>
  <si>
    <t>Амортизация основных средств</t>
  </si>
  <si>
    <t>4. Расходы на персонал</t>
  </si>
  <si>
    <t xml:space="preserve">Обучение, аттестация, переаттестация, переподготовка  персонала </t>
  </si>
  <si>
    <t>Проездные</t>
  </si>
  <si>
    <t>Подбор персонала</t>
  </si>
  <si>
    <t>Прочие</t>
  </si>
  <si>
    <t>5. Расходы на материалы</t>
  </si>
  <si>
    <t>Канцтовары, бумага</t>
  </si>
  <si>
    <t>Хозяйственные товары, производственно-хозяйственный инвентарь, инструменты</t>
  </si>
  <si>
    <t>Основные средства стоимостью до 40 тыс.руб.</t>
  </si>
  <si>
    <t>Расходные материалы</t>
  </si>
  <si>
    <t>Материалы, запчасти, ГСМ (кроме автотранспорта)</t>
  </si>
  <si>
    <t>Материалы на давальческое сырье</t>
  </si>
  <si>
    <t>Материалы (аварийный запас)</t>
  </si>
  <si>
    <t>Материалы на кап.ремонт (филиалы)</t>
  </si>
  <si>
    <t>Материалы на эксплуатацию (филиалы)</t>
  </si>
  <si>
    <t>Материалы на уличное освещение (филиалы)</t>
  </si>
  <si>
    <t>Прочие вспомогательные материалы</t>
  </si>
  <si>
    <t>6. Расходы на аренду</t>
  </si>
  <si>
    <t>Аренда автотранспорта у сторонних организаций</t>
  </si>
  <si>
    <t>Аренда автостоянки</t>
  </si>
  <si>
    <t>Аренда оборудования</t>
  </si>
  <si>
    <t>Аренда офисных помещений</t>
  </si>
  <si>
    <t xml:space="preserve">Аренда производственных помещений </t>
  </si>
  <si>
    <t>Аренда прочая</t>
  </si>
  <si>
    <t xml:space="preserve">7. Расходы на командировочные, представительские </t>
  </si>
  <si>
    <t>Командировочные расходы</t>
  </si>
  <si>
    <t>Компенсация расходов на транспортные средства</t>
  </si>
  <si>
    <t>Представительские расходы</t>
  </si>
  <si>
    <t>8. Расходы на лизинг</t>
  </si>
  <si>
    <t>Лизинг автотранспорта</t>
  </si>
  <si>
    <t>Лизинг зданий, сооружений</t>
  </si>
  <si>
    <t>Лизинг оборудования</t>
  </si>
  <si>
    <t>Лизинг прочий</t>
  </si>
  <si>
    <t>9. Расходы на содержание автотранспорта</t>
  </si>
  <si>
    <t>Бензин, диз. топливо для автотранспорта</t>
  </si>
  <si>
    <t>ГСМ (кроме бензина, диз. топлива)</t>
  </si>
  <si>
    <t>Услуги по тех.осмотру  автотранспорта</t>
  </si>
  <si>
    <t>Услуги  по ремонту автотранспорта</t>
  </si>
  <si>
    <t>Материалы и запчасти для автотранспортных средств</t>
  </si>
  <si>
    <t>Прочие расходы на содержание автотранспорта (регистрация авто)</t>
  </si>
  <si>
    <t>10. Расходы на текущий ремонт</t>
  </si>
  <si>
    <t>Расходы на текущий ремонт</t>
  </si>
  <si>
    <t>11.Расходы на коммунальные услуги</t>
  </si>
  <si>
    <t>Дезинфекция, дезинсекция, дератизация</t>
  </si>
  <si>
    <t>Обслуживание лифтов</t>
  </si>
  <si>
    <t>Горячая вода (ДЛЯ КОММУНАЛЬНЫХ НУЖД)</t>
  </si>
  <si>
    <t>Теплоэнергия (ДЛЯ КОММУНАЛЬНЫХ НУЖД)</t>
  </si>
  <si>
    <t>Холодная вода (ДЛЯ КОММУНАЛЬНЫХ НУЖД)</t>
  </si>
  <si>
    <t>Электроэнергия(ДЛЯ КОММУНАЛЬНЫХ НУЖД)</t>
  </si>
  <si>
    <t>Обращение с отходами (вывоз, утилизация, обезвреживание)</t>
  </si>
  <si>
    <t>Содержание территории</t>
  </si>
  <si>
    <t>Прочие коммунальные услуги</t>
  </si>
  <si>
    <t>12.Прочие услуги производственного характера</t>
  </si>
  <si>
    <t>Поверка приборов учета, трансформаторов тока, трансформаторов напряжения на ТП ОАО "МОЭСК"  для приведения в соответствие с нормативными требованиями</t>
  </si>
  <si>
    <t>Техническое освидетельствование строительной части</t>
  </si>
  <si>
    <t>Обслуживание систем АИИС КУЭ</t>
  </si>
  <si>
    <t>Техническое освидетельствование сетей</t>
  </si>
  <si>
    <t>Расходы на сертификацию</t>
  </si>
  <si>
    <t>Транспортные услуги, оказываемые УАВР</t>
  </si>
  <si>
    <t>Транспортные услуги сторонних организаций</t>
  </si>
  <si>
    <t>Проведение экспертиз</t>
  </si>
  <si>
    <t>Проведение Энергоаудита</t>
  </si>
  <si>
    <t>Прочие услуги производственного характера</t>
  </si>
  <si>
    <t>13. Расходы на связь</t>
  </si>
  <si>
    <t>Интернет</t>
  </si>
  <si>
    <t>Мобильная связь</t>
  </si>
  <si>
    <t>Почтовая связь</t>
  </si>
  <si>
    <t>Услуги сторонних организаций за пользование оптоволоконной связью</t>
  </si>
  <si>
    <t>Телефонная связь (городская, абонентская плата)</t>
  </si>
  <si>
    <t>Телефонная связь (межгород)</t>
  </si>
  <si>
    <t>Диспетчеризация</t>
  </si>
  <si>
    <t>Прочие виды связи</t>
  </si>
  <si>
    <t>14. Налоги</t>
  </si>
  <si>
    <t>Транспортный налог</t>
  </si>
  <si>
    <t>Земельный налог</t>
  </si>
  <si>
    <t>Прочие налоги</t>
  </si>
  <si>
    <t>15. Расходы на страхование</t>
  </si>
  <si>
    <t>Страхование автомобильного транспорта ("Автокаско")</t>
  </si>
  <si>
    <t>Добровольное медицинское страхование (медицинские услуги и медикаменты)</t>
  </si>
  <si>
    <t>Страхование автогражданской ответственности владельцев транспортных средств (обязательное) ОСАГО</t>
  </si>
  <si>
    <t>Страхование гражданской ответственности организации, эксплуатирующей опасные объекты</t>
  </si>
  <si>
    <t>Страхование грузов</t>
  </si>
  <si>
    <t>Страхование имущества</t>
  </si>
  <si>
    <t>Страхование объектов повышенной опасности</t>
  </si>
  <si>
    <t>Страхование от несчастных случаев</t>
  </si>
  <si>
    <t>Страхование строительно-монтажных работ</t>
  </si>
  <si>
    <t>Прочие виды страхования</t>
  </si>
  <si>
    <t>16. Расходы на консультационно-информационные услуги</t>
  </si>
  <si>
    <t>Аудит</t>
  </si>
  <si>
    <t>Консультационные  услуги</t>
  </si>
  <si>
    <t>Юридические  услуги</t>
  </si>
  <si>
    <t>Информационные услуги</t>
  </si>
  <si>
    <t>Подписка, литература</t>
  </si>
  <si>
    <t>Нотариальные услуги</t>
  </si>
  <si>
    <t>17. Расходы на охрану труда</t>
  </si>
  <si>
    <t>Мероприятия по охране труда</t>
  </si>
  <si>
    <t>Техническая документация, литература по охране труда</t>
  </si>
  <si>
    <t xml:space="preserve">Материалы для охраны труда и ТБ </t>
  </si>
  <si>
    <t>Спецодежда, спецобувь, СИЗ</t>
  </si>
  <si>
    <t>Аптечки, противогазы для охраны труда</t>
  </si>
  <si>
    <t>Аттестация рабочих мест</t>
  </si>
  <si>
    <t>Сертификация рабочих мест</t>
  </si>
  <si>
    <t>Расходы на спецпитание</t>
  </si>
  <si>
    <t>Прочие расходы на охрану труда</t>
  </si>
  <si>
    <t>18.Расходы на обеспечение безопасности</t>
  </si>
  <si>
    <t>Охрана техническая</t>
  </si>
  <si>
    <t>Охрана физическая</t>
  </si>
  <si>
    <t>Пожарная охрана</t>
  </si>
  <si>
    <t>Обследования, направленные на усиление безопасности</t>
  </si>
  <si>
    <t>Мероприятия по усилению безопасности</t>
  </si>
  <si>
    <t>Противогазы, прочее обеспечение ГО</t>
  </si>
  <si>
    <t>Прочее обеспечение безопасности</t>
  </si>
  <si>
    <t>19. Расходы на маркетинг и рекламу</t>
  </si>
  <si>
    <t>Маркетинг (поддержка сайта и т.п.)</t>
  </si>
  <si>
    <t>Реклама</t>
  </si>
  <si>
    <t>Участие в выставках</t>
  </si>
  <si>
    <t>Прочие услуги, связанные с маркетингом и рекламой</t>
  </si>
  <si>
    <t>20. Корпоративные расходы</t>
  </si>
  <si>
    <t>Публикация отчетности</t>
  </si>
  <si>
    <t>Услуги сторонних организаций по ведению реестра акционеров</t>
  </si>
  <si>
    <t>Расходы по проведению собрания акционеров/ совета директоров</t>
  </si>
  <si>
    <t>Расходы на обслуживание акций</t>
  </si>
  <si>
    <t>Расходы на ревизионную комиссию</t>
  </si>
  <si>
    <t>Прочие корпоративные расходы</t>
  </si>
  <si>
    <t>21. Расходы на программное обеспечение</t>
  </si>
  <si>
    <t>Обслуживание и обновление программного обеспечения и справочных баз данных</t>
  </si>
  <si>
    <t>Выполнение функций отдела АСУ</t>
  </si>
  <si>
    <t>Списание лицензий</t>
  </si>
  <si>
    <t>Прочие расходы на программное обеспечение</t>
  </si>
  <si>
    <t>22. Расходы на регистрацию имущественных и земельных отношений</t>
  </si>
  <si>
    <t>БТИ (все платные услуги, в т.ч. оформление имущественных прав и земельных участков)</t>
  </si>
  <si>
    <t>Главное архитектурно-планировочное управление (оформление земельных участков)</t>
  </si>
  <si>
    <t>Услуги, связанные с арендой земли и недвижимости (кроме БТИ  и ГАПУ)</t>
  </si>
  <si>
    <t xml:space="preserve">Прочие расходы по регистрации </t>
  </si>
  <si>
    <t>Землеустраительные работы по определению охранных зон</t>
  </si>
  <si>
    <t>23. Прочие расходы</t>
  </si>
  <si>
    <t>Госпошлина, судебные издержки</t>
  </si>
  <si>
    <t>Оценка имущества</t>
  </si>
  <si>
    <t>Лицензии</t>
  </si>
  <si>
    <t>Архивное хранение документов</t>
  </si>
  <si>
    <t>Вода питьевая</t>
  </si>
  <si>
    <t>Оплата б/л (3 дня)</t>
  </si>
  <si>
    <t>Расходы на экологию</t>
  </si>
  <si>
    <t>Резерв на оплату отпусков</t>
  </si>
  <si>
    <t>Услуги ДЕЗов по предоставлению копий документов</t>
  </si>
  <si>
    <t>ТО основных средств непроизводственного назначения</t>
  </si>
  <si>
    <t>Хранение аварийного запаса</t>
  </si>
  <si>
    <t xml:space="preserve"> 23. Прочие расходы</t>
  </si>
  <si>
    <t>Итого себестоимость, коммерческие и управленческие расходы</t>
  </si>
  <si>
    <t>ПРИБЫЛЬ (УБЫТОК) ОТ ПРОДАЖ</t>
  </si>
  <si>
    <t>ПРОЧИЕ ДОХОДЫ</t>
  </si>
  <si>
    <t>Доход от реализации и списания основных средств</t>
  </si>
  <si>
    <t>Доход от продажи прочих активов</t>
  </si>
  <si>
    <t>Проценты к получению (из банка)</t>
  </si>
  <si>
    <t>Доходы от участия в других организациях (дивиденды)</t>
  </si>
  <si>
    <t>Проценты к получению по займам выданным</t>
  </si>
  <si>
    <t>Штрафы, пени к получению</t>
  </si>
  <si>
    <t>Прибыль прошлых лет, выявленная в отчетном году</t>
  </si>
  <si>
    <t>Списание кредиторской задолженности</t>
  </si>
  <si>
    <t>Восстановление резерва по сомнительным долгам</t>
  </si>
  <si>
    <t>Доходы от продажи ценных бумаг(акций)</t>
  </si>
  <si>
    <t>Прочие доходы</t>
  </si>
  <si>
    <t>ПРОЧИЕ РАСХОДЫ</t>
  </si>
  <si>
    <t>Расходы, связанные с выбытием основных средств</t>
  </si>
  <si>
    <t>Расходы при выбытии прочих активов</t>
  </si>
  <si>
    <t>Налог на имущество</t>
  </si>
  <si>
    <t>Другие налоги и сборы, относимые на прочие расходы</t>
  </si>
  <si>
    <t>Проценты к уплате</t>
  </si>
  <si>
    <t>Услуги банков</t>
  </si>
  <si>
    <t>Расходы на организацию выпуска ценных бумаг (акции)</t>
  </si>
  <si>
    <t>Резерв на непредвиденные расходы</t>
  </si>
  <si>
    <t>Штрафы, пени к уплате</t>
  </si>
  <si>
    <t>Убытки прошлых лет, выявленные в отчетном году</t>
  </si>
  <si>
    <t>Списание дебиторской задолженности</t>
  </si>
  <si>
    <t>Отрицательные курсовые и суммовые разницы</t>
  </si>
  <si>
    <t>прочие из прибыли</t>
  </si>
  <si>
    <t>Расходы из прибыли</t>
  </si>
  <si>
    <t>Добровольное медицинское страхование (до 12 мес)</t>
  </si>
  <si>
    <t>Сверхнормативные потери</t>
  </si>
  <si>
    <t>Дивиденды</t>
  </si>
  <si>
    <t>Выплаты социального характера</t>
  </si>
  <si>
    <t>Культурно-массовые мероприятия</t>
  </si>
  <si>
    <t>САЛЬДО ПО ПРОЧИМ ДОХОДАМ И РАСХОДАМ</t>
  </si>
  <si>
    <t>ПРИБЫЛЬ (УБЫТОК)  ДО НАЛОГООБЛОЖЕНИЯ</t>
  </si>
  <si>
    <t>Условный расход на прибыль</t>
  </si>
  <si>
    <t>Выплаты из прибыли до налогообложения</t>
  </si>
  <si>
    <t>Постоянные налоговые обязательства</t>
  </si>
  <si>
    <t>Отложенные налоговые активы</t>
  </si>
  <si>
    <t>Отложенные налоговые обязательства</t>
  </si>
  <si>
    <t>Текущий налог на прибыль</t>
  </si>
  <si>
    <t>Штрафы, пени</t>
  </si>
  <si>
    <t>ЧИСТАЯ ПРИБЫЛЬ (УБЫТОК)</t>
  </si>
  <si>
    <t>разница</t>
  </si>
  <si>
    <t>АО "Мособлэнерго" с обособленными подразделениями</t>
  </si>
  <si>
    <t>Оборотно-сальдовая ведомость по счету 20 за 2015 г.</t>
  </si>
  <si>
    <t>Выводимые данные:</t>
  </si>
  <si>
    <t>Счет</t>
  </si>
  <si>
    <t>Обороты за период</t>
  </si>
  <si>
    <t>Номенклатурные группы</t>
  </si>
  <si>
    <t>Дебет</t>
  </si>
  <si>
    <t>Статьи затрат</t>
  </si>
  <si>
    <t>выявление неучтенного количества эл/энергии</t>
  </si>
  <si>
    <t>Передача электрической энергии</t>
  </si>
  <si>
    <t>Амортизация 20</t>
  </si>
  <si>
    <t>аренда земельных учасков (не муниципальные)</t>
  </si>
  <si>
    <t>аренда земельных участков (муниципальные)</t>
  </si>
  <si>
    <t>Аренда помещения</t>
  </si>
  <si>
    <t>аренда прочего имущества</t>
  </si>
  <si>
    <t>аренда прочего произодственного имущества</t>
  </si>
  <si>
    <t>аренда электросетевого имущества</t>
  </si>
  <si>
    <t>взносы во внебюджетные фонды для 08 счета</t>
  </si>
  <si>
    <t>взносы во внебюджетные фонды для 20 счета</t>
  </si>
  <si>
    <t>взносы во внебюджетные фонды для счета 26</t>
  </si>
  <si>
    <t>взносы на страхование от несчастных случаев для 08 счета</t>
  </si>
  <si>
    <t>взносы на страхование от несчастных случаев для 20 счета</t>
  </si>
  <si>
    <t>взносы на страхование от несчастных случаев для счета 26</t>
  </si>
  <si>
    <t>ДМС</t>
  </si>
  <si>
    <t>земельный налог</t>
  </si>
  <si>
    <t>канцтовары</t>
  </si>
  <si>
    <t>Капитальный ремонт эл/сетевого оборудования подрядным способом</t>
  </si>
  <si>
    <t>Капитальный ремонт эл/сетевого оборудования хозяйственным способом</t>
  </si>
  <si>
    <t>командировочные расходы 26</t>
  </si>
  <si>
    <t>коммерческий учет электрической энергии</t>
  </si>
  <si>
    <t>Коммунальные услуги</t>
  </si>
  <si>
    <t>Коммунальные услуги + электроэнергия</t>
  </si>
  <si>
    <t>консультационно-информационные услуги</t>
  </si>
  <si>
    <t>лизинговые платежи</t>
  </si>
  <si>
    <t>Материалы 20</t>
  </si>
  <si>
    <t>материалы 26</t>
  </si>
  <si>
    <t>медосмотры</t>
  </si>
  <si>
    <t>Медосмотры (до 2014 года)</t>
  </si>
  <si>
    <t>Наладка РЗА</t>
  </si>
  <si>
    <t>Неотложные работы по расчистке трасс</t>
  </si>
  <si>
    <t>нотариальные расходы</t>
  </si>
  <si>
    <t>обеспечение функционирования систем АИИС КУЭ</t>
  </si>
  <si>
    <t>обследование техсостояния эл/сетей</t>
  </si>
  <si>
    <t>оплата 3-х дней по больничным листам для сч.20</t>
  </si>
  <si>
    <t>оплата 3-х дней по больничным листам для сч.26</t>
  </si>
  <si>
    <t>оплата труда 20</t>
  </si>
  <si>
    <t>оплата труда 26</t>
  </si>
  <si>
    <t>Поверка приборов учета</t>
  </si>
  <si>
    <t>повышение квалификации</t>
  </si>
  <si>
    <t>подготовка и переподготовка кадров</t>
  </si>
  <si>
    <t>подписные издания</t>
  </si>
  <si>
    <t>потери э/э в пределах установленных норм</t>
  </si>
  <si>
    <t>представительские расходы</t>
  </si>
  <si>
    <t>проведение экспертиз</t>
  </si>
  <si>
    <t>прочие, не учитываемые</t>
  </si>
  <si>
    <t>прочие, учитываемые</t>
  </si>
  <si>
    <t>Расходы компенсирующего характера</t>
  </si>
  <si>
    <t>расходы на охрану труда</t>
  </si>
  <si>
    <t>Расходы на питьевую воду</t>
  </si>
  <si>
    <t>расходы на ПО</t>
  </si>
  <si>
    <t>расходы по добровольному страхованию имущества</t>
  </si>
  <si>
    <t>расходы по обязательному страхованию имущества</t>
  </si>
  <si>
    <t>расходы по страхованию гражданской ответственности</t>
  </si>
  <si>
    <t>расходы по хранению</t>
  </si>
  <si>
    <t>резерв на отпуска, отп. буд. периодов</t>
  </si>
  <si>
    <t>рекламные расходы (ненормируемые)</t>
  </si>
  <si>
    <t>рекламные расходы (нормируемые)</t>
  </si>
  <si>
    <t>ремонт офисных помещений</t>
  </si>
  <si>
    <t>сертификация эл/энергии</t>
  </si>
  <si>
    <t>содержание офисных помещений</t>
  </si>
  <si>
    <t>содержание производственных помещений</t>
  </si>
  <si>
    <t>Спецодежда и спецоснастка</t>
  </si>
  <si>
    <t>тех. обслуживание основных средств</t>
  </si>
  <si>
    <t>техническая эксплуатация электросетей</t>
  </si>
  <si>
    <t>техническое обслуживание ОС и материальных средств</t>
  </si>
  <si>
    <t>транспортные расходы (без учета госпошлины)</t>
  </si>
  <si>
    <t>транспортные расходы (госпошлина)</t>
  </si>
  <si>
    <t>Транспортные расходы 20</t>
  </si>
  <si>
    <t>транспортный налог</t>
  </si>
  <si>
    <t>услуги охраны, пож. сигнализации и т.д.</t>
  </si>
  <si>
    <t>услуги по передаче эл/энергии и мощности</t>
  </si>
  <si>
    <t>услуги по устранению аварийных ситуаций</t>
  </si>
  <si>
    <t>услуги связи</t>
  </si>
  <si>
    <t>установление охранных зон</t>
  </si>
  <si>
    <t>аренда + лизинг</t>
  </si>
  <si>
    <t>страховые</t>
  </si>
  <si>
    <t>КР</t>
  </si>
  <si>
    <t>материалы</t>
  </si>
  <si>
    <t>ФОТ</t>
  </si>
  <si>
    <t>_Страховые взносы с мат. помощи (до 2014 года)</t>
  </si>
  <si>
    <t>административные штрафы, исп. сборы</t>
  </si>
  <si>
    <t>благотворительные взносы</t>
  </si>
  <si>
    <t>Вознаграждение</t>
  </si>
  <si>
    <t>госпошлина</t>
  </si>
  <si>
    <t>детские подарки</t>
  </si>
  <si>
    <t>Компенсация за аренду жилья</t>
  </si>
  <si>
    <t>материальная помощь</t>
  </si>
  <si>
    <t>налог на имущество</t>
  </si>
  <si>
    <t>невозмещаемый (восстановленный) НДС</t>
  </si>
  <si>
    <t>оценочные обязательства по судебным разбирательствам</t>
  </si>
  <si>
    <t>оценочные резервы по сомнительны долгам</t>
  </si>
  <si>
    <t>проценты к уплате в пределах норм</t>
  </si>
  <si>
    <t>Прочие внереализационные доходы (расходы)</t>
  </si>
  <si>
    <t>прочие доходы</t>
  </si>
  <si>
    <t>прочие неучитываемые расходы</t>
  </si>
  <si>
    <t>прочие учитываемые расходы</t>
  </si>
  <si>
    <t>Разницы стоимости возврата и фактической стоимости товаров</t>
  </si>
  <si>
    <t>Расходы от реализации прочего имущества</t>
  </si>
  <si>
    <t>расходы по операциям с акциями</t>
  </si>
  <si>
    <t>Расходы по уплате страховых взносов</t>
  </si>
  <si>
    <t>сверхнормативные потери</t>
  </si>
  <si>
    <t>списание дебиторской задолженности</t>
  </si>
  <si>
    <t>Списание дебиторской задолжности</t>
  </si>
  <si>
    <t>списание ОС (недоначисленная амортизация)</t>
  </si>
  <si>
    <t>услуги банков</t>
  </si>
  <si>
    <t>уценка акций</t>
  </si>
  <si>
    <t>штрафы, пени, неустойки по решению суда</t>
  </si>
  <si>
    <t>91 счет</t>
  </si>
  <si>
    <t>соц.хар</t>
  </si>
  <si>
    <t xml:space="preserve">прочие непроиз </t>
  </si>
  <si>
    <t>ПРОЧИЕ ИЗ ПРИБЫЛИ</t>
  </si>
  <si>
    <t>ИТОГО</t>
  </si>
  <si>
    <t>ФСК</t>
  </si>
  <si>
    <t>ВСЕГО</t>
  </si>
  <si>
    <t>потери</t>
  </si>
  <si>
    <t>аморт</t>
  </si>
  <si>
    <t>проверка</t>
  </si>
  <si>
    <t>аморт вся</t>
  </si>
  <si>
    <t>поправила из прочих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</si>
</sst>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.00_р_._-;\-* #,##0.00_р_._-;_-* \-??_р_._-;_-@_-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theme="0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24"/>
      <name val="Arial"/>
      <family val="2"/>
    </font>
    <font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theme="7"/>
        <bgColor indexed="23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2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9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13" fillId="0" borderId="0"/>
    <xf numFmtId="0" fontId="1" fillId="0" borderId="0"/>
    <xf numFmtId="0" fontId="18" fillId="0" borderId="0"/>
    <xf numFmtId="0" fontId="2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9" fillId="0" borderId="0"/>
    <xf numFmtId="0" fontId="13" fillId="0" borderId="0"/>
  </cellStyleXfs>
  <cellXfs count="39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3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4" fillId="0" borderId="0" xfId="0" applyNumberFormat="1" applyFont="1"/>
    <xf numFmtId="0" fontId="15" fillId="0" borderId="0" xfId="2" applyNumberFormat="1" applyFont="1" applyAlignment="1">
      <alignment horizontal="left" vertical="center" wrapText="1"/>
    </xf>
    <xf numFmtId="0" fontId="15" fillId="0" borderId="0" xfId="2" applyFont="1" applyAlignment="1">
      <alignment vertical="center" wrapText="1"/>
    </xf>
    <xf numFmtId="0" fontId="15" fillId="0" borderId="0" xfId="3" applyFont="1" applyAlignment="1">
      <alignment vertical="center" wrapText="1"/>
    </xf>
    <xf numFmtId="0" fontId="15" fillId="0" borderId="0" xfId="3" applyFont="1" applyAlignment="1">
      <alignment horizontal="center" vertical="center" wrapText="1"/>
    </xf>
    <xf numFmtId="4" fontId="15" fillId="0" borderId="0" xfId="3" applyNumberFormat="1" applyFont="1" applyAlignment="1">
      <alignment horizontal="center" vertical="center" wrapText="1"/>
    </xf>
    <xf numFmtId="0" fontId="16" fillId="0" borderId="0" xfId="2" applyNumberFormat="1" applyFont="1" applyAlignment="1">
      <alignment horizontal="left" vertical="center" wrapText="1"/>
    </xf>
    <xf numFmtId="0" fontId="17" fillId="0" borderId="0" xfId="2" applyNumberFormat="1" applyFont="1" applyAlignment="1">
      <alignment horizontal="left" vertical="center" wrapText="1"/>
    </xf>
    <xf numFmtId="4" fontId="15" fillId="0" borderId="0" xfId="2" applyNumberFormat="1" applyFont="1" applyAlignment="1">
      <alignment vertical="center" wrapText="1"/>
    </xf>
    <xf numFmtId="0" fontId="14" fillId="0" borderId="0" xfId="4" applyFont="1" applyFill="1" applyBorder="1" applyAlignment="1" applyProtection="1">
      <alignment horizontal="left" vertical="center" wrapText="1"/>
    </xf>
    <xf numFmtId="4" fontId="14" fillId="0" borderId="0" xfId="4" applyNumberFormat="1" applyFont="1" applyFill="1" applyBorder="1" applyAlignment="1" applyProtection="1">
      <alignment horizontal="left" vertical="center" wrapText="1"/>
    </xf>
    <xf numFmtId="4" fontId="15" fillId="0" borderId="0" xfId="3" applyNumberFormat="1" applyFont="1" applyAlignment="1">
      <alignment vertical="center" wrapText="1"/>
    </xf>
    <xf numFmtId="0" fontId="18" fillId="0" borderId="0" xfId="2" applyFont="1" applyAlignment="1">
      <alignment vertical="center" wrapText="1"/>
    </xf>
    <xf numFmtId="0" fontId="20" fillId="0" borderId="0" xfId="2" applyFont="1" applyAlignment="1">
      <alignment horizontal="left" vertical="center" wrapText="1"/>
    </xf>
    <xf numFmtId="4" fontId="18" fillId="0" borderId="0" xfId="2" applyNumberFormat="1" applyFont="1" applyAlignment="1">
      <alignment vertical="center" wrapText="1"/>
    </xf>
    <xf numFmtId="0" fontId="18" fillId="0" borderId="0" xfId="3" applyFont="1" applyAlignment="1">
      <alignment vertical="center" wrapText="1"/>
    </xf>
    <xf numFmtId="0" fontId="18" fillId="0" borderId="0" xfId="3" applyFont="1" applyAlignment="1">
      <alignment horizontal="center" vertical="center" wrapText="1"/>
    </xf>
    <xf numFmtId="4" fontId="18" fillId="0" borderId="0" xfId="3" applyNumberFormat="1" applyFont="1" applyAlignment="1">
      <alignment horizontal="center" vertical="center" wrapText="1"/>
    </xf>
    <xf numFmtId="0" fontId="22" fillId="3" borderId="11" xfId="2" applyNumberFormat="1" applyFont="1" applyFill="1" applyBorder="1" applyAlignment="1">
      <alignment horizontal="left" vertical="center" wrapText="1"/>
    </xf>
    <xf numFmtId="0" fontId="19" fillId="0" borderId="0" xfId="3" applyFont="1" applyAlignment="1">
      <alignment vertical="center" wrapText="1"/>
    </xf>
    <xf numFmtId="0" fontId="19" fillId="0" borderId="0" xfId="3" applyFont="1" applyAlignment="1">
      <alignment horizontal="center" vertical="center" wrapText="1"/>
    </xf>
    <xf numFmtId="4" fontId="19" fillId="0" borderId="0" xfId="3" applyNumberFormat="1" applyFont="1" applyAlignment="1">
      <alignment horizontal="center" vertical="center" wrapText="1"/>
    </xf>
    <xf numFmtId="0" fontId="23" fillId="3" borderId="0" xfId="2" applyNumberFormat="1" applyFont="1" applyFill="1" applyBorder="1" applyAlignment="1">
      <alignment horizontal="left" vertical="center" wrapText="1"/>
    </xf>
    <xf numFmtId="0" fontId="21" fillId="0" borderId="0" xfId="3" applyFont="1" applyAlignment="1">
      <alignment vertical="center" wrapText="1"/>
    </xf>
    <xf numFmtId="0" fontId="21" fillId="0" borderId="0" xfId="3" applyFont="1" applyAlignment="1">
      <alignment horizontal="center" vertical="center" wrapText="1"/>
    </xf>
    <xf numFmtId="4" fontId="21" fillId="0" borderId="0" xfId="3" applyNumberFormat="1" applyFont="1" applyAlignment="1">
      <alignment horizontal="center" vertical="center" wrapText="1"/>
    </xf>
    <xf numFmtId="0" fontId="23" fillId="3" borderId="23" xfId="2" applyNumberFormat="1" applyFont="1" applyFill="1" applyBorder="1" applyAlignment="1">
      <alignment horizontal="left" vertical="center" wrapText="1"/>
    </xf>
    <xf numFmtId="0" fontId="21" fillId="3" borderId="26" xfId="2" applyNumberFormat="1" applyFont="1" applyFill="1" applyBorder="1" applyAlignment="1">
      <alignment horizontal="center" vertical="center" wrapText="1"/>
    </xf>
    <xf numFmtId="0" fontId="21" fillId="3" borderId="27" xfId="2" applyNumberFormat="1" applyFont="1" applyFill="1" applyBorder="1" applyAlignment="1">
      <alignment horizontal="right" vertical="center" wrapText="1"/>
    </xf>
    <xf numFmtId="0" fontId="21" fillId="3" borderId="29" xfId="2" applyNumberFormat="1" applyFont="1" applyFill="1" applyBorder="1" applyAlignment="1">
      <alignment horizontal="right" vertical="center" wrapText="1"/>
    </xf>
    <xf numFmtId="0" fontId="24" fillId="5" borderId="30" xfId="3" applyFont="1" applyFill="1" applyBorder="1" applyAlignment="1" applyProtection="1">
      <alignment horizontal="center" vertical="center" wrapText="1"/>
    </xf>
    <xf numFmtId="0" fontId="24" fillId="5" borderId="31" xfId="3" applyFont="1" applyFill="1" applyBorder="1" applyAlignment="1" applyProtection="1">
      <alignment horizontal="center" vertical="center" wrapText="1"/>
    </xf>
    <xf numFmtId="1" fontId="21" fillId="3" borderId="32" xfId="2" applyNumberFormat="1" applyFont="1" applyFill="1" applyBorder="1" applyAlignment="1">
      <alignment horizontal="center" vertical="center" wrapText="1"/>
    </xf>
    <xf numFmtId="1" fontId="23" fillId="3" borderId="33" xfId="2" applyNumberFormat="1" applyFont="1" applyFill="1" applyBorder="1" applyAlignment="1">
      <alignment horizontal="center" vertical="center" wrapText="1"/>
    </xf>
    <xf numFmtId="1" fontId="21" fillId="3" borderId="19" xfId="2" applyNumberFormat="1" applyFont="1" applyFill="1" applyBorder="1" applyAlignment="1">
      <alignment horizontal="center" vertical="center" wrapText="1"/>
    </xf>
    <xf numFmtId="1" fontId="23" fillId="3" borderId="19" xfId="2" applyNumberFormat="1" applyFont="1" applyFill="1" applyBorder="1" applyAlignment="1">
      <alignment horizontal="center" vertical="center" wrapText="1"/>
    </xf>
    <xf numFmtId="1" fontId="23" fillId="3" borderId="34" xfId="2" applyNumberFormat="1" applyFont="1" applyFill="1" applyBorder="1" applyAlignment="1">
      <alignment horizontal="right" vertical="center" wrapText="1"/>
    </xf>
    <xf numFmtId="1" fontId="21" fillId="3" borderId="33" xfId="2" applyNumberFormat="1" applyFont="1" applyFill="1" applyBorder="1" applyAlignment="1">
      <alignment horizontal="center" vertical="center" wrapText="1"/>
    </xf>
    <xf numFmtId="1" fontId="23" fillId="3" borderId="35" xfId="2" applyNumberFormat="1" applyFont="1" applyFill="1" applyBorder="1" applyAlignment="1">
      <alignment horizontal="right" vertical="center" wrapText="1"/>
    </xf>
    <xf numFmtId="1" fontId="23" fillId="3" borderId="32" xfId="2" applyNumberFormat="1" applyFont="1" applyFill="1" applyBorder="1" applyAlignment="1">
      <alignment horizontal="center" vertical="center" wrapText="1"/>
    </xf>
    <xf numFmtId="1" fontId="23" fillId="0" borderId="0" xfId="3" applyNumberFormat="1" applyFont="1" applyAlignment="1">
      <alignment horizontal="center" vertical="center" wrapText="1"/>
    </xf>
    <xf numFmtId="4" fontId="23" fillId="0" borderId="0" xfId="3" applyNumberFormat="1" applyFont="1" applyAlignment="1">
      <alignment horizontal="center" vertical="center" wrapText="1"/>
    </xf>
    <xf numFmtId="164" fontId="18" fillId="6" borderId="37" xfId="3" applyNumberFormat="1" applyFont="1" applyFill="1" applyBorder="1" applyProtection="1"/>
    <xf numFmtId="4" fontId="27" fillId="7" borderId="38" xfId="6" applyNumberFormat="1" applyFont="1" applyFill="1" applyBorder="1" applyAlignment="1">
      <alignment horizontal="right" vertical="center" wrapText="1"/>
    </xf>
    <xf numFmtId="4" fontId="28" fillId="7" borderId="39" xfId="6" applyNumberFormat="1" applyFont="1" applyFill="1" applyBorder="1" applyAlignment="1">
      <alignment horizontal="right" vertical="center" wrapText="1"/>
    </xf>
    <xf numFmtId="4" fontId="27" fillId="7" borderId="39" xfId="6" applyNumberFormat="1" applyFont="1" applyFill="1" applyBorder="1" applyAlignment="1">
      <alignment horizontal="right" vertical="center" wrapText="1"/>
    </xf>
    <xf numFmtId="4" fontId="28" fillId="7" borderId="39" xfId="2" applyNumberFormat="1" applyFont="1" applyFill="1" applyBorder="1" applyAlignment="1">
      <alignment horizontal="right" vertical="center" wrapText="1"/>
    </xf>
    <xf numFmtId="4" fontId="28" fillId="7" borderId="40" xfId="2" applyNumberFormat="1" applyFont="1" applyFill="1" applyBorder="1" applyAlignment="1">
      <alignment horizontal="right" vertical="center" wrapText="1"/>
    </xf>
    <xf numFmtId="0" fontId="14" fillId="8" borderId="0" xfId="3" applyFont="1" applyFill="1" applyAlignment="1">
      <alignment vertical="center" wrapText="1"/>
    </xf>
    <xf numFmtId="0" fontId="14" fillId="8" borderId="0" xfId="3" applyFont="1" applyFill="1" applyAlignment="1">
      <alignment horizontal="center" vertical="center" wrapText="1"/>
    </xf>
    <xf numFmtId="4" fontId="14" fillId="8" borderId="0" xfId="3" applyNumberFormat="1" applyFont="1" applyFill="1" applyAlignment="1">
      <alignment horizontal="center" vertical="center" wrapText="1"/>
    </xf>
    <xf numFmtId="4" fontId="18" fillId="0" borderId="0" xfId="3" applyNumberFormat="1" applyFont="1" applyAlignment="1">
      <alignment vertical="center" wrapText="1"/>
    </xf>
    <xf numFmtId="0" fontId="18" fillId="0" borderId="42" xfId="7" applyFont="1" applyFill="1" applyBorder="1" applyAlignment="1" applyProtection="1">
      <alignment horizontal="left" vertical="center" wrapText="1" indent="1"/>
    </xf>
    <xf numFmtId="4" fontId="27" fillId="4" borderId="43" xfId="6" applyNumberFormat="1" applyFont="1" applyFill="1" applyBorder="1" applyAlignment="1">
      <alignment horizontal="right" vertical="center" wrapText="1"/>
    </xf>
    <xf numFmtId="4" fontId="28" fillId="0" borderId="44" xfId="6" applyNumberFormat="1" applyFont="1" applyFill="1" applyBorder="1" applyAlignment="1">
      <alignment horizontal="right" vertical="center" wrapText="1"/>
    </xf>
    <xf numFmtId="4" fontId="27" fillId="4" borderId="44" xfId="6" applyNumberFormat="1" applyFont="1" applyFill="1" applyBorder="1" applyAlignment="1">
      <alignment horizontal="right" vertical="center" wrapText="1"/>
    </xf>
    <xf numFmtId="4" fontId="28" fillId="0" borderId="44" xfId="2" applyNumberFormat="1" applyFont="1" applyFill="1" applyBorder="1" applyAlignment="1">
      <alignment horizontal="right" vertical="center" wrapText="1"/>
    </xf>
    <xf numFmtId="4" fontId="28" fillId="0" borderId="45" xfId="2" applyNumberFormat="1" applyFont="1" applyFill="1" applyBorder="1" applyAlignment="1">
      <alignment horizontal="right" vertical="center" wrapText="1"/>
    </xf>
    <xf numFmtId="4" fontId="18" fillId="0" borderId="0" xfId="3" applyNumberFormat="1" applyFont="1" applyFill="1" applyAlignment="1">
      <alignment vertical="center" wrapText="1"/>
    </xf>
    <xf numFmtId="4" fontId="18" fillId="0" borderId="0" xfId="3" applyNumberFormat="1" applyFont="1" applyFill="1" applyAlignment="1">
      <alignment horizontal="center" vertical="center" wrapText="1"/>
    </xf>
    <xf numFmtId="0" fontId="18" fillId="0" borderId="0" xfId="3" applyFont="1" applyFill="1" applyAlignment="1">
      <alignment vertical="center" wrapText="1"/>
    </xf>
    <xf numFmtId="1" fontId="18" fillId="0" borderId="42" xfId="7" applyNumberFormat="1" applyFont="1" applyFill="1" applyBorder="1" applyAlignment="1" applyProtection="1">
      <alignment horizontal="left" vertical="center" wrapText="1" indent="1"/>
    </xf>
    <xf numFmtId="0" fontId="30" fillId="0" borderId="0" xfId="3" applyFont="1" applyAlignment="1">
      <alignment vertical="center" wrapText="1"/>
    </xf>
    <xf numFmtId="4" fontId="30" fillId="0" borderId="0" xfId="3" applyNumberFormat="1" applyFont="1" applyAlignment="1">
      <alignment horizontal="center" vertical="center" wrapText="1"/>
    </xf>
    <xf numFmtId="2" fontId="18" fillId="5" borderId="46" xfId="3" applyNumberFormat="1" applyFont="1" applyFill="1" applyBorder="1" applyAlignment="1" applyProtection="1">
      <alignment wrapText="1"/>
    </xf>
    <xf numFmtId="4" fontId="30" fillId="0" borderId="0" xfId="3" applyNumberFormat="1" applyFont="1" applyAlignment="1">
      <alignment vertical="center" wrapText="1"/>
    </xf>
    <xf numFmtId="164" fontId="18" fillId="6" borderId="46" xfId="3" applyNumberFormat="1" applyFont="1" applyFill="1" applyBorder="1" applyProtection="1"/>
    <xf numFmtId="4" fontId="27" fillId="7" borderId="43" xfId="6" applyNumberFormat="1" applyFont="1" applyFill="1" applyBorder="1" applyAlignment="1">
      <alignment horizontal="right" vertical="center" wrapText="1"/>
    </xf>
    <xf numFmtId="4" fontId="28" fillId="7" borderId="44" xfId="6" applyNumberFormat="1" applyFont="1" applyFill="1" applyBorder="1" applyAlignment="1">
      <alignment horizontal="right" vertical="center" wrapText="1"/>
    </xf>
    <xf numFmtId="4" fontId="27" fillId="7" borderId="44" xfId="6" applyNumberFormat="1" applyFont="1" applyFill="1" applyBorder="1" applyAlignment="1">
      <alignment horizontal="right" vertical="center" wrapText="1"/>
    </xf>
    <xf numFmtId="4" fontId="28" fillId="7" borderId="44" xfId="2" applyNumberFormat="1" applyFont="1" applyFill="1" applyBorder="1" applyAlignment="1">
      <alignment horizontal="right" vertical="center" wrapText="1"/>
    </xf>
    <xf numFmtId="4" fontId="28" fillId="7" borderId="45" xfId="2" applyNumberFormat="1" applyFont="1" applyFill="1" applyBorder="1" applyAlignment="1">
      <alignment horizontal="right" vertical="center" wrapText="1"/>
    </xf>
    <xf numFmtId="0" fontId="18" fillId="5" borderId="46" xfId="7" applyFont="1" applyFill="1" applyBorder="1" applyAlignment="1" applyProtection="1">
      <alignment horizontal="left" vertical="center" wrapText="1" indent="1"/>
    </xf>
    <xf numFmtId="0" fontId="18" fillId="0" borderId="46" xfId="7" applyFont="1" applyFill="1" applyBorder="1" applyAlignment="1" applyProtection="1">
      <alignment horizontal="left" vertical="center" wrapText="1" indent="1"/>
    </xf>
    <xf numFmtId="4" fontId="31" fillId="0" borderId="48" xfId="3" applyNumberFormat="1" applyFont="1" applyFill="1" applyBorder="1" applyAlignment="1" applyProtection="1">
      <alignment horizontal="left" vertical="center" wrapText="1"/>
    </xf>
    <xf numFmtId="43" fontId="32" fillId="0" borderId="0" xfId="6" applyFont="1" applyAlignment="1">
      <alignment vertical="center" wrapText="1"/>
    </xf>
    <xf numFmtId="43" fontId="32" fillId="0" borderId="0" xfId="6" applyFont="1" applyFill="1" applyAlignment="1">
      <alignment horizontal="center" vertical="center" wrapText="1"/>
    </xf>
    <xf numFmtId="43" fontId="32" fillId="0" borderId="0" xfId="6" applyFont="1" applyAlignment="1">
      <alignment horizontal="center" vertical="center" wrapText="1"/>
    </xf>
    <xf numFmtId="164" fontId="33" fillId="9" borderId="24" xfId="3" applyNumberFormat="1" applyFont="1" applyFill="1" applyBorder="1" applyProtection="1"/>
    <xf numFmtId="164" fontId="33" fillId="10" borderId="49" xfId="3" applyNumberFormat="1" applyFont="1" applyFill="1" applyBorder="1" applyProtection="1"/>
    <xf numFmtId="4" fontId="33" fillId="11" borderId="24" xfId="6" applyNumberFormat="1" applyFont="1" applyFill="1" applyBorder="1" applyAlignment="1">
      <alignment horizontal="right" vertical="center" wrapText="1"/>
    </xf>
    <xf numFmtId="4" fontId="33" fillId="11" borderId="26" xfId="6" applyNumberFormat="1" applyFont="1" applyFill="1" applyBorder="1" applyAlignment="1">
      <alignment horizontal="right" vertical="center" wrapText="1"/>
    </xf>
    <xf numFmtId="4" fontId="33" fillId="11" borderId="26" xfId="2" applyNumberFormat="1" applyFont="1" applyFill="1" applyBorder="1" applyAlignment="1">
      <alignment horizontal="right" vertical="center" wrapText="1"/>
    </xf>
    <xf numFmtId="4" fontId="33" fillId="11" borderId="27" xfId="2" applyNumberFormat="1" applyFont="1" applyFill="1" applyBorder="1" applyAlignment="1">
      <alignment horizontal="right" vertical="center" wrapText="1"/>
    </xf>
    <xf numFmtId="43" fontId="16" fillId="0" borderId="0" xfId="6" applyFont="1" applyAlignment="1">
      <alignment vertical="center" wrapText="1"/>
    </xf>
    <xf numFmtId="43" fontId="16" fillId="0" borderId="0" xfId="6" applyFont="1" applyAlignment="1">
      <alignment horizontal="center" vertical="center" wrapText="1"/>
    </xf>
    <xf numFmtId="0" fontId="33" fillId="0" borderId="0" xfId="3" applyFont="1" applyAlignment="1">
      <alignment vertical="center" wrapText="1"/>
    </xf>
    <xf numFmtId="0" fontId="18" fillId="0" borderId="42" xfId="7" applyFont="1" applyFill="1" applyBorder="1" applyAlignment="1" applyProtection="1">
      <alignment horizontal="left" vertical="center" wrapText="1"/>
    </xf>
    <xf numFmtId="4" fontId="27" fillId="4" borderId="18" xfId="6" applyNumberFormat="1" applyFont="1" applyFill="1" applyBorder="1" applyAlignment="1">
      <alignment horizontal="right" vertical="center" wrapText="1"/>
    </xf>
    <xf numFmtId="4" fontId="28" fillId="0" borderId="20" xfId="6" applyNumberFormat="1" applyFont="1" applyFill="1" applyBorder="1" applyAlignment="1">
      <alignment horizontal="right" vertical="center" wrapText="1"/>
    </xf>
    <xf numFmtId="4" fontId="27" fillId="4" borderId="20" xfId="6" applyNumberFormat="1" applyFont="1" applyFill="1" applyBorder="1" applyAlignment="1">
      <alignment horizontal="right" vertical="center" wrapText="1"/>
    </xf>
    <xf numFmtId="4" fontId="28" fillId="0" borderId="20" xfId="2" applyNumberFormat="1" applyFont="1" applyFill="1" applyBorder="1" applyAlignment="1">
      <alignment horizontal="right" vertical="center" wrapText="1"/>
    </xf>
    <xf numFmtId="4" fontId="28" fillId="0" borderId="21" xfId="2" applyNumberFormat="1" applyFont="1" applyFill="1" applyBorder="1" applyAlignment="1">
      <alignment horizontal="right" vertical="center" wrapText="1"/>
    </xf>
    <xf numFmtId="0" fontId="18" fillId="5" borderId="46" xfId="4" applyFont="1" applyFill="1" applyBorder="1" applyAlignment="1" applyProtection="1">
      <alignment vertical="center" wrapText="1"/>
    </xf>
    <xf numFmtId="4" fontId="18" fillId="0" borderId="46" xfId="7" applyNumberFormat="1" applyFont="1" applyFill="1" applyBorder="1" applyAlignment="1" applyProtection="1">
      <alignment horizontal="left" vertical="center" wrapText="1"/>
    </xf>
    <xf numFmtId="4" fontId="18" fillId="0" borderId="48" xfId="3" applyNumberFormat="1" applyFont="1" applyFill="1" applyBorder="1" applyAlignment="1" applyProtection="1">
      <alignment horizontal="left" vertical="center" wrapText="1"/>
    </xf>
    <xf numFmtId="0" fontId="31" fillId="0" borderId="50" xfId="3" applyFont="1" applyBorder="1" applyAlignment="1">
      <alignment horizontal="left" vertical="center" wrapText="1"/>
    </xf>
    <xf numFmtId="0" fontId="14" fillId="12" borderId="43" xfId="4" applyFont="1" applyFill="1" applyBorder="1" applyAlignment="1" applyProtection="1">
      <alignment vertical="center" wrapText="1"/>
    </xf>
    <xf numFmtId="0" fontId="14" fillId="13" borderId="45" xfId="3" applyFont="1" applyFill="1" applyBorder="1"/>
    <xf numFmtId="4" fontId="14" fillId="13" borderId="43" xfId="6" applyNumberFormat="1" applyFont="1" applyFill="1" applyBorder="1" applyAlignment="1">
      <alignment horizontal="right" vertical="center" wrapText="1"/>
    </xf>
    <xf numFmtId="4" fontId="14" fillId="13" borderId="44" xfId="6" applyNumberFormat="1" applyFont="1" applyFill="1" applyBorder="1" applyAlignment="1">
      <alignment horizontal="right" vertical="center" wrapText="1"/>
    </xf>
    <xf numFmtId="4" fontId="14" fillId="13" borderId="44" xfId="2" applyNumberFormat="1" applyFont="1" applyFill="1" applyBorder="1" applyAlignment="1">
      <alignment horizontal="right" vertical="center" wrapText="1"/>
    </xf>
    <xf numFmtId="4" fontId="14" fillId="13" borderId="45" xfId="2" applyNumberFormat="1" applyFont="1" applyFill="1" applyBorder="1" applyAlignment="1">
      <alignment horizontal="right" vertical="center" wrapText="1"/>
    </xf>
    <xf numFmtId="0" fontId="34" fillId="0" borderId="0" xfId="3" applyFont="1" applyAlignment="1">
      <alignment vertical="center" wrapText="1"/>
    </xf>
    <xf numFmtId="4" fontId="34" fillId="0" borderId="0" xfId="3" applyNumberFormat="1" applyFont="1" applyAlignment="1">
      <alignment horizontal="center" vertical="center" wrapText="1"/>
    </xf>
    <xf numFmtId="4" fontId="34" fillId="0" borderId="0" xfId="3" applyNumberFormat="1" applyFont="1" applyAlignment="1">
      <alignment vertical="center" wrapText="1"/>
    </xf>
    <xf numFmtId="0" fontId="14" fillId="14" borderId="51" xfId="4" applyFont="1" applyFill="1" applyBorder="1" applyAlignment="1" applyProtection="1">
      <alignment horizontal="left" vertical="center"/>
    </xf>
    <xf numFmtId="0" fontId="14" fillId="14" borderId="52" xfId="4" applyFont="1" applyFill="1" applyBorder="1" applyAlignment="1" applyProtection="1">
      <alignment vertical="center"/>
    </xf>
    <xf numFmtId="4" fontId="14" fillId="15" borderId="18" xfId="6" applyNumberFormat="1" applyFont="1" applyFill="1" applyBorder="1" applyAlignment="1">
      <alignment horizontal="right" vertical="center" wrapText="1"/>
    </xf>
    <xf numFmtId="4" fontId="14" fillId="15" borderId="20" xfId="6" applyNumberFormat="1" applyFont="1" applyFill="1" applyBorder="1" applyAlignment="1">
      <alignment horizontal="right" vertical="center" wrapText="1"/>
    </xf>
    <xf numFmtId="4" fontId="14" fillId="15" borderId="20" xfId="2" applyNumberFormat="1" applyFont="1" applyFill="1" applyBorder="1" applyAlignment="1">
      <alignment horizontal="right" vertical="center" wrapText="1"/>
    </xf>
    <xf numFmtId="4" fontId="14" fillId="15" borderId="21" xfId="2" applyNumberFormat="1" applyFont="1" applyFill="1" applyBorder="1" applyAlignment="1">
      <alignment horizontal="right" vertical="center" wrapText="1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horizontal="center" vertical="center" wrapText="1"/>
    </xf>
    <xf numFmtId="0" fontId="18" fillId="5" borderId="54" xfId="4" applyFont="1" applyFill="1" applyBorder="1" applyAlignment="1" applyProtection="1">
      <alignment vertical="center" wrapText="1"/>
    </xf>
    <xf numFmtId="0" fontId="18" fillId="5" borderId="55" xfId="4" applyFont="1" applyFill="1" applyBorder="1" applyAlignment="1" applyProtection="1">
      <alignment vertical="center" wrapText="1"/>
    </xf>
    <xf numFmtId="0" fontId="18" fillId="5" borderId="56" xfId="4" applyFont="1" applyFill="1" applyBorder="1" applyAlignment="1" applyProtection="1">
      <alignment vertical="center" wrapText="1"/>
    </xf>
    <xf numFmtId="0" fontId="30" fillId="12" borderId="57" xfId="4" applyFont="1" applyFill="1" applyBorder="1" applyAlignment="1" applyProtection="1">
      <alignment vertical="center" wrapText="1"/>
    </xf>
    <xf numFmtId="0" fontId="30" fillId="12" borderId="58" xfId="4" applyFont="1" applyFill="1" applyBorder="1" applyAlignment="1" applyProtection="1">
      <alignment vertical="center" wrapText="1"/>
    </xf>
    <xf numFmtId="4" fontId="27" fillId="13" borderId="43" xfId="6" applyNumberFormat="1" applyFont="1" applyFill="1" applyBorder="1" applyAlignment="1">
      <alignment horizontal="right" vertical="center" wrapText="1"/>
    </xf>
    <xf numFmtId="4" fontId="27" fillId="13" borderId="44" xfId="6" applyNumberFormat="1" applyFont="1" applyFill="1" applyBorder="1" applyAlignment="1">
      <alignment horizontal="right" vertical="center" wrapText="1"/>
    </xf>
    <xf numFmtId="4" fontId="27" fillId="13" borderId="44" xfId="2" applyNumberFormat="1" applyFont="1" applyFill="1" applyBorder="1" applyAlignment="1">
      <alignment horizontal="right" vertical="center" wrapText="1"/>
    </xf>
    <xf numFmtId="4" fontId="27" fillId="13" borderId="45" xfId="2" applyNumberFormat="1" applyFont="1" applyFill="1" applyBorder="1" applyAlignment="1">
      <alignment horizontal="right" vertical="center" wrapText="1"/>
    </xf>
    <xf numFmtId="4" fontId="27" fillId="4" borderId="43" xfId="6" applyNumberFormat="1" applyFont="1" applyFill="1" applyBorder="1" applyAlignment="1">
      <alignment vertical="center" wrapText="1"/>
    </xf>
    <xf numFmtId="4" fontId="27" fillId="4" borderId="44" xfId="6" applyNumberFormat="1" applyFont="1" applyFill="1" applyBorder="1" applyAlignment="1">
      <alignment vertical="center" wrapText="1"/>
    </xf>
    <xf numFmtId="4" fontId="28" fillId="0" borderId="44" xfId="3" applyNumberFormat="1" applyFont="1" applyFill="1" applyBorder="1" applyAlignment="1">
      <alignment vertical="center" wrapText="1"/>
    </xf>
    <xf numFmtId="4" fontId="28" fillId="0" borderId="45" xfId="3" applyNumberFormat="1" applyFont="1" applyFill="1" applyBorder="1" applyAlignment="1">
      <alignment horizontal="right" vertical="center" wrapText="1"/>
    </xf>
    <xf numFmtId="0" fontId="15" fillId="8" borderId="0" xfId="3" applyFont="1" applyFill="1" applyAlignment="1">
      <alignment vertical="center" wrapText="1"/>
    </xf>
    <xf numFmtId="4" fontId="15" fillId="8" borderId="0" xfId="3" applyNumberFormat="1" applyFont="1" applyFill="1" applyAlignment="1">
      <alignment horizontal="center" vertical="center" wrapText="1"/>
    </xf>
    <xf numFmtId="4" fontId="27" fillId="13" borderId="43" xfId="6" applyNumberFormat="1" applyFont="1" applyFill="1" applyBorder="1" applyAlignment="1">
      <alignment vertical="center" wrapText="1"/>
    </xf>
    <xf numFmtId="4" fontId="27" fillId="13" borderId="44" xfId="6" applyNumberFormat="1" applyFont="1" applyFill="1" applyBorder="1" applyAlignment="1">
      <alignment vertical="center" wrapText="1"/>
    </xf>
    <xf numFmtId="4" fontId="27" fillId="13" borderId="44" xfId="3" applyNumberFormat="1" applyFont="1" applyFill="1" applyBorder="1" applyAlignment="1">
      <alignment vertical="center" wrapText="1"/>
    </xf>
    <xf numFmtId="4" fontId="27" fillId="13" borderId="45" xfId="3" applyNumberFormat="1" applyFont="1" applyFill="1" applyBorder="1" applyAlignment="1">
      <alignment horizontal="right" vertical="center" wrapText="1"/>
    </xf>
    <xf numFmtId="4" fontId="27" fillId="13" borderId="43" xfId="3" applyNumberFormat="1" applyFont="1" applyFill="1" applyBorder="1" applyAlignment="1">
      <alignment vertical="center" wrapText="1"/>
    </xf>
    <xf numFmtId="0" fontId="26" fillId="0" borderId="50" xfId="3" applyFont="1" applyBorder="1" applyAlignment="1">
      <alignment horizontal="left" wrapText="1"/>
    </xf>
    <xf numFmtId="4" fontId="27" fillId="4" borderId="43" xfId="3" applyNumberFormat="1" applyFont="1" applyFill="1" applyBorder="1" applyAlignment="1">
      <alignment vertical="center" wrapText="1"/>
    </xf>
    <xf numFmtId="4" fontId="27" fillId="4" borderId="44" xfId="3" applyNumberFormat="1" applyFont="1" applyFill="1" applyBorder="1" applyAlignment="1">
      <alignment vertical="center" wrapText="1"/>
    </xf>
    <xf numFmtId="4" fontId="18" fillId="0" borderId="54" xfId="3" applyNumberFormat="1" applyFont="1" applyFill="1" applyBorder="1" applyAlignment="1" applyProtection="1">
      <alignment horizontal="left" vertical="center" wrapText="1"/>
    </xf>
    <xf numFmtId="0" fontId="18" fillId="5" borderId="46" xfId="4" applyFont="1" applyFill="1" applyBorder="1" applyAlignment="1" applyProtection="1">
      <alignment horizontal="left" vertical="center" wrapText="1"/>
    </xf>
    <xf numFmtId="0" fontId="18" fillId="0" borderId="46" xfId="4" applyFont="1" applyFill="1" applyBorder="1" applyAlignment="1" applyProtection="1">
      <alignment horizontal="left" vertical="center" wrapText="1"/>
    </xf>
    <xf numFmtId="0" fontId="18" fillId="5" borderId="46" xfId="4" applyFont="1" applyFill="1" applyBorder="1" applyAlignment="1" applyProtection="1">
      <alignment horizontal="left" vertical="center"/>
    </xf>
    <xf numFmtId="4" fontId="14" fillId="0" borderId="0" xfId="3" applyNumberFormat="1" applyFont="1" applyAlignment="1">
      <alignment vertical="center" wrapText="1"/>
    </xf>
    <xf numFmtId="0" fontId="18" fillId="0" borderId="54" xfId="4" applyFont="1" applyFill="1" applyBorder="1" applyAlignment="1" applyProtection="1">
      <alignment vertical="center" wrapText="1"/>
    </xf>
    <xf numFmtId="4" fontId="28" fillId="0" borderId="44" xfId="3" applyNumberFormat="1" applyFont="1" applyBorder="1" applyAlignment="1">
      <alignment vertical="center" wrapText="1"/>
    </xf>
    <xf numFmtId="4" fontId="28" fillId="0" borderId="45" xfId="3" applyNumberFormat="1" applyFont="1" applyBorder="1" applyAlignment="1">
      <alignment horizontal="right" vertical="center" wrapText="1"/>
    </xf>
    <xf numFmtId="0" fontId="18" fillId="0" borderId="46" xfId="4" applyFont="1" applyFill="1" applyBorder="1" applyAlignment="1" applyProtection="1">
      <alignment vertical="center" wrapText="1"/>
    </xf>
    <xf numFmtId="0" fontId="32" fillId="0" borderId="0" xfId="3" applyFont="1" applyAlignment="1">
      <alignment vertical="center" wrapText="1"/>
    </xf>
    <xf numFmtId="0" fontId="35" fillId="0" borderId="0" xfId="3" applyFont="1" applyAlignment="1">
      <alignment vertical="center" wrapText="1"/>
    </xf>
    <xf numFmtId="0" fontId="36" fillId="5" borderId="50" xfId="4" applyFont="1" applyFill="1" applyBorder="1" applyAlignment="1" applyProtection="1">
      <alignment horizontal="left" vertical="center" wrapText="1"/>
    </xf>
    <xf numFmtId="0" fontId="36" fillId="5" borderId="61" xfId="4" applyFont="1" applyFill="1" applyBorder="1" applyAlignment="1" applyProtection="1">
      <alignment vertical="center"/>
    </xf>
    <xf numFmtId="4" fontId="27" fillId="0" borderId="62" xfId="3" applyNumberFormat="1" applyFont="1" applyBorder="1" applyAlignment="1">
      <alignment vertical="center" wrapText="1"/>
    </xf>
    <xf numFmtId="4" fontId="27" fillId="0" borderId="63" xfId="3" applyNumberFormat="1" applyFont="1" applyBorder="1" applyAlignment="1">
      <alignment vertical="center" wrapText="1"/>
    </xf>
    <xf numFmtId="4" fontId="27" fillId="0" borderId="64" xfId="3" applyNumberFormat="1" applyFont="1" applyBorder="1" applyAlignment="1">
      <alignment horizontal="right" vertical="center" wrapText="1"/>
    </xf>
    <xf numFmtId="4" fontId="27" fillId="0" borderId="44" xfId="3" applyNumberFormat="1" applyFont="1" applyBorder="1" applyAlignment="1">
      <alignment vertical="center" wrapText="1"/>
    </xf>
    <xf numFmtId="4" fontId="33" fillId="11" borderId="12" xfId="3" applyNumberFormat="1" applyFont="1" applyFill="1" applyBorder="1" applyAlignment="1">
      <alignment vertical="center" wrapText="1"/>
    </xf>
    <xf numFmtId="4" fontId="33" fillId="11" borderId="14" xfId="3" applyNumberFormat="1" applyFont="1" applyFill="1" applyBorder="1" applyAlignment="1">
      <alignment vertical="center" wrapText="1"/>
    </xf>
    <xf numFmtId="4" fontId="33" fillId="11" borderId="15" xfId="3" applyNumberFormat="1" applyFont="1" applyFill="1" applyBorder="1" applyAlignment="1">
      <alignment horizontal="right" vertical="center" wrapText="1"/>
    </xf>
    <xf numFmtId="4" fontId="33" fillId="11" borderId="67" xfId="3" applyNumberFormat="1" applyFont="1" applyFill="1" applyBorder="1" applyAlignment="1">
      <alignment vertical="center" wrapText="1"/>
    </xf>
    <xf numFmtId="4" fontId="16" fillId="0" borderId="0" xfId="3" applyNumberFormat="1" applyFont="1" applyAlignment="1">
      <alignment vertical="center" wrapText="1"/>
    </xf>
    <xf numFmtId="4" fontId="33" fillId="11" borderId="43" xfId="3" applyNumberFormat="1" applyFont="1" applyFill="1" applyBorder="1" applyAlignment="1">
      <alignment vertical="center" wrapText="1"/>
    </xf>
    <xf numFmtId="4" fontId="33" fillId="11" borderId="70" xfId="3" applyNumberFormat="1" applyFont="1" applyFill="1" applyBorder="1" applyAlignment="1">
      <alignment vertical="center" wrapText="1"/>
    </xf>
    <xf numFmtId="4" fontId="33" fillId="11" borderId="25" xfId="3" applyNumberFormat="1" applyFont="1" applyFill="1" applyBorder="1" applyAlignment="1">
      <alignment vertical="center" wrapText="1"/>
    </xf>
    <xf numFmtId="4" fontId="33" fillId="11" borderId="71" xfId="3" applyNumberFormat="1" applyFont="1" applyFill="1" applyBorder="1" applyAlignment="1">
      <alignment horizontal="right" vertical="center" wrapText="1"/>
    </xf>
    <xf numFmtId="0" fontId="16" fillId="0" borderId="0" xfId="3" applyFont="1" applyAlignment="1">
      <alignment vertical="center" wrapText="1"/>
    </xf>
    <xf numFmtId="4" fontId="33" fillId="11" borderId="62" xfId="3" applyNumberFormat="1" applyFont="1" applyFill="1" applyBorder="1" applyAlignment="1">
      <alignment vertical="center" wrapText="1"/>
    </xf>
    <xf numFmtId="0" fontId="18" fillId="5" borderId="42" xfId="3" applyFont="1" applyFill="1" applyBorder="1" applyAlignment="1" applyProtection="1">
      <alignment horizontal="left" vertical="center" wrapText="1" indent="1"/>
    </xf>
    <xf numFmtId="4" fontId="27" fillId="4" borderId="18" xfId="3" applyNumberFormat="1" applyFont="1" applyFill="1" applyBorder="1" applyAlignment="1">
      <alignment vertical="center" wrapText="1"/>
    </xf>
    <xf numFmtId="4" fontId="28" fillId="0" borderId="20" xfId="3" applyNumberFormat="1" applyFont="1" applyBorder="1" applyAlignment="1">
      <alignment vertical="center" wrapText="1"/>
    </xf>
    <xf numFmtId="4" fontId="27" fillId="4" borderId="20" xfId="3" applyNumberFormat="1" applyFont="1" applyFill="1" applyBorder="1" applyAlignment="1">
      <alignment vertical="center" wrapText="1"/>
    </xf>
    <xf numFmtId="4" fontId="28" fillId="0" borderId="21" xfId="3" applyNumberFormat="1" applyFont="1" applyBorder="1" applyAlignment="1">
      <alignment horizontal="right" vertical="center" wrapText="1"/>
    </xf>
    <xf numFmtId="4" fontId="32" fillId="0" borderId="0" xfId="3" applyNumberFormat="1" applyFont="1" applyAlignment="1">
      <alignment vertical="center" wrapText="1"/>
    </xf>
    <xf numFmtId="0" fontId="18" fillId="5" borderId="46" xfId="3" applyFont="1" applyFill="1" applyBorder="1" applyAlignment="1" applyProtection="1">
      <alignment horizontal="left" vertical="center" wrapText="1" indent="1"/>
    </xf>
    <xf numFmtId="0" fontId="18" fillId="5" borderId="48" xfId="3" applyFont="1" applyFill="1" applyBorder="1" applyAlignment="1" applyProtection="1">
      <alignment horizontal="left" vertical="center" wrapText="1" indent="1"/>
    </xf>
    <xf numFmtId="0" fontId="30" fillId="16" borderId="43" xfId="4" applyFont="1" applyFill="1" applyBorder="1" applyAlignment="1" applyProtection="1">
      <alignment horizontal="left" vertical="center" wrapText="1"/>
    </xf>
    <xf numFmtId="0" fontId="30" fillId="16" borderId="45" xfId="4" applyFont="1" applyFill="1" applyBorder="1" applyProtection="1"/>
    <xf numFmtId="0" fontId="18" fillId="5" borderId="42" xfId="7" applyFont="1" applyFill="1" applyBorder="1" applyAlignment="1" applyProtection="1">
      <alignment horizontal="left" vertical="center" wrapText="1" indent="1"/>
    </xf>
    <xf numFmtId="0" fontId="18" fillId="5" borderId="48" xfId="4" applyFont="1" applyFill="1" applyBorder="1" applyAlignment="1" applyProtection="1">
      <alignment horizontal="left" indent="1"/>
    </xf>
    <xf numFmtId="0" fontId="18" fillId="5" borderId="56" xfId="4" applyFont="1" applyFill="1" applyBorder="1" applyAlignment="1" applyProtection="1">
      <alignment horizontal="left" indent="1"/>
    </xf>
    <xf numFmtId="0" fontId="30" fillId="17" borderId="72" xfId="4" applyFont="1" applyFill="1" applyBorder="1" applyAlignment="1" applyProtection="1">
      <alignment vertical="center" wrapText="1"/>
    </xf>
    <xf numFmtId="0" fontId="30" fillId="17" borderId="73" xfId="4" applyFont="1" applyFill="1" applyBorder="1" applyAlignment="1" applyProtection="1">
      <alignment horizontal="left" wrapText="1"/>
    </xf>
    <xf numFmtId="4" fontId="27" fillId="13" borderId="24" xfId="3" applyNumberFormat="1" applyFont="1" applyFill="1" applyBorder="1" applyAlignment="1">
      <alignment vertical="center" wrapText="1"/>
    </xf>
    <xf numFmtId="4" fontId="27" fillId="13" borderId="26" xfId="3" applyNumberFormat="1" applyFont="1" applyFill="1" applyBorder="1" applyAlignment="1">
      <alignment vertical="center" wrapText="1"/>
    </xf>
    <xf numFmtId="4" fontId="27" fillId="13" borderId="27" xfId="3" applyNumberFormat="1" applyFont="1" applyFill="1" applyBorder="1" applyAlignment="1">
      <alignment horizontal="right" vertical="center" wrapText="1"/>
    </xf>
    <xf numFmtId="4" fontId="33" fillId="11" borderId="18" xfId="3" applyNumberFormat="1" applyFont="1" applyFill="1" applyBorder="1" applyAlignment="1">
      <alignment vertical="center" wrapText="1"/>
    </xf>
    <xf numFmtId="4" fontId="33" fillId="11" borderId="20" xfId="3" applyNumberFormat="1" applyFont="1" applyFill="1" applyBorder="1" applyAlignment="1">
      <alignment vertical="center" wrapText="1"/>
    </xf>
    <xf numFmtId="4" fontId="33" fillId="11" borderId="21" xfId="3" applyNumberFormat="1" applyFont="1" applyFill="1" applyBorder="1" applyAlignment="1">
      <alignment horizontal="right" vertical="center" wrapText="1"/>
    </xf>
    <xf numFmtId="4" fontId="33" fillId="0" borderId="0" xfId="3" applyNumberFormat="1" applyFont="1" applyAlignment="1">
      <alignment horizontal="center" vertical="center" wrapText="1"/>
    </xf>
    <xf numFmtId="4" fontId="33" fillId="11" borderId="44" xfId="3" applyNumberFormat="1" applyFont="1" applyFill="1" applyBorder="1" applyAlignment="1">
      <alignment vertical="center" wrapText="1"/>
    </xf>
    <xf numFmtId="0" fontId="37" fillId="16" borderId="59" xfId="7" applyFont="1" applyFill="1" applyBorder="1" applyAlignment="1" applyProtection="1">
      <alignment horizontal="left" vertical="center" wrapText="1"/>
    </xf>
    <xf numFmtId="0" fontId="30" fillId="16" borderId="75" xfId="7" applyFont="1" applyFill="1" applyBorder="1" applyAlignment="1" applyProtection="1">
      <alignment vertical="center"/>
    </xf>
    <xf numFmtId="4" fontId="18" fillId="5" borderId="42" xfId="7" applyNumberFormat="1" applyFont="1" applyFill="1" applyBorder="1" applyAlignment="1" applyProtection="1">
      <alignment vertical="center"/>
    </xf>
    <xf numFmtId="4" fontId="18" fillId="5" borderId="46" xfId="7" applyNumberFormat="1" applyFont="1" applyFill="1" applyBorder="1" applyAlignment="1" applyProtection="1">
      <alignment vertical="center"/>
    </xf>
    <xf numFmtId="4" fontId="18" fillId="5" borderId="48" xfId="7" applyNumberFormat="1" applyFont="1" applyFill="1" applyBorder="1" applyAlignment="1" applyProtection="1">
      <alignment vertical="center"/>
    </xf>
    <xf numFmtId="0" fontId="26" fillId="16" borderId="59" xfId="5" applyNumberFormat="1" applyFont="1" applyFill="1" applyBorder="1" applyAlignment="1" applyProtection="1">
      <alignment vertical="center" wrapText="1"/>
    </xf>
    <xf numFmtId="4" fontId="28" fillId="13" borderId="44" xfId="3" applyNumberFormat="1" applyFont="1" applyFill="1" applyBorder="1" applyAlignment="1">
      <alignment vertical="center" wrapText="1"/>
    </xf>
    <xf numFmtId="4" fontId="28" fillId="13" borderId="45" xfId="3" applyNumberFormat="1" applyFont="1" applyFill="1" applyBorder="1" applyAlignment="1">
      <alignment horizontal="right" vertical="center" wrapText="1"/>
    </xf>
    <xf numFmtId="0" fontId="26" fillId="5" borderId="41" xfId="5" applyNumberFormat="1" applyFont="1" applyFill="1" applyBorder="1" applyAlignment="1" applyProtection="1">
      <alignment vertical="center" wrapText="1"/>
    </xf>
    <xf numFmtId="4" fontId="18" fillId="5" borderId="55" xfId="7" applyNumberFormat="1" applyFont="1" applyFill="1" applyBorder="1" applyAlignment="1" applyProtection="1">
      <alignment vertical="center"/>
    </xf>
    <xf numFmtId="4" fontId="33" fillId="11" borderId="24" xfId="3" applyNumberFormat="1" applyFont="1" applyFill="1" applyBorder="1" applyAlignment="1">
      <alignment vertical="center" wrapText="1"/>
    </xf>
    <xf numFmtId="4" fontId="33" fillId="11" borderId="26" xfId="3" applyNumberFormat="1" applyFont="1" applyFill="1" applyBorder="1" applyAlignment="1">
      <alignment vertical="center" wrapText="1"/>
    </xf>
    <xf numFmtId="4" fontId="33" fillId="11" borderId="27" xfId="3" applyNumberFormat="1" applyFont="1" applyFill="1" applyBorder="1" applyAlignment="1">
      <alignment horizontal="right" vertical="center" wrapText="1"/>
    </xf>
    <xf numFmtId="0" fontId="20" fillId="0" borderId="0" xfId="3" applyFont="1" applyAlignment="1">
      <alignment horizontal="left" vertical="center" wrapText="1"/>
    </xf>
    <xf numFmtId="0" fontId="28" fillId="0" borderId="0" xfId="3" applyFont="1" applyAlignment="1">
      <alignment vertical="center" wrapText="1"/>
    </xf>
    <xf numFmtId="0" fontId="28" fillId="0" borderId="0" xfId="3" applyFont="1" applyAlignment="1">
      <alignment horizontal="left" vertical="center" wrapText="1"/>
    </xf>
    <xf numFmtId="4" fontId="28" fillId="0" borderId="0" xfId="3" applyNumberFormat="1" applyFont="1" applyAlignment="1">
      <alignment horizontal="left" vertical="center" wrapText="1"/>
    </xf>
    <xf numFmtId="4" fontId="28" fillId="0" borderId="0" xfId="3" applyNumberFormat="1" applyFont="1" applyAlignment="1">
      <alignment vertical="center" wrapText="1"/>
    </xf>
    <xf numFmtId="0" fontId="28" fillId="0" borderId="0" xfId="3" applyFont="1" applyAlignment="1">
      <alignment horizontal="center" vertical="center" wrapText="1"/>
    </xf>
    <xf numFmtId="4" fontId="28" fillId="0" borderId="0" xfId="3" applyNumberFormat="1" applyFont="1" applyAlignment="1">
      <alignment horizontal="center" vertical="center" wrapText="1"/>
    </xf>
    <xf numFmtId="0" fontId="20" fillId="2" borderId="0" xfId="3" applyFont="1" applyFill="1" applyAlignment="1">
      <alignment horizontal="left" vertical="center" wrapText="1"/>
    </xf>
    <xf numFmtId="0" fontId="18" fillId="2" borderId="0" xfId="3" applyFont="1" applyFill="1" applyAlignment="1">
      <alignment vertical="center" wrapText="1"/>
    </xf>
    <xf numFmtId="4" fontId="18" fillId="2" borderId="0" xfId="3" applyNumberFormat="1" applyFont="1" applyFill="1" applyAlignment="1">
      <alignment vertical="center" wrapText="1"/>
    </xf>
    <xf numFmtId="0" fontId="13" fillId="0" borderId="0" xfId="8"/>
    <xf numFmtId="0" fontId="13" fillId="0" borderId="0" xfId="8" applyAlignment="1">
      <alignment horizontal="left"/>
    </xf>
    <xf numFmtId="0" fontId="13" fillId="0" borderId="0" xfId="8" applyNumberFormat="1" applyAlignment="1">
      <alignment horizontal="left" vertical="top" wrapText="1"/>
    </xf>
    <xf numFmtId="0" fontId="38" fillId="18" borderId="76" xfId="8" applyNumberFormat="1" applyFont="1" applyFill="1" applyBorder="1" applyAlignment="1">
      <alignment horizontal="left" vertical="top" wrapText="1"/>
    </xf>
    <xf numFmtId="4" fontId="39" fillId="0" borderId="77" xfId="8" applyNumberFormat="1" applyFont="1" applyBorder="1" applyAlignment="1">
      <alignment horizontal="right" vertical="top" wrapText="1"/>
    </xf>
    <xf numFmtId="2" fontId="39" fillId="0" borderId="77" xfId="8" applyNumberFormat="1" applyFont="1" applyBorder="1" applyAlignment="1">
      <alignment horizontal="right" vertical="top" wrapText="1"/>
    </xf>
    <xf numFmtId="4" fontId="13" fillId="0" borderId="0" xfId="8" applyNumberFormat="1"/>
    <xf numFmtId="4" fontId="39" fillId="19" borderId="77" xfId="8" applyNumberFormat="1" applyFont="1" applyFill="1" applyBorder="1" applyAlignment="1">
      <alignment horizontal="right" vertical="top" wrapText="1"/>
    </xf>
    <xf numFmtId="0" fontId="38" fillId="18" borderId="79" xfId="8" applyNumberFormat="1" applyFont="1" applyFill="1" applyBorder="1" applyAlignment="1">
      <alignment vertical="top" wrapText="1"/>
    </xf>
    <xf numFmtId="0" fontId="38" fillId="18" borderId="80" xfId="8" applyNumberFormat="1" applyFont="1" applyFill="1" applyBorder="1" applyAlignment="1">
      <alignment vertical="top" wrapText="1"/>
    </xf>
    <xf numFmtId="0" fontId="39" fillId="19" borderId="78" xfId="8" applyNumberFormat="1" applyFont="1" applyFill="1" applyBorder="1" applyAlignment="1">
      <alignment vertical="top" wrapText="1"/>
    </xf>
    <xf numFmtId="0" fontId="39" fillId="0" borderId="78" xfId="8" applyNumberFormat="1" applyFont="1" applyBorder="1" applyAlignment="1">
      <alignment vertical="top" wrapText="1"/>
    </xf>
    <xf numFmtId="0" fontId="39" fillId="2" borderId="78" xfId="8" applyNumberFormat="1" applyFont="1" applyFill="1" applyBorder="1" applyAlignment="1">
      <alignment vertical="top" wrapText="1"/>
    </xf>
    <xf numFmtId="4" fontId="39" fillId="2" borderId="77" xfId="8" applyNumberFormat="1" applyFont="1" applyFill="1" applyBorder="1" applyAlignment="1">
      <alignment horizontal="right" vertical="top" wrapText="1"/>
    </xf>
    <xf numFmtId="0" fontId="39" fillId="20" borderId="78" xfId="8" applyNumberFormat="1" applyFont="1" applyFill="1" applyBorder="1" applyAlignment="1">
      <alignment vertical="top" wrapText="1"/>
    </xf>
    <xf numFmtId="4" fontId="39" fillId="20" borderId="77" xfId="8" applyNumberFormat="1" applyFont="1" applyFill="1" applyBorder="1" applyAlignment="1">
      <alignment horizontal="right" vertical="top" wrapText="1"/>
    </xf>
    <xf numFmtId="0" fontId="39" fillId="21" borderId="78" xfId="8" applyNumberFormat="1" applyFont="1" applyFill="1" applyBorder="1" applyAlignment="1">
      <alignment vertical="top" wrapText="1"/>
    </xf>
    <xf numFmtId="4" fontId="39" fillId="21" borderId="77" xfId="8" applyNumberFormat="1" applyFont="1" applyFill="1" applyBorder="1" applyAlignment="1">
      <alignment horizontal="right" vertical="top" wrapText="1"/>
    </xf>
    <xf numFmtId="0" fontId="39" fillId="22" borderId="78" xfId="8" applyNumberFormat="1" applyFont="1" applyFill="1" applyBorder="1" applyAlignment="1">
      <alignment vertical="top" wrapText="1"/>
    </xf>
    <xf numFmtId="4" fontId="39" fillId="22" borderId="77" xfId="8" applyNumberFormat="1" applyFont="1" applyFill="1" applyBorder="1" applyAlignment="1">
      <alignment horizontal="right" vertical="top" wrapText="1"/>
    </xf>
    <xf numFmtId="0" fontId="21" fillId="0" borderId="78" xfId="8" applyNumberFormat="1" applyFont="1" applyBorder="1" applyAlignment="1">
      <alignment vertical="top" wrapText="1"/>
    </xf>
    <xf numFmtId="4" fontId="21" fillId="0" borderId="77" xfId="8" applyNumberFormat="1" applyFont="1" applyBorder="1" applyAlignment="1">
      <alignment horizontal="right" vertical="top" wrapText="1"/>
    </xf>
    <xf numFmtId="0" fontId="39" fillId="23" borderId="78" xfId="8" applyNumberFormat="1" applyFont="1" applyFill="1" applyBorder="1" applyAlignment="1">
      <alignment vertical="top" wrapText="1"/>
    </xf>
    <xf numFmtId="4" fontId="39" fillId="23" borderId="77" xfId="8" applyNumberFormat="1" applyFont="1" applyFill="1" applyBorder="1" applyAlignment="1">
      <alignment horizontal="right" vertical="top" wrapText="1"/>
    </xf>
    <xf numFmtId="0" fontId="39" fillId="24" borderId="78" xfId="8" applyNumberFormat="1" applyFont="1" applyFill="1" applyBorder="1" applyAlignment="1">
      <alignment vertical="top" wrapText="1"/>
    </xf>
    <xf numFmtId="4" fontId="39" fillId="24" borderId="77" xfId="8" applyNumberFormat="1" applyFont="1" applyFill="1" applyBorder="1" applyAlignment="1">
      <alignment horizontal="right" vertical="top" wrapText="1"/>
    </xf>
    <xf numFmtId="0" fontId="13" fillId="23" borderId="0" xfId="8" applyFill="1"/>
    <xf numFmtId="4" fontId="13" fillId="23" borderId="0" xfId="8" applyNumberFormat="1" applyFill="1"/>
    <xf numFmtId="4" fontId="39" fillId="19" borderId="0" xfId="8" applyNumberFormat="1" applyFont="1" applyFill="1" applyBorder="1" applyAlignment="1">
      <alignment horizontal="right" vertical="top" wrapText="1"/>
    </xf>
    <xf numFmtId="4" fontId="39" fillId="0" borderId="0" xfId="8" applyNumberFormat="1" applyFont="1" applyBorder="1" applyAlignment="1">
      <alignment horizontal="right" vertical="top" wrapText="1"/>
    </xf>
    <xf numFmtId="0" fontId="13" fillId="20" borderId="0" xfId="8" applyFill="1"/>
    <xf numFmtId="4" fontId="39" fillId="0" borderId="0" xfId="8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3" fontId="8" fillId="0" borderId="1" xfId="1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horizontal="center" vertical="center"/>
    </xf>
    <xf numFmtId="43" fontId="8" fillId="0" borderId="2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wrapText="1"/>
    </xf>
    <xf numFmtId="0" fontId="3" fillId="0" borderId="0" xfId="0" applyFont="1" applyAlignment="1">
      <alignment horizontal="justify" wrapText="1"/>
    </xf>
    <xf numFmtId="0" fontId="13" fillId="23" borderId="0" xfId="8" applyFill="1" applyAlignment="1">
      <alignment horizontal="left" vertical="center"/>
    </xf>
    <xf numFmtId="0" fontId="30" fillId="0" borderId="0" xfId="8" applyNumberFormat="1" applyFont="1" applyAlignment="1">
      <alignment horizontal="left" wrapText="1"/>
    </xf>
    <xf numFmtId="0" fontId="14" fillId="0" borderId="0" xfId="8" applyNumberFormat="1" applyFont="1" applyAlignment="1">
      <alignment horizontal="left" wrapText="1"/>
    </xf>
    <xf numFmtId="0" fontId="38" fillId="18" borderId="76" xfId="8" applyNumberFormat="1" applyFont="1" applyFill="1" applyBorder="1" applyAlignment="1">
      <alignment horizontal="left" vertical="top" wrapText="1"/>
    </xf>
    <xf numFmtId="0" fontId="14" fillId="0" borderId="0" xfId="2" applyNumberFormat="1" applyFont="1" applyAlignment="1">
      <alignment horizontal="left" vertical="center" wrapText="1"/>
    </xf>
    <xf numFmtId="0" fontId="19" fillId="0" borderId="8" xfId="4" applyFont="1" applyFill="1" applyBorder="1" applyAlignment="1" applyProtection="1">
      <alignment horizontal="left" vertical="center" wrapText="1"/>
    </xf>
    <xf numFmtId="0" fontId="19" fillId="0" borderId="4" xfId="4" applyFont="1" applyFill="1" applyBorder="1" applyAlignment="1" applyProtection="1">
      <alignment horizontal="left" vertical="center" wrapText="1"/>
    </xf>
    <xf numFmtId="0" fontId="21" fillId="3" borderId="10" xfId="2" applyNumberFormat="1" applyFont="1" applyFill="1" applyBorder="1" applyAlignment="1">
      <alignment horizontal="center" vertical="center" wrapText="1"/>
    </xf>
    <xf numFmtId="0" fontId="21" fillId="3" borderId="17" xfId="2" applyNumberFormat="1" applyFont="1" applyFill="1" applyBorder="1" applyAlignment="1">
      <alignment horizontal="center" vertical="center" wrapText="1"/>
    </xf>
    <xf numFmtId="0" fontId="21" fillId="3" borderId="22" xfId="2" applyNumberFormat="1" applyFont="1" applyFill="1" applyBorder="1" applyAlignment="1">
      <alignment horizontal="center" vertical="center" wrapText="1"/>
    </xf>
    <xf numFmtId="0" fontId="19" fillId="3" borderId="12" xfId="2" applyNumberFormat="1" applyFont="1" applyFill="1" applyBorder="1" applyAlignment="1">
      <alignment horizontal="center" vertical="center" wrapText="1"/>
    </xf>
    <xf numFmtId="0" fontId="19" fillId="3" borderId="13" xfId="2" applyNumberFormat="1" applyFont="1" applyFill="1" applyBorder="1" applyAlignment="1">
      <alignment horizontal="center" vertical="center" wrapText="1"/>
    </xf>
    <xf numFmtId="0" fontId="19" fillId="3" borderId="14" xfId="2" applyNumberFormat="1" applyFont="1" applyFill="1" applyBorder="1" applyAlignment="1">
      <alignment horizontal="center" vertical="center" wrapText="1"/>
    </xf>
    <xf numFmtId="0" fontId="19" fillId="3" borderId="15" xfId="2" applyNumberFormat="1" applyFont="1" applyFill="1" applyBorder="1" applyAlignment="1">
      <alignment horizontal="center" vertical="center" wrapText="1"/>
    </xf>
    <xf numFmtId="0" fontId="21" fillId="3" borderId="19" xfId="2" applyNumberFormat="1" applyFont="1" applyFill="1" applyBorder="1" applyAlignment="1">
      <alignment horizontal="center" vertical="center" wrapText="1"/>
    </xf>
    <xf numFmtId="0" fontId="21" fillId="3" borderId="25" xfId="2" applyNumberFormat="1" applyFont="1" applyFill="1" applyBorder="1" applyAlignment="1">
      <alignment horizontal="center" vertical="center" wrapText="1"/>
    </xf>
    <xf numFmtId="0" fontId="21" fillId="3" borderId="20" xfId="2" applyNumberFormat="1" applyFont="1" applyFill="1" applyBorder="1" applyAlignment="1">
      <alignment horizontal="center" vertical="center" wrapText="1"/>
    </xf>
    <xf numFmtId="0" fontId="21" fillId="3" borderId="21" xfId="2" applyNumberFormat="1" applyFont="1" applyFill="1" applyBorder="1" applyAlignment="1">
      <alignment horizontal="center" vertical="center" wrapText="1"/>
    </xf>
    <xf numFmtId="0" fontId="19" fillId="3" borderId="16" xfId="2" applyNumberFormat="1" applyFont="1" applyFill="1" applyBorder="1" applyAlignment="1">
      <alignment horizontal="center" vertical="center" wrapText="1"/>
    </xf>
    <xf numFmtId="0" fontId="21" fillId="4" borderId="18" xfId="2" applyNumberFormat="1" applyFont="1" applyFill="1" applyBorder="1" applyAlignment="1">
      <alignment horizontal="center" vertical="center" wrapText="1"/>
    </xf>
    <xf numFmtId="0" fontId="21" fillId="4" borderId="24" xfId="2" applyNumberFormat="1" applyFont="1" applyFill="1" applyBorder="1" applyAlignment="1">
      <alignment horizontal="center" vertical="center" wrapText="1"/>
    </xf>
    <xf numFmtId="0" fontId="21" fillId="4" borderId="20" xfId="2" applyNumberFormat="1" applyFont="1" applyFill="1" applyBorder="1" applyAlignment="1">
      <alignment horizontal="center" vertical="center" wrapText="1"/>
    </xf>
    <xf numFmtId="0" fontId="21" fillId="4" borderId="26" xfId="2" applyNumberFormat="1" applyFont="1" applyFill="1" applyBorder="1" applyAlignment="1">
      <alignment horizontal="center" vertical="center" wrapText="1"/>
    </xf>
    <xf numFmtId="0" fontId="21" fillId="4" borderId="9" xfId="2" applyNumberFormat="1" applyFont="1" applyFill="1" applyBorder="1" applyAlignment="1">
      <alignment horizontal="center" vertical="center" wrapText="1"/>
    </xf>
    <xf numFmtId="0" fontId="21" fillId="4" borderId="28" xfId="2" applyNumberFormat="1" applyFont="1" applyFill="1" applyBorder="1" applyAlignment="1">
      <alignment horizontal="center" vertical="center" wrapText="1"/>
    </xf>
    <xf numFmtId="0" fontId="21" fillId="3" borderId="8" xfId="2" applyNumberFormat="1" applyFont="1" applyFill="1" applyBorder="1" applyAlignment="1">
      <alignment horizontal="center" vertical="center" wrapText="1"/>
    </xf>
    <xf numFmtId="0" fontId="26" fillId="5" borderId="59" xfId="5" applyNumberFormat="1" applyFont="1" applyFill="1" applyBorder="1" applyAlignment="1" applyProtection="1">
      <alignment horizontal="left" vertical="center" wrapText="1"/>
    </xf>
    <xf numFmtId="0" fontId="26" fillId="0" borderId="53" xfId="3" applyFont="1" applyBorder="1" applyAlignment="1">
      <alignment horizontal="left" vertical="center" wrapText="1"/>
    </xf>
    <xf numFmtId="0" fontId="26" fillId="0" borderId="41" xfId="3" applyFont="1" applyBorder="1" applyAlignment="1">
      <alignment horizontal="left" vertical="center" wrapText="1"/>
    </xf>
    <xf numFmtId="0" fontId="26" fillId="0" borderId="47" xfId="3" applyFont="1" applyBorder="1" applyAlignment="1">
      <alignment horizontal="left" vertical="center" wrapText="1"/>
    </xf>
    <xf numFmtId="0" fontId="26" fillId="0" borderId="53" xfId="3" applyFont="1" applyBorder="1" applyAlignment="1">
      <alignment horizontal="center" vertical="center" wrapText="1"/>
    </xf>
    <xf numFmtId="0" fontId="26" fillId="0" borderId="41" xfId="3" applyFont="1" applyBorder="1" applyAlignment="1">
      <alignment horizontal="center" vertical="center" wrapText="1"/>
    </xf>
    <xf numFmtId="0" fontId="26" fillId="0" borderId="47" xfId="3" applyFont="1" applyBorder="1" applyAlignment="1">
      <alignment horizontal="center" vertical="center" wrapText="1"/>
    </xf>
    <xf numFmtId="0" fontId="26" fillId="5" borderId="36" xfId="5" applyNumberFormat="1" applyFont="1" applyFill="1" applyBorder="1" applyAlignment="1" applyProtection="1">
      <alignment horizontal="center" vertical="center" wrapText="1"/>
    </xf>
    <xf numFmtId="0" fontId="26" fillId="5" borderId="41" xfId="5" applyNumberFormat="1" applyFont="1" applyFill="1" applyBorder="1" applyAlignment="1" applyProtection="1">
      <alignment horizontal="center" vertical="center" wrapText="1"/>
    </xf>
    <xf numFmtId="0" fontId="26" fillId="5" borderId="47" xfId="5" applyNumberFormat="1" applyFont="1" applyFill="1" applyBorder="1" applyAlignment="1" applyProtection="1">
      <alignment horizontal="center" vertical="center" wrapText="1"/>
    </xf>
    <xf numFmtId="0" fontId="31" fillId="0" borderId="50" xfId="3" applyFont="1" applyBorder="1" applyAlignment="1">
      <alignment horizontal="left" vertical="center" wrapText="1"/>
    </xf>
    <xf numFmtId="0" fontId="26" fillId="0" borderId="53" xfId="3" applyFont="1" applyBorder="1" applyAlignment="1">
      <alignment wrapText="1"/>
    </xf>
    <xf numFmtId="0" fontId="26" fillId="0" borderId="41" xfId="3" applyFont="1" applyBorder="1" applyAlignment="1">
      <alignment wrapText="1"/>
    </xf>
    <xf numFmtId="0" fontId="26" fillId="0" borderId="47" xfId="3" applyFont="1" applyBorder="1" applyAlignment="1">
      <alignment wrapText="1"/>
    </xf>
    <xf numFmtId="0" fontId="26" fillId="0" borderId="53" xfId="3" applyFont="1" applyBorder="1" applyAlignment="1">
      <alignment vertical="center" wrapText="1"/>
    </xf>
    <xf numFmtId="0" fontId="26" fillId="0" borderId="41" xfId="3" applyFont="1" applyBorder="1" applyAlignment="1">
      <alignment vertical="center" wrapText="1"/>
    </xf>
    <xf numFmtId="0" fontId="26" fillId="0" borderId="47" xfId="3" applyFont="1" applyBorder="1" applyAlignment="1">
      <alignment vertical="center" wrapText="1"/>
    </xf>
    <xf numFmtId="0" fontId="26" fillId="0" borderId="53" xfId="3" applyFont="1" applyBorder="1" applyAlignment="1">
      <alignment horizontal="left" vertical="center"/>
    </xf>
    <xf numFmtId="0" fontId="26" fillId="0" borderId="41" xfId="3" applyFont="1" applyBorder="1" applyAlignment="1">
      <alignment horizontal="left" vertical="center"/>
    </xf>
    <xf numFmtId="0" fontId="26" fillId="0" borderId="47" xfId="3" applyFont="1" applyBorder="1" applyAlignment="1">
      <alignment horizontal="left" vertical="center"/>
    </xf>
    <xf numFmtId="0" fontId="26" fillId="0" borderId="60" xfId="3" applyFont="1" applyBorder="1" applyAlignment="1">
      <alignment horizontal="left" vertical="center" wrapText="1"/>
    </xf>
    <xf numFmtId="0" fontId="33" fillId="10" borderId="60" xfId="7" applyFont="1" applyFill="1" applyBorder="1" applyAlignment="1" applyProtection="1">
      <alignment horizontal="left" vertical="center" wrapText="1"/>
    </xf>
    <xf numFmtId="0" fontId="33" fillId="10" borderId="74" xfId="7" applyFont="1" applyFill="1" applyBorder="1" applyAlignment="1" applyProtection="1">
      <alignment horizontal="left" vertical="center" wrapText="1"/>
    </xf>
    <xf numFmtId="0" fontId="33" fillId="10" borderId="59" xfId="7" applyFont="1" applyFill="1" applyBorder="1" applyAlignment="1" applyProtection="1">
      <alignment horizontal="left" vertical="center" wrapText="1"/>
    </xf>
    <xf numFmtId="0" fontId="33" fillId="10" borderId="75" xfId="7" applyFont="1" applyFill="1" applyBorder="1" applyAlignment="1" applyProtection="1">
      <alignment horizontal="left" vertical="center" wrapText="1"/>
    </xf>
    <xf numFmtId="0" fontId="26" fillId="0" borderId="60" xfId="3" applyFont="1" applyBorder="1" applyAlignment="1">
      <alignment horizontal="center" vertical="center" wrapText="1"/>
    </xf>
    <xf numFmtId="0" fontId="33" fillId="10" borderId="72" xfId="7" applyFont="1" applyFill="1" applyBorder="1" applyAlignment="1" applyProtection="1">
      <alignment horizontal="left" vertical="center" wrapText="1"/>
    </xf>
    <xf numFmtId="0" fontId="33" fillId="10" borderId="73" xfId="7" applyFont="1" applyFill="1" applyBorder="1" applyAlignment="1" applyProtection="1">
      <alignment horizontal="left" vertical="center" wrapText="1"/>
    </xf>
    <xf numFmtId="0" fontId="31" fillId="0" borderId="53" xfId="3" applyFont="1" applyBorder="1" applyAlignment="1">
      <alignment horizontal="center" vertical="center" wrapText="1"/>
    </xf>
    <xf numFmtId="0" fontId="31" fillId="0" borderId="41" xfId="3" applyFont="1" applyBorder="1" applyAlignment="1">
      <alignment horizontal="center" vertical="center" wrapText="1"/>
    </xf>
    <xf numFmtId="0" fontId="31" fillId="0" borderId="60" xfId="3" applyFont="1" applyBorder="1" applyAlignment="1">
      <alignment horizontal="center" vertical="center" wrapText="1"/>
    </xf>
    <xf numFmtId="0" fontId="33" fillId="10" borderId="65" xfId="7" applyFont="1" applyFill="1" applyBorder="1" applyAlignment="1" applyProtection="1">
      <alignment horizontal="left" vertical="center" wrapText="1"/>
    </xf>
    <xf numFmtId="0" fontId="33" fillId="10" borderId="66" xfId="7" applyFont="1" applyFill="1" applyBorder="1" applyAlignment="1" applyProtection="1">
      <alignment horizontal="left" vertical="center" wrapText="1"/>
    </xf>
    <xf numFmtId="0" fontId="33" fillId="10" borderId="68" xfId="7" applyFont="1" applyFill="1" applyBorder="1" applyAlignment="1" applyProtection="1">
      <alignment horizontal="left" vertical="center" wrapText="1"/>
    </xf>
    <xf numFmtId="0" fontId="33" fillId="10" borderId="69" xfId="7" applyFont="1" applyFill="1" applyBorder="1" applyAlignment="1" applyProtection="1">
      <alignment horizontal="left" vertical="center" wrapText="1"/>
    </xf>
    <xf numFmtId="0" fontId="26" fillId="5" borderId="41" xfId="5" applyNumberFormat="1" applyFont="1" applyFill="1" applyBorder="1" applyAlignment="1" applyProtection="1">
      <alignment horizontal="left" vertical="center" wrapText="1"/>
    </xf>
    <xf numFmtId="0" fontId="26" fillId="5" borderId="53" xfId="5" applyNumberFormat="1" applyFont="1" applyFill="1" applyBorder="1" applyAlignment="1" applyProtection="1">
      <alignment horizontal="left" vertical="center" wrapText="1"/>
    </xf>
    <xf numFmtId="0" fontId="26" fillId="5" borderId="60" xfId="5" applyNumberFormat="1" applyFont="1" applyFill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9">
    <cellStyle name="oft Excel]_x000d__x000a_Comment=Строки open=/f добавляют пользовательские функции к списку Вставить функцию._x000d__x000a_Maximized=3_x000d__x000a_Basi" xfId="4"/>
    <cellStyle name="Гиперссылка 2" xfId="5"/>
    <cellStyle name="Обычный" xfId="0" builtinId="0"/>
    <cellStyle name="Обычный 2" xfId="3"/>
    <cellStyle name="Обычный 3" xfId="8"/>
    <cellStyle name="Обычный_СВОД" xfId="2"/>
    <cellStyle name="Стиль 1" xfId="7"/>
    <cellStyle name="Финансовый" xfId="1" builtinId="3"/>
    <cellStyle name="Финансовый 2" xfId="6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83;&#1072;&#1085;&#1086;&#1074;&#1086;-&#1101;&#1082;&#1086;&#1085;&#1086;&#1084;&#1080;&#1095;&#1077;&#1089;&#1082;&#1072;&#1103;%20&#1089;&#1083;&#1091;&#1078;&#1073;&#1072;/16.2.%20&#1054;&#1090;&#1076;&#1077;&#1083;%20&#1073;&#1102;&#1076;&#1078;&#1077;&#1090;&#1080;&#1088;&#1086;&#1074;&#1072;&#1085;&#1080;&#1103;%20&#1080;%20&#1090;&#1072;&#1088;&#1080;&#1092;&#1086;&#1086;&#1073;&#1088;&#1072;&#1079;&#1086;&#1074;&#1072;&#1085;&#1080;&#1103;/&#1041;&#1102;&#1076;&#1078;&#1077;&#1090;&#1080;&#1088;&#1086;&#1074;&#1072;&#1085;&#1080;&#1077;/&#1041;&#1070;&#1044;&#1046;&#1045;&#1058;%202015/&#1041;&#1044;&#1056;%202015%20&#1087;&#1086;&#1089;&#1090;&#1072;&#1090;&#1077;&#1081;&#1085;&#1086;%20&#1055;&#1051;&#1040;&#1053;-&#1060;&#1040;&#1050;&#1058;%20&#1089;%20&#1055;&#1042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рки"/>
      <sheetName val="свод ИТОГИ"/>
      <sheetName val="СВОД"/>
      <sheetName val="Аппарат"/>
      <sheetName val="Филиалы"/>
      <sheetName val="Балашиха"/>
      <sheetName val="Волоколамск"/>
      <sheetName val="Воскресенск"/>
      <sheetName val="Дзержинск"/>
      <sheetName val="Долгопрудный"/>
      <sheetName val="Зарайск"/>
      <sheetName val="Звенигород"/>
      <sheetName val="Истра"/>
      <sheetName val="Кашира"/>
      <sheetName val="Клин"/>
      <sheetName val="Красногорск"/>
      <sheetName val="Лосинка"/>
      <sheetName val="Луховицы"/>
      <sheetName val="Люберцы"/>
      <sheetName val="Нарофоминск"/>
      <sheetName val="Озера"/>
      <sheetName val="Орех"/>
      <sheetName val="ПавловПосад"/>
      <sheetName val="Пушкино"/>
      <sheetName val="Пущино"/>
      <sheetName val="Раменское"/>
      <sheetName val="Рошаль"/>
      <sheetName val="Руза"/>
      <sheetName val="Серпухов"/>
      <sheetName val="Талдом"/>
      <sheetName val="Чехов"/>
      <sheetName val="Шатура"/>
      <sheetName val="Электрогорск"/>
      <sheetName val="Электросталь"/>
      <sheetName val="Фрязино"/>
      <sheetName val="Лыткарино"/>
      <sheetName val="Мытищи"/>
      <sheetName val="Одинцово"/>
      <sheetName val="Химки"/>
      <sheetName val="Ивантеевка"/>
      <sheetName val="список филиалов"/>
      <sheetName val="Лист3"/>
      <sheetName val="Луховицы СТ"/>
      <sheetName val="Кашира СТ"/>
      <sheetName val="Озера СТ"/>
      <sheetName val="Зарайск СТ"/>
      <sheetName val="Нарофоминск СТ"/>
      <sheetName val="Руза СТ"/>
      <sheetName val="Волоколамск СТ"/>
      <sheetName val="Шатура СТ"/>
      <sheetName val="Рошаль СТ"/>
      <sheetName val="Электрогорск СТ"/>
      <sheetName val="Электросталь СТ"/>
      <sheetName val="ПавловПосад СТ"/>
      <sheetName val="Орех СТ"/>
      <sheetName val="Клин СТ"/>
      <sheetName val="Истра СТ"/>
      <sheetName val="Талдом СТ"/>
    </sheetNames>
    <sheetDataSet>
      <sheetData sheetId="0"/>
      <sheetData sheetId="1"/>
      <sheetData sheetId="2"/>
      <sheetData sheetId="3">
        <row r="10">
          <cell r="D10">
            <v>650411.09932685213</v>
          </cell>
          <cell r="H10">
            <v>559132.58200000005</v>
          </cell>
          <cell r="N10">
            <v>611106.51785421395</v>
          </cell>
          <cell r="R10">
            <v>502837.27500000002</v>
          </cell>
          <cell r="X10">
            <v>599222.586871885</v>
          </cell>
          <cell r="AB10">
            <v>477480.96600000001</v>
          </cell>
          <cell r="AR10">
            <v>552370.90074467205</v>
          </cell>
          <cell r="AV10">
            <v>527413.16899999999</v>
          </cell>
          <cell r="BB10">
            <v>464339.09295880387</v>
          </cell>
          <cell r="BF10">
            <v>749829.929</v>
          </cell>
          <cell r="BL10">
            <v>438224.37436104316</v>
          </cell>
          <cell r="BP10">
            <v>455594.57500000001</v>
          </cell>
          <cell r="CP10">
            <v>459277.17467977136</v>
          </cell>
          <cell r="CT10">
            <v>468163.96211000002</v>
          </cell>
          <cell r="CZ10">
            <v>473212.67432210682</v>
          </cell>
          <cell r="DD10">
            <v>466106.39299999998</v>
          </cell>
          <cell r="DJ10">
            <v>494968.86851887504</v>
          </cell>
          <cell r="DN10">
            <v>512838.908</v>
          </cell>
          <cell r="EN10">
            <v>591603.34347350302</v>
          </cell>
          <cell r="ER10">
            <v>576616.14300000004</v>
          </cell>
          <cell r="EX10">
            <v>611931.55591187475</v>
          </cell>
          <cell r="FB10">
            <v>623012.85</v>
          </cell>
          <cell r="FH10">
            <v>682783.94692151039</v>
          </cell>
          <cell r="FL10">
            <v>670797.07900000003</v>
          </cell>
        </row>
        <row r="12">
          <cell r="E12">
            <v>27556.611026389986</v>
          </cell>
          <cell r="I12">
            <v>11549.82</v>
          </cell>
          <cell r="O12">
            <v>48224.069296182526</v>
          </cell>
          <cell r="S12">
            <v>9979.4850000000006</v>
          </cell>
          <cell r="Y12">
            <v>62002.374809377528</v>
          </cell>
          <cell r="AC12">
            <v>20539.776000000002</v>
          </cell>
          <cell r="AS12">
            <v>12703.469485531456</v>
          </cell>
          <cell r="AW12">
            <v>11724.427067000001</v>
          </cell>
          <cell r="BC12">
            <v>22231.071599680043</v>
          </cell>
          <cell r="BG12">
            <v>23161.773000000001</v>
          </cell>
          <cell r="BM12">
            <v>28582.806342445776</v>
          </cell>
          <cell r="BQ12">
            <v>53357.26</v>
          </cell>
          <cell r="CQ12">
            <v>17347.832697446996</v>
          </cell>
          <cell r="CU12">
            <v>9518.3019999999997</v>
          </cell>
          <cell r="DA12">
            <v>30358.707220532247</v>
          </cell>
          <cell r="DE12">
            <v>22344.258999999998</v>
          </cell>
          <cell r="DK12">
            <v>39032.623569255746</v>
          </cell>
          <cell r="DO12">
            <v>51330.072999999997</v>
          </cell>
          <cell r="EO12">
            <v>52392.086790631547</v>
          </cell>
          <cell r="ES12">
            <v>80347.304000000004</v>
          </cell>
          <cell r="EY12">
            <v>91686.151883605198</v>
          </cell>
          <cell r="FC12">
            <v>45930.402999999998</v>
          </cell>
          <cell r="FI12">
            <v>117882.19527892098</v>
          </cell>
          <cell r="FM12">
            <v>149101.07199999999</v>
          </cell>
        </row>
        <row r="13">
          <cell r="F13">
            <v>1302.6899322033898</v>
          </cell>
          <cell r="J13">
            <v>1791.694</v>
          </cell>
          <cell r="P13">
            <v>1302.6899322033898</v>
          </cell>
          <cell r="T13">
            <v>1744.4749999999999</v>
          </cell>
          <cell r="Z13">
            <v>1302.6899322033898</v>
          </cell>
          <cell r="AD13">
            <v>1744.4749999999999</v>
          </cell>
          <cell r="AT13">
            <v>1302.6899322033898</v>
          </cell>
          <cell r="AX13">
            <v>1739.6740400000003</v>
          </cell>
          <cell r="BD13">
            <v>1302.6899322033898</v>
          </cell>
          <cell r="BH13">
            <v>1301.6849999999997</v>
          </cell>
          <cell r="BN13">
            <v>1302.6899322033898</v>
          </cell>
          <cell r="BR13">
            <v>1297.373</v>
          </cell>
          <cell r="CR13">
            <v>1302.6899322033898</v>
          </cell>
          <cell r="CV13">
            <v>1305.7719999999999</v>
          </cell>
          <cell r="DB13">
            <v>1302.6899322033898</v>
          </cell>
          <cell r="DF13">
            <v>1278.9070000000002</v>
          </cell>
          <cell r="DL13">
            <v>1302.6899322033898</v>
          </cell>
          <cell r="DP13">
            <v>1278.8420000000001</v>
          </cell>
          <cell r="EP13">
            <v>1302.6899322033898</v>
          </cell>
          <cell r="ET13">
            <v>1831.5113899999999</v>
          </cell>
          <cell r="EZ13">
            <v>1302.6899322033898</v>
          </cell>
          <cell r="FD13">
            <v>1175.328</v>
          </cell>
          <cell r="FJ13">
            <v>1302.6899322033898</v>
          </cell>
          <cell r="FN13">
            <v>1838.1220000000003</v>
          </cell>
        </row>
        <row r="15">
          <cell r="AD15">
            <v>67.754999999999995</v>
          </cell>
        </row>
        <row r="16">
          <cell r="E16">
            <v>12.006</v>
          </cell>
          <cell r="I16">
            <v>13.558999999999999</v>
          </cell>
          <cell r="O16">
            <v>12.006</v>
          </cell>
          <cell r="S16">
            <v>10.169</v>
          </cell>
          <cell r="Y16">
            <v>12.006</v>
          </cell>
          <cell r="AC16">
            <v>16.949000000000002</v>
          </cell>
          <cell r="AS16">
            <v>12.006</v>
          </cell>
          <cell r="AW16">
            <v>11.01695</v>
          </cell>
          <cell r="BC16">
            <v>12.006</v>
          </cell>
          <cell r="BG16">
            <v>16.100999999999999</v>
          </cell>
          <cell r="BM16">
            <v>12.006</v>
          </cell>
          <cell r="BQ16">
            <v>27.966000000000001</v>
          </cell>
          <cell r="CQ16">
            <v>12.006</v>
          </cell>
          <cell r="CU16">
            <v>16.9491525</v>
          </cell>
          <cell r="DA16">
            <v>12.006</v>
          </cell>
          <cell r="DE16">
            <v>18.643999999999998</v>
          </cell>
          <cell r="DK16">
            <v>12.006</v>
          </cell>
          <cell r="DO16">
            <v>19.491</v>
          </cell>
          <cell r="EO16">
            <v>12.006</v>
          </cell>
          <cell r="ES16">
            <v>19.491</v>
          </cell>
          <cell r="EY16">
            <v>12.006</v>
          </cell>
          <cell r="FC16">
            <v>29.661000000000001</v>
          </cell>
          <cell r="FI16">
            <v>12.006</v>
          </cell>
          <cell r="FM16">
            <v>17.795999999999999</v>
          </cell>
        </row>
        <row r="17">
          <cell r="D17">
            <v>7713.5249999999996</v>
          </cell>
          <cell r="H17">
            <v>7713.5249999999996</v>
          </cell>
          <cell r="N17">
            <v>4650.7330000000002</v>
          </cell>
          <cell r="R17">
            <v>4650.7330000000002</v>
          </cell>
          <cell r="X17">
            <v>5403.1109999999999</v>
          </cell>
          <cell r="AB17">
            <v>5403.1109999999999</v>
          </cell>
          <cell r="AR17">
            <v>1462.702</v>
          </cell>
          <cell r="AV17">
            <v>1462.7028049999999</v>
          </cell>
          <cell r="BB17">
            <v>2485.009</v>
          </cell>
          <cell r="BF17">
            <v>2485.0100000000002</v>
          </cell>
          <cell r="BL17">
            <v>550.5</v>
          </cell>
          <cell r="BP17">
            <v>4202.9589999999998</v>
          </cell>
          <cell r="CP17">
            <v>2950.5</v>
          </cell>
          <cell r="CT17">
            <v>5623.7882033799997</v>
          </cell>
          <cell r="CZ17">
            <v>2950.5</v>
          </cell>
          <cell r="DD17">
            <v>2774.8739999999998</v>
          </cell>
          <cell r="DJ17">
            <v>2950.5</v>
          </cell>
          <cell r="DN17">
            <v>16620.777999999998</v>
          </cell>
          <cell r="EN17">
            <v>2950.5</v>
          </cell>
          <cell r="ER17">
            <v>8264.5529999999999</v>
          </cell>
          <cell r="EX17">
            <v>2950.5</v>
          </cell>
          <cell r="FB17">
            <v>8604.0380000000005</v>
          </cell>
          <cell r="FH17">
            <v>2950.5</v>
          </cell>
          <cell r="FL17">
            <v>5781.3590000000004</v>
          </cell>
        </row>
        <row r="20">
          <cell r="CJ20">
            <v>3298206.5368050002</v>
          </cell>
          <cell r="CK20">
            <v>130408.30201700001</v>
          </cell>
          <cell r="CL20">
            <v>9687.1310400000002</v>
          </cell>
        </row>
        <row r="22">
          <cell r="D22">
            <v>29840.856264493221</v>
          </cell>
          <cell r="H22">
            <v>26395.004359999995</v>
          </cell>
          <cell r="N22">
            <v>30198.502105510164</v>
          </cell>
          <cell r="R22">
            <v>28996.067629999998</v>
          </cell>
          <cell r="X22">
            <v>28734.00914491525</v>
          </cell>
          <cell r="AB22">
            <v>25785.622629999994</v>
          </cell>
          <cell r="AR22">
            <v>28975.522416101692</v>
          </cell>
          <cell r="AV22">
            <v>26290.494798</v>
          </cell>
          <cell r="BB22">
            <v>29115.574603050849</v>
          </cell>
          <cell r="BF22">
            <v>24545.165000000005</v>
          </cell>
          <cell r="BL22">
            <v>29258.830573050847</v>
          </cell>
          <cell r="BP22">
            <v>34846.032909999994</v>
          </cell>
          <cell r="CP22">
            <v>29390.020893050849</v>
          </cell>
          <cell r="CT22">
            <v>26683.798340000001</v>
          </cell>
          <cell r="CZ22">
            <v>28633.418763050842</v>
          </cell>
          <cell r="DD22">
            <v>21429.653280000006</v>
          </cell>
          <cell r="DJ22">
            <v>29219.512719050843</v>
          </cell>
          <cell r="DN22">
            <v>25589.599780000008</v>
          </cell>
          <cell r="EN22">
            <v>29880.851713050844</v>
          </cell>
          <cell r="ER22">
            <v>28314.157130000003</v>
          </cell>
          <cell r="EX22">
            <v>30069.931713050846</v>
          </cell>
          <cell r="FB22">
            <v>32961.353060000001</v>
          </cell>
          <cell r="FH22">
            <v>29966.457713050851</v>
          </cell>
          <cell r="FL22">
            <v>28546.923460000002</v>
          </cell>
        </row>
        <row r="23">
          <cell r="D23">
            <v>35543.97</v>
          </cell>
          <cell r="H23">
            <v>35543.303</v>
          </cell>
          <cell r="N23">
            <v>37338.271000000001</v>
          </cell>
          <cell r="R23">
            <v>37338.271000000001</v>
          </cell>
          <cell r="X23">
            <v>38781.667999999998</v>
          </cell>
          <cell r="AB23">
            <v>38781.667999999998</v>
          </cell>
          <cell r="AR23">
            <v>27318.271000000001</v>
          </cell>
          <cell r="AV23">
            <v>27338.124949999998</v>
          </cell>
          <cell r="BB23">
            <v>20458.101999999999</v>
          </cell>
          <cell r="BF23">
            <v>20104.800999999999</v>
          </cell>
          <cell r="BL23">
            <v>10558.102000000001</v>
          </cell>
          <cell r="BP23">
            <v>8341.4609999999993</v>
          </cell>
          <cell r="CP23">
            <v>4254.8010000000004</v>
          </cell>
          <cell r="CT23">
            <v>4254.8010000000004</v>
          </cell>
          <cell r="CZ23">
            <v>4254.8010000000004</v>
          </cell>
          <cell r="DD23">
            <v>4254.8010000000004</v>
          </cell>
          <cell r="DJ23">
            <v>4254.8010000000004</v>
          </cell>
          <cell r="DN23">
            <v>4254.8010000000004</v>
          </cell>
          <cell r="EN23">
            <v>1054.8009999999999</v>
          </cell>
          <cell r="ER23">
            <v>1054.8</v>
          </cell>
          <cell r="EX23">
            <v>1054.8009999999999</v>
          </cell>
          <cell r="FB23">
            <v>1054.8</v>
          </cell>
          <cell r="FH23">
            <v>1054.8009999999999</v>
          </cell>
          <cell r="FL23">
            <v>1054.8</v>
          </cell>
        </row>
        <row r="24">
          <cell r="D24">
            <v>442.32</v>
          </cell>
          <cell r="H24">
            <v>393.61200000000002</v>
          </cell>
          <cell r="N24">
            <v>442.32</v>
          </cell>
          <cell r="R24">
            <v>393.61200000000002</v>
          </cell>
          <cell r="X24">
            <v>442.32</v>
          </cell>
          <cell r="AB24">
            <v>395.608</v>
          </cell>
          <cell r="AR24">
            <v>442.32</v>
          </cell>
          <cell r="AV24">
            <v>344.90731</v>
          </cell>
          <cell r="BB24">
            <v>46.65</v>
          </cell>
          <cell r="BF24">
            <v>46.648000000000003</v>
          </cell>
          <cell r="BL24">
            <v>46.65</v>
          </cell>
          <cell r="BP24">
            <v>46.648000000000003</v>
          </cell>
          <cell r="CP24">
            <v>1741.5652542372884</v>
          </cell>
          <cell r="CT24">
            <v>46.648000000000003</v>
          </cell>
          <cell r="CZ24">
            <v>1741.5652542372884</v>
          </cell>
          <cell r="DD24">
            <v>46.648000000000003</v>
          </cell>
          <cell r="DJ24">
            <v>1741.5652542372884</v>
          </cell>
          <cell r="DN24">
            <v>46.648000000000003</v>
          </cell>
          <cell r="EN24">
            <v>1741.5652542372884</v>
          </cell>
          <cell r="ER24">
            <v>46.648000000000003</v>
          </cell>
          <cell r="EX24">
            <v>1741.5652542372884</v>
          </cell>
          <cell r="FB24">
            <v>46.648000000000003</v>
          </cell>
          <cell r="FH24">
            <v>1741.5652542372884</v>
          </cell>
          <cell r="FL24">
            <v>46.648000000000003</v>
          </cell>
        </row>
        <row r="25">
          <cell r="D25">
            <v>217619.71678533906</v>
          </cell>
          <cell r="H25">
            <v>178972.283</v>
          </cell>
          <cell r="N25">
            <v>178723.87568122099</v>
          </cell>
          <cell r="R25">
            <v>137040.95499999999</v>
          </cell>
          <cell r="X25">
            <v>172476.76042662951</v>
          </cell>
          <cell r="AB25">
            <v>62471.677000000003</v>
          </cell>
          <cell r="AR25">
            <v>107859.10997097984</v>
          </cell>
          <cell r="AV25">
            <v>215557.492</v>
          </cell>
          <cell r="BB25">
            <v>87414.183292320624</v>
          </cell>
          <cell r="BF25">
            <v>109551.783</v>
          </cell>
          <cell r="BL25">
            <v>73813.201536867316</v>
          </cell>
          <cell r="BP25">
            <v>52782.737999999998</v>
          </cell>
          <cell r="CP25">
            <v>76149.148530454506</v>
          </cell>
          <cell r="CT25">
            <v>84400.023000000001</v>
          </cell>
          <cell r="CZ25">
            <v>85409.666428081458</v>
          </cell>
          <cell r="DD25">
            <v>99849.911999999997</v>
          </cell>
          <cell r="DJ25">
            <v>112398.5657598316</v>
          </cell>
          <cell r="DN25">
            <v>144423.91699999999</v>
          </cell>
          <cell r="EN25">
            <v>161428.48222962173</v>
          </cell>
          <cell r="ER25">
            <v>211277.13500000001</v>
          </cell>
          <cell r="EX25">
            <v>185885.47992967028</v>
          </cell>
          <cell r="FB25">
            <v>230550.973</v>
          </cell>
          <cell r="FH25">
            <v>214568.00612207549</v>
          </cell>
          <cell r="FL25">
            <v>251296.26300000001</v>
          </cell>
        </row>
        <row r="26">
          <cell r="D26">
            <v>11975.385120000001</v>
          </cell>
          <cell r="H26">
            <v>7820.2169999999996</v>
          </cell>
          <cell r="N26">
            <v>407.80327999999997</v>
          </cell>
          <cell r="R26">
            <v>4950.2849999999999</v>
          </cell>
          <cell r="X26">
            <v>0</v>
          </cell>
          <cell r="AB26">
            <v>6071.3950000000004</v>
          </cell>
          <cell r="AR26">
            <v>19000</v>
          </cell>
          <cell r="AV26">
            <v>7823.0354500000003</v>
          </cell>
          <cell r="BB26">
            <v>219605.80817999999</v>
          </cell>
          <cell r="BF26">
            <v>31787.098999999998</v>
          </cell>
          <cell r="BL26">
            <v>185339.81841000015</v>
          </cell>
          <cell r="BP26">
            <v>115854.91400000002</v>
          </cell>
          <cell r="CP26">
            <v>32250.64414</v>
          </cell>
          <cell r="CT26">
            <v>31612.004000000001</v>
          </cell>
          <cell r="CZ26">
            <v>13278.011710000001</v>
          </cell>
          <cell r="DD26">
            <v>88287.34</v>
          </cell>
          <cell r="DJ26">
            <v>5712.1412700000001</v>
          </cell>
          <cell r="DN26">
            <v>138462.83882999999</v>
          </cell>
          <cell r="EN26">
            <v>30000</v>
          </cell>
          <cell r="ER26">
            <v>35424.366000000009</v>
          </cell>
          <cell r="EX26">
            <v>125000</v>
          </cell>
          <cell r="FB26">
            <v>83444.312999999995</v>
          </cell>
          <cell r="FH26">
            <v>107529.84988999984</v>
          </cell>
          <cell r="FL26">
            <v>86723.21100000001</v>
          </cell>
        </row>
        <row r="27">
          <cell r="D27">
            <v>550</v>
          </cell>
          <cell r="H27">
            <v>435.44</v>
          </cell>
          <cell r="N27">
            <v>550</v>
          </cell>
          <cell r="R27">
            <v>0</v>
          </cell>
          <cell r="X27">
            <v>550</v>
          </cell>
          <cell r="AB27">
            <v>0</v>
          </cell>
          <cell r="AR27">
            <v>550</v>
          </cell>
          <cell r="AV27">
            <v>0</v>
          </cell>
          <cell r="BB27">
            <v>550</v>
          </cell>
          <cell r="BF27">
            <v>0</v>
          </cell>
          <cell r="BL27">
            <v>550</v>
          </cell>
          <cell r="BP27">
            <v>0</v>
          </cell>
          <cell r="CP27">
            <v>550</v>
          </cell>
          <cell r="CT27">
            <v>0</v>
          </cell>
          <cell r="CZ27">
            <v>550</v>
          </cell>
          <cell r="DD27">
            <v>0</v>
          </cell>
          <cell r="DJ27">
            <v>550</v>
          </cell>
          <cell r="DN27">
            <v>0</v>
          </cell>
          <cell r="EN27">
            <v>550</v>
          </cell>
          <cell r="ER27">
            <v>0</v>
          </cell>
          <cell r="EX27">
            <v>550</v>
          </cell>
          <cell r="FB27">
            <v>0</v>
          </cell>
          <cell r="FH27">
            <v>550</v>
          </cell>
          <cell r="FL27">
            <v>0</v>
          </cell>
        </row>
        <row r="28">
          <cell r="D28">
            <v>9627.1180000000004</v>
          </cell>
          <cell r="H28">
            <v>9627.1180000000004</v>
          </cell>
          <cell r="N28">
            <v>9627.1180000000004</v>
          </cell>
          <cell r="R28">
            <v>9627.1180000000004</v>
          </cell>
          <cell r="X28">
            <v>9627.1180000000004</v>
          </cell>
          <cell r="AB28">
            <v>9627.1180000000004</v>
          </cell>
          <cell r="AR28">
            <v>9627.1180000000004</v>
          </cell>
          <cell r="AV28">
            <v>9627.1186400000006</v>
          </cell>
          <cell r="BB28">
            <v>9627.1180000000004</v>
          </cell>
          <cell r="BF28">
            <v>9627.1180000000004</v>
          </cell>
          <cell r="BL28">
            <v>9627.1180000000004</v>
          </cell>
          <cell r="BP28">
            <v>9627.1180000000004</v>
          </cell>
          <cell r="CP28">
            <v>9627.1180000000004</v>
          </cell>
          <cell r="CT28">
            <v>9627.1180000000004</v>
          </cell>
          <cell r="CZ28">
            <v>9627.1180000000004</v>
          </cell>
          <cell r="DD28">
            <v>9627.1180000000004</v>
          </cell>
          <cell r="DJ28">
            <v>9627.1180000000004</v>
          </cell>
          <cell r="DN28">
            <v>9627.1180000000004</v>
          </cell>
          <cell r="EN28">
            <v>9627.1180000000004</v>
          </cell>
          <cell r="ER28">
            <v>9627.1200000000008</v>
          </cell>
          <cell r="ES28">
            <v>0</v>
          </cell>
          <cell r="EX28">
            <v>9627.1180000000004</v>
          </cell>
          <cell r="FB28">
            <v>9627.1180000000004</v>
          </cell>
          <cell r="FC28">
            <v>0</v>
          </cell>
          <cell r="FH28">
            <v>9627.1180000000004</v>
          </cell>
          <cell r="FL28">
            <v>9627.1180000000004</v>
          </cell>
          <cell r="FM28">
            <v>0</v>
          </cell>
        </row>
        <row r="29">
          <cell r="D29">
            <v>0</v>
          </cell>
          <cell r="E29">
            <v>83</v>
          </cell>
          <cell r="H29">
            <v>0</v>
          </cell>
          <cell r="I29">
            <v>36.006</v>
          </cell>
          <cell r="N29">
            <v>0</v>
          </cell>
          <cell r="O29">
            <v>83</v>
          </cell>
          <cell r="R29">
            <v>0</v>
          </cell>
          <cell r="S29">
            <v>494.173</v>
          </cell>
          <cell r="X29">
            <v>0</v>
          </cell>
          <cell r="Y29">
            <v>83</v>
          </cell>
          <cell r="AB29">
            <v>0</v>
          </cell>
          <cell r="AC29">
            <v>1992.654</v>
          </cell>
          <cell r="AR29">
            <v>0</v>
          </cell>
          <cell r="AS29">
            <v>83</v>
          </cell>
          <cell r="AV29">
            <v>0</v>
          </cell>
          <cell r="AW29">
            <v>241.3886</v>
          </cell>
          <cell r="BB29">
            <v>0</v>
          </cell>
          <cell r="BC29">
            <v>83</v>
          </cell>
          <cell r="BF29">
            <v>0</v>
          </cell>
          <cell r="BG29">
            <v>10379.641</v>
          </cell>
          <cell r="BL29">
            <v>0</v>
          </cell>
          <cell r="BM29">
            <v>83</v>
          </cell>
          <cell r="BP29">
            <v>0</v>
          </cell>
          <cell r="BQ29">
            <v>878.39899999999966</v>
          </cell>
          <cell r="CP29">
            <v>0</v>
          </cell>
          <cell r="CQ29">
            <v>83</v>
          </cell>
          <cell r="CT29">
            <v>0</v>
          </cell>
          <cell r="CU29">
            <v>52.676999999999964</v>
          </cell>
          <cell r="CZ29">
            <v>0</v>
          </cell>
          <cell r="DA29">
            <v>83</v>
          </cell>
          <cell r="DD29">
            <v>0</v>
          </cell>
          <cell r="DE29">
            <v>2103.5569999999998</v>
          </cell>
          <cell r="DJ29">
            <v>0</v>
          </cell>
          <cell r="DK29">
            <v>83</v>
          </cell>
          <cell r="DN29">
            <v>0</v>
          </cell>
          <cell r="DO29">
            <v>11.224</v>
          </cell>
          <cell r="EN29">
            <v>0</v>
          </cell>
          <cell r="EO29">
            <v>83</v>
          </cell>
          <cell r="ER29">
            <v>0</v>
          </cell>
          <cell r="ES29">
            <v>1267.3499999999999</v>
          </cell>
          <cell r="EX29">
            <v>0</v>
          </cell>
          <cell r="EY29">
            <v>83</v>
          </cell>
          <cell r="FB29">
            <v>0</v>
          </cell>
          <cell r="FC29">
            <v>1231.8000000000002</v>
          </cell>
          <cell r="FH29">
            <v>0</v>
          </cell>
          <cell r="FI29">
            <v>83</v>
          </cell>
          <cell r="FL29">
            <v>0</v>
          </cell>
          <cell r="FM29">
            <v>144.95599999999999</v>
          </cell>
        </row>
        <row r="30">
          <cell r="D30">
            <v>2471.7510000000002</v>
          </cell>
          <cell r="H30">
            <v>0</v>
          </cell>
          <cell r="N30">
            <v>2471.7510000000002</v>
          </cell>
          <cell r="R30">
            <v>0</v>
          </cell>
          <cell r="X30">
            <v>2471.7510000000002</v>
          </cell>
          <cell r="AB30">
            <v>0</v>
          </cell>
          <cell r="AR30">
            <v>2471.7510000000002</v>
          </cell>
          <cell r="AV30">
            <v>0</v>
          </cell>
          <cell r="BB30">
            <v>2471.7510000000002</v>
          </cell>
          <cell r="BF30">
            <v>0</v>
          </cell>
          <cell r="BG30">
            <v>375.72300000000001</v>
          </cell>
          <cell r="BL30">
            <v>2471.7510000000002</v>
          </cell>
          <cell r="BP30">
            <v>0</v>
          </cell>
          <cell r="BQ30">
            <v>6849.3820000000005</v>
          </cell>
          <cell r="CP30">
            <v>2471.7510000000002</v>
          </cell>
          <cell r="CT30">
            <v>0</v>
          </cell>
          <cell r="CU30">
            <v>414.06900000000002</v>
          </cell>
          <cell r="CZ30">
            <v>2471.7510000000002</v>
          </cell>
          <cell r="DD30">
            <v>0</v>
          </cell>
          <cell r="DE30">
            <v>5828.0470000000005</v>
          </cell>
          <cell r="DJ30">
            <v>2471.7510000000002</v>
          </cell>
          <cell r="DK30">
            <v>0</v>
          </cell>
          <cell r="DN30">
            <v>0</v>
          </cell>
          <cell r="DO30">
            <v>760.38800000000003</v>
          </cell>
          <cell r="EN30">
            <v>2471.7510000000002</v>
          </cell>
          <cell r="ER30">
            <v>0</v>
          </cell>
          <cell r="ES30">
            <v>276.92199999999997</v>
          </cell>
          <cell r="EX30">
            <v>2471.7510000000002</v>
          </cell>
          <cell r="FB30">
            <v>0</v>
          </cell>
          <cell r="FC30">
            <v>282.74400000000003</v>
          </cell>
          <cell r="FH30">
            <v>2471.7510000000002</v>
          </cell>
          <cell r="FL30">
            <v>0</v>
          </cell>
          <cell r="FM30">
            <v>1594.579</v>
          </cell>
        </row>
        <row r="31">
          <cell r="D31">
            <v>7648.3761796899998</v>
          </cell>
          <cell r="H31">
            <v>6246.0230000000001</v>
          </cell>
          <cell r="N31">
            <v>7495.5750541899997</v>
          </cell>
          <cell r="R31">
            <v>6100.8029999999999</v>
          </cell>
          <cell r="X31">
            <v>7507.9849506900009</v>
          </cell>
          <cell r="AB31">
            <v>6124.7969999999996</v>
          </cell>
          <cell r="AR31">
            <v>7293.9099521899998</v>
          </cell>
          <cell r="AV31">
            <v>6013.67461</v>
          </cell>
          <cell r="BB31">
            <v>7143.4441801900002</v>
          </cell>
          <cell r="BF31">
            <v>5880.741</v>
          </cell>
          <cell r="BL31">
            <v>7080.6233274400001</v>
          </cell>
          <cell r="BP31">
            <v>5829.0739999999996</v>
          </cell>
          <cell r="CP31">
            <v>7637.6551486399994</v>
          </cell>
          <cell r="CT31">
            <v>6286.9470000000001</v>
          </cell>
          <cell r="CZ31">
            <v>7661.8351196399999</v>
          </cell>
          <cell r="DD31">
            <v>6418.3649999999998</v>
          </cell>
          <cell r="DJ31">
            <v>7752.7184546399985</v>
          </cell>
          <cell r="DN31">
            <v>8687.0049999999992</v>
          </cell>
          <cell r="EN31">
            <v>7974.50258364</v>
          </cell>
          <cell r="ER31">
            <v>9745.6219999999994</v>
          </cell>
          <cell r="ES31">
            <v>0</v>
          </cell>
          <cell r="EX31">
            <v>8028.6990766399995</v>
          </cell>
          <cell r="FB31">
            <v>10140.466</v>
          </cell>
          <cell r="FC31">
            <v>0</v>
          </cell>
          <cell r="FH31">
            <v>8226.3078041400004</v>
          </cell>
          <cell r="FL31">
            <v>9461.1130000000012</v>
          </cell>
          <cell r="FM31">
            <v>0</v>
          </cell>
        </row>
        <row r="34">
          <cell r="D34">
            <v>20658.123242951562</v>
          </cell>
          <cell r="E34">
            <v>7559.9079570484419</v>
          </cell>
          <cell r="H34">
            <v>20542.325000000001</v>
          </cell>
          <cell r="I34">
            <v>8530.7049999999999</v>
          </cell>
          <cell r="J34">
            <v>0</v>
          </cell>
          <cell r="N34">
            <v>28699.154514384267</v>
          </cell>
          <cell r="O34">
            <v>10462.590309989393</v>
          </cell>
          <cell r="R34">
            <v>26949.710999999999</v>
          </cell>
          <cell r="S34">
            <v>11501.864</v>
          </cell>
          <cell r="T34">
            <v>0</v>
          </cell>
          <cell r="X34">
            <v>21676.512101597622</v>
          </cell>
          <cell r="Y34">
            <v>7932.5907000693833</v>
          </cell>
          <cell r="AB34">
            <v>23580.531999999999</v>
          </cell>
          <cell r="AC34">
            <v>8619.7170000000006</v>
          </cell>
          <cell r="AD34">
            <v>0</v>
          </cell>
          <cell r="AR34">
            <v>21553.988591590736</v>
          </cell>
          <cell r="AS34">
            <v>7887.7528197192114</v>
          </cell>
          <cell r="AV34">
            <v>28788.569</v>
          </cell>
          <cell r="AW34">
            <v>11399.207</v>
          </cell>
          <cell r="AX34">
            <v>0</v>
          </cell>
          <cell r="BB34">
            <v>29013.022349856568</v>
          </cell>
          <cell r="BC34">
            <v>10858.250405754534</v>
          </cell>
          <cell r="BF34">
            <v>39078.302000000003</v>
          </cell>
          <cell r="BG34">
            <v>15528.031000000001</v>
          </cell>
          <cell r="BH34">
            <v>0</v>
          </cell>
          <cell r="BL34">
            <v>22006.552434453213</v>
          </cell>
          <cell r="BM34">
            <v>8053.3700423725704</v>
          </cell>
          <cell r="BP34">
            <v>22685.156999999999</v>
          </cell>
          <cell r="BQ34">
            <v>8728.8709999999992</v>
          </cell>
          <cell r="BR34">
            <v>0</v>
          </cell>
          <cell r="CJ34">
            <v>161624.59599999999</v>
          </cell>
          <cell r="CK34">
            <v>64308.394999999997</v>
          </cell>
          <cell r="CL34">
            <v>0</v>
          </cell>
          <cell r="CP34">
            <v>21674.056221134073</v>
          </cell>
          <cell r="CQ34">
            <v>7931.6919625587398</v>
          </cell>
          <cell r="CT34">
            <v>21940.761999999999</v>
          </cell>
          <cell r="CU34">
            <v>9161.8559999999998</v>
          </cell>
          <cell r="CV34">
            <v>0</v>
          </cell>
          <cell r="CZ34">
            <v>29177.033285962189</v>
          </cell>
          <cell r="DA34">
            <v>10918.270745759568</v>
          </cell>
          <cell r="DD34">
            <v>27091.924999999999</v>
          </cell>
          <cell r="DE34">
            <v>10474.189</v>
          </cell>
          <cell r="DF34">
            <v>0</v>
          </cell>
          <cell r="DJ34">
            <v>21164.942165511351</v>
          </cell>
          <cell r="DK34">
            <v>7745.3800040675142</v>
          </cell>
          <cell r="DN34">
            <v>20915.526000000002</v>
          </cell>
          <cell r="DO34">
            <v>7859.3710000000001</v>
          </cell>
          <cell r="DP34">
            <v>0</v>
          </cell>
          <cell r="EN34">
            <v>20934.586796588439</v>
          </cell>
          <cell r="EO34">
            <v>7661.0807012708119</v>
          </cell>
          <cell r="ER34">
            <v>19157.239000000001</v>
          </cell>
          <cell r="ES34">
            <v>7261.0529999999999</v>
          </cell>
          <cell r="ET34">
            <v>0</v>
          </cell>
          <cell r="EX34">
            <v>28466.84311499965</v>
          </cell>
          <cell r="EY34">
            <v>10658.374323352991</v>
          </cell>
          <cell r="FB34">
            <v>26231.136999999999</v>
          </cell>
          <cell r="FC34">
            <v>10105.549000000001</v>
          </cell>
          <cell r="FD34">
            <v>0</v>
          </cell>
          <cell r="FH34">
            <v>20860.034076473534</v>
          </cell>
          <cell r="FI34">
            <v>7633.7978888203352</v>
          </cell>
          <cell r="FL34">
            <v>29728.392</v>
          </cell>
          <cell r="FM34">
            <v>10886.856</v>
          </cell>
          <cell r="FN34">
            <v>0</v>
          </cell>
        </row>
        <row r="35">
          <cell r="D35">
            <v>218.76809726971618</v>
          </cell>
          <cell r="E35">
            <v>80.058902730283847</v>
          </cell>
          <cell r="H35">
            <v>240.827</v>
          </cell>
          <cell r="I35">
            <v>55</v>
          </cell>
          <cell r="J35">
            <v>0</v>
          </cell>
          <cell r="N35">
            <v>1384.6434224539751</v>
          </cell>
          <cell r="O35">
            <v>506.71480191968271</v>
          </cell>
          <cell r="R35">
            <v>1615.02</v>
          </cell>
          <cell r="S35">
            <v>434.5</v>
          </cell>
          <cell r="T35">
            <v>0</v>
          </cell>
          <cell r="X35">
            <v>1237.1569559157801</v>
          </cell>
          <cell r="Y35">
            <v>452.74164575122552</v>
          </cell>
          <cell r="AB35">
            <v>1804.1100000000001</v>
          </cell>
          <cell r="AC35">
            <v>57.2</v>
          </cell>
          <cell r="AD35">
            <v>0</v>
          </cell>
          <cell r="AR35">
            <v>407.90376540105336</v>
          </cell>
          <cell r="AS35">
            <v>407.90376540105336</v>
          </cell>
          <cell r="AV35">
            <v>2496.1</v>
          </cell>
          <cell r="AW35">
            <v>392.7</v>
          </cell>
          <cell r="AX35">
            <v>0</v>
          </cell>
          <cell r="BB35">
            <v>1050.9939518069452</v>
          </cell>
          <cell r="BC35">
            <v>384.61468380415658</v>
          </cell>
          <cell r="BF35">
            <v>1360.2270000000001</v>
          </cell>
          <cell r="BG35">
            <v>217.8</v>
          </cell>
          <cell r="BH35">
            <v>0</v>
          </cell>
          <cell r="BL35">
            <v>1567.1972887713675</v>
          </cell>
          <cell r="BM35">
            <v>573.52098805441267</v>
          </cell>
          <cell r="BP35">
            <v>1618.2</v>
          </cell>
          <cell r="BQ35">
            <v>240.9</v>
          </cell>
          <cell r="BR35">
            <v>0</v>
          </cell>
          <cell r="CJ35">
            <v>9134.4840000000004</v>
          </cell>
          <cell r="CK35">
            <v>1398.1</v>
          </cell>
          <cell r="CL35">
            <v>0</v>
          </cell>
          <cell r="CP35">
            <v>1234.7010754522307</v>
          </cell>
          <cell r="CQ35">
            <v>451.84290824058155</v>
          </cell>
          <cell r="CT35">
            <v>1158.7</v>
          </cell>
          <cell r="CU35">
            <v>220</v>
          </cell>
          <cell r="CV35">
            <v>0</v>
          </cell>
          <cell r="CZ35">
            <v>1215.0048879125636</v>
          </cell>
          <cell r="DA35">
            <v>444.63502380918953</v>
          </cell>
          <cell r="DD35">
            <v>906.1</v>
          </cell>
          <cell r="DE35">
            <v>0</v>
          </cell>
          <cell r="DF35">
            <v>0</v>
          </cell>
          <cell r="DJ35">
            <v>725.58701982950959</v>
          </cell>
          <cell r="DK35">
            <v>265.53094974935607</v>
          </cell>
          <cell r="DN35">
            <v>675.9</v>
          </cell>
          <cell r="DO35">
            <v>55</v>
          </cell>
          <cell r="DP35">
            <v>0</v>
          </cell>
          <cell r="EN35">
            <v>495.23165090659512</v>
          </cell>
          <cell r="EO35">
            <v>181.23164695265359</v>
          </cell>
          <cell r="ER35">
            <v>262.89999999999998</v>
          </cell>
          <cell r="ES35">
            <v>0</v>
          </cell>
          <cell r="ET35">
            <v>0</v>
          </cell>
          <cell r="EX35">
            <v>504.81471695002989</v>
          </cell>
          <cell r="EY35">
            <v>184.73860140261323</v>
          </cell>
          <cell r="FB35">
            <v>357.5</v>
          </cell>
          <cell r="FC35">
            <v>0</v>
          </cell>
          <cell r="FD35">
            <v>0</v>
          </cell>
          <cell r="FH35">
            <v>420.67893079169153</v>
          </cell>
          <cell r="FI35">
            <v>153.94883450217768</v>
          </cell>
          <cell r="FL35">
            <v>585.79999999999995</v>
          </cell>
          <cell r="FM35">
            <v>0</v>
          </cell>
          <cell r="FN35">
            <v>0</v>
          </cell>
        </row>
        <row r="36">
          <cell r="D36">
            <v>6255.4952838455747</v>
          </cell>
          <cell r="E36">
            <v>2289.2190164350277</v>
          </cell>
          <cell r="H36">
            <v>6233.652</v>
          </cell>
          <cell r="I36">
            <v>2588.6770000000001</v>
          </cell>
          <cell r="J36">
            <v>0</v>
          </cell>
          <cell r="N36">
            <v>8440.1161815125288</v>
          </cell>
          <cell r="O36">
            <v>3076.9365603303113</v>
          </cell>
          <cell r="R36">
            <v>8048.8890000000001</v>
          </cell>
          <cell r="S36">
            <v>3436.29</v>
          </cell>
          <cell r="T36">
            <v>0</v>
          </cell>
          <cell r="X36">
            <v>6063.4247877400467</v>
          </cell>
          <cell r="Y36">
            <v>2218.930188415869</v>
          </cell>
          <cell r="AB36">
            <v>6658.9709999999995</v>
          </cell>
          <cell r="AC36">
            <v>2434.9649999999997</v>
          </cell>
          <cell r="AD36">
            <v>0</v>
          </cell>
          <cell r="AR36">
            <v>4113.81449919842</v>
          </cell>
          <cell r="AS36">
            <v>1505.4639088244651</v>
          </cell>
          <cell r="AV36">
            <v>7629.1689999999999</v>
          </cell>
          <cell r="AW36">
            <v>3039.1970000000001</v>
          </cell>
          <cell r="AX36">
            <v>0</v>
          </cell>
          <cell r="BB36">
            <v>6773.9130336702628</v>
          </cell>
          <cell r="BC36">
            <v>2535.1665558814034</v>
          </cell>
          <cell r="BF36">
            <v>8495.4240000000009</v>
          </cell>
          <cell r="BG36">
            <v>3351.1689999999999</v>
          </cell>
          <cell r="BH36">
            <v>0</v>
          </cell>
          <cell r="BL36">
            <v>3295.2725473291198</v>
          </cell>
          <cell r="BM36">
            <v>1205.9157968135621</v>
          </cell>
          <cell r="BP36">
            <v>5047.9049999999997</v>
          </cell>
          <cell r="BQ36">
            <v>1929.405</v>
          </cell>
          <cell r="BR36">
            <v>0</v>
          </cell>
          <cell r="CJ36">
            <v>42114.01</v>
          </cell>
          <cell r="CK36">
            <v>16779.703000000001</v>
          </cell>
          <cell r="CL36">
            <v>0</v>
          </cell>
          <cell r="CP36">
            <v>3044.7847810903781</v>
          </cell>
          <cell r="CQ36">
            <v>1114.2489771871637</v>
          </cell>
          <cell r="CT36">
            <v>4181.6049999999996</v>
          </cell>
          <cell r="CU36">
            <v>1778.2460000000001</v>
          </cell>
          <cell r="CV36">
            <v>0</v>
          </cell>
          <cell r="CZ36">
            <v>3666.1442394403825</v>
          </cell>
          <cell r="DA36">
            <v>1371.8994322316983</v>
          </cell>
          <cell r="DD36">
            <v>4657.4530000000004</v>
          </cell>
          <cell r="DE36">
            <v>1777.3420000000001</v>
          </cell>
          <cell r="DF36">
            <v>0</v>
          </cell>
          <cell r="DJ36">
            <v>2166.2600274157853</v>
          </cell>
          <cell r="DK36">
            <v>792.74996211885912</v>
          </cell>
          <cell r="DN36">
            <v>3387.2040000000002</v>
          </cell>
          <cell r="DO36">
            <v>1271.7449999999999</v>
          </cell>
          <cell r="DP36">
            <v>0</v>
          </cell>
          <cell r="EN36">
            <v>2130.177239123097</v>
          </cell>
          <cell r="EO36">
            <v>779.54534739571579</v>
          </cell>
          <cell r="ER36">
            <v>3124.9009999999998</v>
          </cell>
          <cell r="ES36">
            <v>1174.4960000000001</v>
          </cell>
          <cell r="ET36">
            <v>0</v>
          </cell>
          <cell r="EX36">
            <v>2858.0486483289765</v>
          </cell>
          <cell r="EY36">
            <v>1070.0923950429992</v>
          </cell>
          <cell r="FB36">
            <v>4263.835</v>
          </cell>
          <cell r="FC36">
            <v>1636.328</v>
          </cell>
          <cell r="FD36">
            <v>0</v>
          </cell>
          <cell r="FH36">
            <v>2090.0848768113756</v>
          </cell>
          <cell r="FI36">
            <v>764.87341590936126</v>
          </cell>
          <cell r="FL36">
            <v>4824.2960000000003</v>
          </cell>
          <cell r="FM36">
            <v>1780.5</v>
          </cell>
          <cell r="FN36">
            <v>0</v>
          </cell>
        </row>
        <row r="37">
          <cell r="AK37">
            <v>129126.29800000001</v>
          </cell>
          <cell r="EG37">
            <v>399323.92800000001</v>
          </cell>
        </row>
        <row r="38">
          <cell r="H38">
            <v>0.28868351637599998</v>
          </cell>
          <cell r="N38">
            <v>0</v>
          </cell>
          <cell r="R38">
            <v>0.28233686446559997</v>
          </cell>
          <cell r="X38">
            <v>0</v>
          </cell>
          <cell r="AB38">
            <v>0.29684337938354877</v>
          </cell>
          <cell r="AR38">
            <v>0</v>
          </cell>
          <cell r="AV38">
            <v>0.34462555610975998</v>
          </cell>
          <cell r="BB38">
            <v>0</v>
          </cell>
          <cell r="BF38">
            <v>0.36075316895999998</v>
          </cell>
          <cell r="BL38">
            <v>0</v>
          </cell>
          <cell r="BP38">
            <v>0.36158210257679996</v>
          </cell>
          <cell r="CJ38">
            <v>1.9348245878717085</v>
          </cell>
          <cell r="CK38">
            <v>0</v>
          </cell>
          <cell r="CL38">
            <v>0</v>
          </cell>
          <cell r="CP38">
            <v>0</v>
          </cell>
          <cell r="CT38">
            <v>0.36507119292000001</v>
          </cell>
          <cell r="CZ38">
            <v>0</v>
          </cell>
          <cell r="DD38">
            <v>0.36177643799999998</v>
          </cell>
          <cell r="DJ38">
            <v>0</v>
          </cell>
          <cell r="DN38">
            <v>0.36281236643999998</v>
          </cell>
          <cell r="EN38">
            <v>0</v>
          </cell>
          <cell r="ER38">
            <v>0.35966017583999998</v>
          </cell>
          <cell r="EX38">
            <v>0</v>
          </cell>
          <cell r="FB38">
            <v>0.36200775445200001</v>
          </cell>
          <cell r="FH38">
            <v>0</v>
          </cell>
          <cell r="FL38">
            <v>0.36150699143519999</v>
          </cell>
        </row>
        <row r="39">
          <cell r="D39">
            <v>116288.209</v>
          </cell>
          <cell r="E39">
            <v>0</v>
          </cell>
          <cell r="H39">
            <v>86183.961386280323</v>
          </cell>
          <cell r="I39">
            <v>30103.858093719675</v>
          </cell>
          <cell r="J39">
            <v>0</v>
          </cell>
          <cell r="N39">
            <v>115486.23</v>
          </cell>
          <cell r="O39">
            <v>0</v>
          </cell>
          <cell r="R39">
            <v>83707.922805754934</v>
          </cell>
          <cell r="S39">
            <v>30175.268697275889</v>
          </cell>
          <cell r="T39">
            <v>1602.6432026771522</v>
          </cell>
          <cell r="X39">
            <v>115618.77</v>
          </cell>
          <cell r="Y39">
            <v>0</v>
          </cell>
          <cell r="AB39">
            <v>88109.855156439036</v>
          </cell>
          <cell r="AC39">
            <v>27508.525323560967</v>
          </cell>
          <cell r="AD39">
            <v>0</v>
          </cell>
          <cell r="AR39">
            <v>14996.09</v>
          </cell>
          <cell r="AS39">
            <v>0</v>
          </cell>
          <cell r="AV39">
            <v>12954.992530328882</v>
          </cell>
          <cell r="AW39">
            <v>142.01107908910441</v>
          </cell>
          <cell r="AX39">
            <v>1545.6376227382007</v>
          </cell>
          <cell r="BB39">
            <v>14996.09</v>
          </cell>
          <cell r="BC39">
            <v>0</v>
          </cell>
          <cell r="BF39">
            <v>13527.708967007038</v>
          </cell>
          <cell r="BG39">
            <v>394.27116200263998</v>
          </cell>
          <cell r="BH39">
            <v>684.44235099031994</v>
          </cell>
          <cell r="BL39">
            <v>14996.09</v>
          </cell>
          <cell r="BM39">
            <v>0</v>
          </cell>
          <cell r="BP39">
            <v>13457.767533471713</v>
          </cell>
          <cell r="BQ39">
            <v>361.14805159913197</v>
          </cell>
          <cell r="BR39">
            <v>678.67574995323992</v>
          </cell>
          <cell r="CJ39">
            <v>297942.20837928192</v>
          </cell>
          <cell r="CK39">
            <v>88685.082407247406</v>
          </cell>
          <cell r="CL39">
            <v>4511.3989263589128</v>
          </cell>
          <cell r="CP39">
            <v>14996.09</v>
          </cell>
          <cell r="CQ39">
            <v>0</v>
          </cell>
          <cell r="CT39">
            <v>17103.308417058081</v>
          </cell>
          <cell r="CU39">
            <v>466.72187320588796</v>
          </cell>
          <cell r="CV39">
            <v>678.68618973603191</v>
          </cell>
          <cell r="CZ39">
            <v>14952.83</v>
          </cell>
          <cell r="DA39">
            <v>0</v>
          </cell>
          <cell r="DD39">
            <v>17550.115199087002</v>
          </cell>
          <cell r="DE39">
            <v>672.93314045650004</v>
          </cell>
          <cell r="DF39">
            <v>672.93314045650004</v>
          </cell>
          <cell r="DJ39">
            <v>14906.74</v>
          </cell>
          <cell r="DK39">
            <v>0</v>
          </cell>
          <cell r="DN39">
            <v>17586.668591772559</v>
          </cell>
          <cell r="DO39">
            <v>684.17385945083845</v>
          </cell>
          <cell r="DP39">
            <v>610.4315392783999</v>
          </cell>
          <cell r="EN39">
            <v>18881.27248</v>
          </cell>
          <cell r="EO39">
            <v>0</v>
          </cell>
          <cell r="ER39">
            <v>18219.444804434159</v>
          </cell>
          <cell r="ES39">
            <v>902.16088638161386</v>
          </cell>
          <cell r="ET39">
            <v>610.4666954071439</v>
          </cell>
          <cell r="EX39">
            <v>18881.27248</v>
          </cell>
          <cell r="EY39">
            <v>0</v>
          </cell>
          <cell r="FB39">
            <v>18219.155931513946</v>
          </cell>
          <cell r="FC39">
            <v>862.01079747060226</v>
          </cell>
          <cell r="FD39">
            <v>522.61755704231985</v>
          </cell>
          <cell r="FH39">
            <v>18881.27248</v>
          </cell>
          <cell r="FI39">
            <v>0</v>
          </cell>
          <cell r="FL39">
            <v>18545.04924279292</v>
          </cell>
          <cell r="FM39">
            <v>914.41870090811187</v>
          </cell>
          <cell r="FN39">
            <v>522.62773701510389</v>
          </cell>
        </row>
        <row r="40">
          <cell r="AK40">
            <v>347392.90252946818</v>
          </cell>
          <cell r="CJ40">
            <v>297944.14320386981</v>
          </cell>
          <cell r="EG40">
            <v>447167.68614797527</v>
          </cell>
        </row>
        <row r="41">
          <cell r="D41">
            <v>2562.313112416236</v>
          </cell>
          <cell r="E41">
            <v>937.68688758376379</v>
          </cell>
          <cell r="H41">
            <v>24.876354729600003</v>
          </cell>
          <cell r="I41">
            <v>10.323645270400002</v>
          </cell>
          <cell r="N41">
            <v>0</v>
          </cell>
          <cell r="O41">
            <v>0</v>
          </cell>
          <cell r="R41">
            <v>129.49680859</v>
          </cell>
          <cell r="S41">
            <v>55.1887294</v>
          </cell>
          <cell r="X41">
            <v>0</v>
          </cell>
          <cell r="Y41">
            <v>0</v>
          </cell>
          <cell r="AB41">
            <v>20.865818429999997</v>
          </cell>
          <cell r="AC41">
            <v>7.6341815700000009</v>
          </cell>
          <cell r="AR41">
            <v>0</v>
          </cell>
          <cell r="AS41">
            <v>0</v>
          </cell>
          <cell r="AV41">
            <v>91.539681270592837</v>
          </cell>
          <cell r="AW41">
            <v>36.246318729407157</v>
          </cell>
          <cell r="BB41">
            <v>0</v>
          </cell>
          <cell r="BC41">
            <v>0</v>
          </cell>
          <cell r="BF41">
            <v>169.64709500105383</v>
          </cell>
          <cell r="BG41">
            <v>67.322904998946171</v>
          </cell>
          <cell r="BL41">
            <v>0</v>
          </cell>
          <cell r="BM41">
            <v>0</v>
          </cell>
          <cell r="BP41">
            <v>37.924850522271456</v>
          </cell>
          <cell r="BQ41">
            <v>14.575149477728546</v>
          </cell>
          <cell r="CJ41">
            <v>474.35060854351809</v>
          </cell>
          <cell r="CK41">
            <v>191.29092944648187</v>
          </cell>
          <cell r="CP41">
            <v>0</v>
          </cell>
          <cell r="CQ41">
            <v>0</v>
          </cell>
          <cell r="CT41">
            <v>29.588340880905694</v>
          </cell>
          <cell r="CU41">
            <v>12.391659119094305</v>
          </cell>
          <cell r="CZ41">
            <v>0</v>
          </cell>
          <cell r="DA41">
            <v>0</v>
          </cell>
          <cell r="DD41">
            <v>38.639637919752978</v>
          </cell>
          <cell r="DE41">
            <v>14.910362080247022</v>
          </cell>
          <cell r="DJ41">
            <v>0</v>
          </cell>
          <cell r="DK41">
            <v>0</v>
          </cell>
          <cell r="DN41">
            <v>120.51837033645485</v>
          </cell>
          <cell r="DO41">
            <v>45.281629663545132</v>
          </cell>
          <cell r="EN41">
            <v>0</v>
          </cell>
          <cell r="EO41">
            <v>0</v>
          </cell>
          <cell r="ER41">
            <v>49.253617549158733</v>
          </cell>
          <cell r="ES41">
            <v>18.646382450841273</v>
          </cell>
          <cell r="EX41">
            <v>0</v>
          </cell>
          <cell r="EY41">
            <v>0</v>
          </cell>
          <cell r="FB41">
            <v>181.00520425659593</v>
          </cell>
          <cell r="FC41">
            <v>69.694795743404057</v>
          </cell>
          <cell r="FH41">
            <v>0</v>
          </cell>
          <cell r="FI41">
            <v>0</v>
          </cell>
          <cell r="FL41">
            <v>11.92732506560138</v>
          </cell>
          <cell r="FM41">
            <v>4.3726749343986206</v>
          </cell>
        </row>
        <row r="42">
          <cell r="D42">
            <v>0</v>
          </cell>
          <cell r="E42">
            <v>0</v>
          </cell>
          <cell r="H42">
            <v>0</v>
          </cell>
          <cell r="I42">
            <v>0</v>
          </cell>
          <cell r="J42">
            <v>0</v>
          </cell>
          <cell r="N42">
            <v>0</v>
          </cell>
          <cell r="O42">
            <v>0</v>
          </cell>
          <cell r="R42">
            <v>0</v>
          </cell>
          <cell r="S42">
            <v>0</v>
          </cell>
          <cell r="T42">
            <v>0</v>
          </cell>
          <cell r="X42">
            <v>0</v>
          </cell>
          <cell r="Y42">
            <v>0</v>
          </cell>
          <cell r="AB42">
            <v>0</v>
          </cell>
          <cell r="AC42">
            <v>0</v>
          </cell>
          <cell r="AD42">
            <v>0</v>
          </cell>
          <cell r="AR42">
            <v>0</v>
          </cell>
          <cell r="AS42">
            <v>0</v>
          </cell>
          <cell r="AV42">
            <v>0</v>
          </cell>
          <cell r="AW42">
            <v>0</v>
          </cell>
          <cell r="AX42">
            <v>0</v>
          </cell>
          <cell r="BB42">
            <v>0</v>
          </cell>
          <cell r="BC42">
            <v>0</v>
          </cell>
          <cell r="BF42">
            <v>0</v>
          </cell>
          <cell r="BG42">
            <v>0</v>
          </cell>
          <cell r="BH42">
            <v>0</v>
          </cell>
          <cell r="BL42">
            <v>0</v>
          </cell>
          <cell r="BM42">
            <v>0</v>
          </cell>
          <cell r="BP42">
            <v>0</v>
          </cell>
          <cell r="BQ42">
            <v>0</v>
          </cell>
          <cell r="BR42">
            <v>0</v>
          </cell>
          <cell r="CJ42">
            <v>0</v>
          </cell>
          <cell r="CK42">
            <v>0</v>
          </cell>
          <cell r="CL42">
            <v>0</v>
          </cell>
          <cell r="CP42">
            <v>0</v>
          </cell>
          <cell r="CQ42">
            <v>0</v>
          </cell>
          <cell r="CT42">
            <v>0</v>
          </cell>
          <cell r="CU42">
            <v>0</v>
          </cell>
          <cell r="CV42">
            <v>0</v>
          </cell>
          <cell r="CZ42">
            <v>0</v>
          </cell>
          <cell r="DA42">
            <v>0</v>
          </cell>
          <cell r="DD42">
            <v>0</v>
          </cell>
          <cell r="DE42">
            <v>0</v>
          </cell>
          <cell r="DF42">
            <v>0</v>
          </cell>
          <cell r="DJ42">
            <v>0</v>
          </cell>
          <cell r="DK42">
            <v>0</v>
          </cell>
          <cell r="DN42">
            <v>0</v>
          </cell>
          <cell r="DO42">
            <v>0</v>
          </cell>
          <cell r="DP42">
            <v>0</v>
          </cell>
          <cell r="EN42">
            <v>0</v>
          </cell>
          <cell r="EO42">
            <v>0</v>
          </cell>
          <cell r="ER42">
            <v>0</v>
          </cell>
          <cell r="ES42">
            <v>0</v>
          </cell>
          <cell r="ET42">
            <v>0</v>
          </cell>
          <cell r="EX42">
            <v>0</v>
          </cell>
          <cell r="EY42">
            <v>0</v>
          </cell>
          <cell r="FB42">
            <v>0</v>
          </cell>
          <cell r="FC42">
            <v>0</v>
          </cell>
          <cell r="FD42">
            <v>0</v>
          </cell>
          <cell r="FH42">
            <v>0</v>
          </cell>
          <cell r="FI42">
            <v>0</v>
          </cell>
          <cell r="FL42">
            <v>0</v>
          </cell>
          <cell r="FM42">
            <v>0</v>
          </cell>
          <cell r="FN42">
            <v>0</v>
          </cell>
        </row>
        <row r="43">
          <cell r="D43">
            <v>22.694773281400948</v>
          </cell>
          <cell r="E43">
            <v>8.3052267185990516</v>
          </cell>
          <cell r="H43">
            <v>18.566099860832999</v>
          </cell>
          <cell r="I43">
            <v>7.7049001391670009</v>
          </cell>
          <cell r="J43">
            <v>0</v>
          </cell>
          <cell r="N43">
            <v>20.519420929953718</v>
          </cell>
          <cell r="O43">
            <v>7.4805790700462849</v>
          </cell>
          <cell r="R43">
            <v>16.6361682416</v>
          </cell>
          <cell r="S43">
            <v>7.0899738560000012</v>
          </cell>
          <cell r="T43">
            <v>0</v>
          </cell>
          <cell r="X43">
            <v>22.694773281400945</v>
          </cell>
          <cell r="Y43">
            <v>8.3052267185990534</v>
          </cell>
          <cell r="AB43">
            <v>19.233891788579999</v>
          </cell>
          <cell r="AC43">
            <v>7.0371082114200014</v>
          </cell>
          <cell r="AD43">
            <v>0</v>
          </cell>
          <cell r="AR43">
            <v>21.962683820710591</v>
          </cell>
          <cell r="AS43">
            <v>8.0373161792894052</v>
          </cell>
          <cell r="AV43">
            <v>18.212324831433875</v>
          </cell>
          <cell r="AW43">
            <v>7.2114051685661229</v>
          </cell>
          <cell r="AX43">
            <v>0</v>
          </cell>
          <cell r="BB43">
            <v>22.557687043461137</v>
          </cell>
          <cell r="BC43">
            <v>8.4423129565388617</v>
          </cell>
          <cell r="BF43">
            <v>18.807439054617401</v>
          </cell>
          <cell r="BG43">
            <v>7.4635609453826</v>
          </cell>
          <cell r="BH43">
            <v>0</v>
          </cell>
          <cell r="BL43">
            <v>21.962683820710595</v>
          </cell>
          <cell r="BM43">
            <v>8.0373161792894052</v>
          </cell>
          <cell r="BP43">
            <v>0</v>
          </cell>
          <cell r="BQ43">
            <v>0</v>
          </cell>
          <cell r="BR43">
            <v>0</v>
          </cell>
          <cell r="CJ43">
            <v>91.455923777064271</v>
          </cell>
          <cell r="CK43">
            <v>36.506948320535727</v>
          </cell>
          <cell r="CL43">
            <v>0</v>
          </cell>
          <cell r="CP43">
            <v>22.694773281400948</v>
          </cell>
          <cell r="CQ43">
            <v>8.3052267185990551</v>
          </cell>
          <cell r="CT43">
            <v>36.434961731718417</v>
          </cell>
          <cell r="CU43">
            <v>15.259038268281587</v>
          </cell>
          <cell r="CV43">
            <v>0</v>
          </cell>
          <cell r="CZ43">
            <v>22.558453008592583</v>
          </cell>
          <cell r="DA43">
            <v>8.4415469914074208</v>
          </cell>
          <cell r="DD43">
            <v>18.956151779455286</v>
          </cell>
          <cell r="DE43">
            <v>7.3148482205447172</v>
          </cell>
          <cell r="DF43">
            <v>0</v>
          </cell>
          <cell r="DJ43">
            <v>21.962683820710591</v>
          </cell>
          <cell r="DK43">
            <v>8.037316179289407</v>
          </cell>
          <cell r="DN43">
            <v>18.479725748273172</v>
          </cell>
          <cell r="DO43">
            <v>6.9432742517268267</v>
          </cell>
          <cell r="DP43">
            <v>0</v>
          </cell>
          <cell r="EN43">
            <v>22.694773281400952</v>
          </cell>
          <cell r="EO43">
            <v>8.3052267185990534</v>
          </cell>
          <cell r="ER43">
            <v>19.056580068246671</v>
          </cell>
          <cell r="ES43">
            <v>7.2144199317533291</v>
          </cell>
          <cell r="ET43">
            <v>0</v>
          </cell>
          <cell r="EX43">
            <v>21.827490027259188</v>
          </cell>
          <cell r="EY43">
            <v>8.1725099727408139</v>
          </cell>
          <cell r="FB43">
            <v>14.072486781672561</v>
          </cell>
          <cell r="FC43">
            <v>5.4185132183274369</v>
          </cell>
          <cell r="FD43">
            <v>0</v>
          </cell>
          <cell r="FH43">
            <v>22.694773281400945</v>
          </cell>
          <cell r="FI43">
            <v>8.3052267185990516</v>
          </cell>
          <cell r="FL43">
            <v>12.277827440228561</v>
          </cell>
          <cell r="FM43">
            <v>4.5011725597714385</v>
          </cell>
          <cell r="FN43">
            <v>0</v>
          </cell>
        </row>
        <row r="44">
          <cell r="D44">
            <v>0</v>
          </cell>
          <cell r="E44">
            <v>0</v>
          </cell>
          <cell r="H44">
            <v>0</v>
          </cell>
          <cell r="I44">
            <v>0</v>
          </cell>
          <cell r="J44">
            <v>0</v>
          </cell>
          <cell r="N44">
            <v>0</v>
          </cell>
          <cell r="O44">
            <v>0</v>
          </cell>
          <cell r="R44">
            <v>0</v>
          </cell>
          <cell r="S44">
            <v>0</v>
          </cell>
          <cell r="T44">
            <v>0</v>
          </cell>
          <cell r="X44">
            <v>0</v>
          </cell>
          <cell r="Y44">
            <v>0</v>
          </cell>
          <cell r="AB44">
            <v>0</v>
          </cell>
          <cell r="AC44">
            <v>0</v>
          </cell>
          <cell r="AD44">
            <v>0</v>
          </cell>
          <cell r="AR44">
            <v>0</v>
          </cell>
          <cell r="AS44">
            <v>0</v>
          </cell>
          <cell r="AV44">
            <v>0</v>
          </cell>
          <cell r="AW44">
            <v>0</v>
          </cell>
          <cell r="AX44">
            <v>0</v>
          </cell>
          <cell r="BB44">
            <v>0</v>
          </cell>
          <cell r="BC44">
            <v>0</v>
          </cell>
          <cell r="BF44">
            <v>0</v>
          </cell>
          <cell r="BG44">
            <v>0</v>
          </cell>
          <cell r="BH44">
            <v>0</v>
          </cell>
          <cell r="BL44">
            <v>0</v>
          </cell>
          <cell r="BM44">
            <v>0</v>
          </cell>
          <cell r="BP44">
            <v>0</v>
          </cell>
          <cell r="BQ44">
            <v>0</v>
          </cell>
          <cell r="BR44">
            <v>0</v>
          </cell>
          <cell r="CJ44">
            <v>0</v>
          </cell>
          <cell r="CK44">
            <v>0</v>
          </cell>
          <cell r="CL44">
            <v>0</v>
          </cell>
          <cell r="CP44">
            <v>0</v>
          </cell>
          <cell r="CQ44">
            <v>0</v>
          </cell>
          <cell r="CT44">
            <v>0</v>
          </cell>
          <cell r="CU44">
            <v>0</v>
          </cell>
          <cell r="CV44">
            <v>0</v>
          </cell>
          <cell r="CZ44">
            <v>0</v>
          </cell>
          <cell r="DA44">
            <v>0</v>
          </cell>
          <cell r="DD44">
            <v>0</v>
          </cell>
          <cell r="DE44">
            <v>0</v>
          </cell>
          <cell r="DF44">
            <v>0</v>
          </cell>
          <cell r="DJ44">
            <v>0</v>
          </cell>
          <cell r="DK44">
            <v>0</v>
          </cell>
          <cell r="DN44">
            <v>0</v>
          </cell>
          <cell r="DO44">
            <v>0</v>
          </cell>
          <cell r="DP44">
            <v>0</v>
          </cell>
          <cell r="EN44">
            <v>0</v>
          </cell>
          <cell r="EO44">
            <v>0</v>
          </cell>
          <cell r="ER44">
            <v>0</v>
          </cell>
          <cell r="ES44">
            <v>0</v>
          </cell>
          <cell r="ET44">
            <v>0</v>
          </cell>
          <cell r="EX44">
            <v>0</v>
          </cell>
          <cell r="EY44">
            <v>0</v>
          </cell>
          <cell r="FB44">
            <v>0</v>
          </cell>
          <cell r="FC44">
            <v>0</v>
          </cell>
          <cell r="FD44">
            <v>0</v>
          </cell>
          <cell r="FH44">
            <v>0</v>
          </cell>
          <cell r="FI44">
            <v>0</v>
          </cell>
          <cell r="FL44">
            <v>0</v>
          </cell>
          <cell r="FM44">
            <v>0</v>
          </cell>
          <cell r="FN44">
            <v>0</v>
          </cell>
        </row>
        <row r="45">
          <cell r="EG45">
            <v>1158.3224100876</v>
          </cell>
        </row>
        <row r="46">
          <cell r="D46">
            <v>439.2536764142119</v>
          </cell>
          <cell r="E46">
            <v>160.74632358578808</v>
          </cell>
          <cell r="H46">
            <v>296.41236732252901</v>
          </cell>
          <cell r="I46">
            <v>123.01063267747101</v>
          </cell>
          <cell r="N46">
            <v>439.70187707043681</v>
          </cell>
          <cell r="O46">
            <v>160.29812292956325</v>
          </cell>
          <cell r="R46">
            <v>301.0713159755</v>
          </cell>
          <cell r="S46">
            <v>128.31006083</v>
          </cell>
          <cell r="X46">
            <v>439.25367641421184</v>
          </cell>
          <cell r="Y46">
            <v>160.74632358578813</v>
          </cell>
          <cell r="AB46">
            <v>236.28672430326</v>
          </cell>
          <cell r="AC46">
            <v>86.450275696740022</v>
          </cell>
          <cell r="AR46">
            <v>439.25367641421184</v>
          </cell>
          <cell r="AS46">
            <v>160.74632358578813</v>
          </cell>
          <cell r="AV46">
            <v>221.88521443529271</v>
          </cell>
          <cell r="AW46">
            <v>87.858315564707311</v>
          </cell>
          <cell r="BB46">
            <v>436.6003943895704</v>
          </cell>
          <cell r="BC46">
            <v>163.39960561042957</v>
          </cell>
          <cell r="BF46">
            <v>377.2641550806656</v>
          </cell>
          <cell r="BG46">
            <v>149.71384491933429</v>
          </cell>
          <cell r="BL46">
            <v>439.2536764142119</v>
          </cell>
          <cell r="BM46">
            <v>160.74632358578808</v>
          </cell>
          <cell r="BP46">
            <v>613.56484644572697</v>
          </cell>
          <cell r="BQ46">
            <v>235.80315355427314</v>
          </cell>
          <cell r="CJ46">
            <v>2046.4846235629743</v>
          </cell>
          <cell r="CK46">
            <v>811.14628324252578</v>
          </cell>
          <cell r="CP46">
            <v>439.2536764142119</v>
          </cell>
          <cell r="CQ46">
            <v>160.74632358578816</v>
          </cell>
          <cell r="CT46">
            <v>1027.0058143807419</v>
          </cell>
          <cell r="CU46">
            <v>430.11218561925813</v>
          </cell>
          <cell r="CZ46">
            <v>436.61521952114674</v>
          </cell>
          <cell r="DA46">
            <v>163.38478047885329</v>
          </cell>
          <cell r="DD46">
            <v>203.53167708053491</v>
          </cell>
          <cell r="DE46">
            <v>78.53932291946515</v>
          </cell>
          <cell r="DJ46">
            <v>439.25367641421184</v>
          </cell>
          <cell r="DK46">
            <v>160.74632358578816</v>
          </cell>
          <cell r="DN46">
            <v>430.72669508407739</v>
          </cell>
          <cell r="DO46">
            <v>161.83430491592262</v>
          </cell>
          <cell r="EN46">
            <v>439.25367641421195</v>
          </cell>
          <cell r="EO46">
            <v>160.74632358578813</v>
          </cell>
          <cell r="ER46">
            <v>580.62761243985506</v>
          </cell>
          <cell r="ES46">
            <v>219.81338756014489</v>
          </cell>
          <cell r="EX46">
            <v>436.54980054518376</v>
          </cell>
          <cell r="EY46">
            <v>163.45019945481627</v>
          </cell>
          <cell r="FB46">
            <v>1334.6588766676225</v>
          </cell>
          <cell r="FC46">
            <v>513.90112333237732</v>
          </cell>
          <cell r="FH46">
            <v>439.25367641421184</v>
          </cell>
          <cell r="FI46">
            <v>160.74632358578808</v>
          </cell>
          <cell r="FL46">
            <v>1416.3252155383846</v>
          </cell>
          <cell r="FM46">
            <v>519.23878446161541</v>
          </cell>
        </row>
        <row r="47">
          <cell r="D47">
            <v>578.35067394537907</v>
          </cell>
          <cell r="E47">
            <v>211.64932605462099</v>
          </cell>
          <cell r="H47">
            <v>230.88721300919997</v>
          </cell>
          <cell r="I47">
            <v>88.309318680000004</v>
          </cell>
          <cell r="N47">
            <v>589.93335173616936</v>
          </cell>
          <cell r="O47">
            <v>215.0666482638307</v>
          </cell>
          <cell r="R47">
            <v>39.402791219999997</v>
          </cell>
          <cell r="S47">
            <v>15.022664519999998</v>
          </cell>
          <cell r="X47">
            <v>578.35067394537896</v>
          </cell>
          <cell r="Y47">
            <v>211.64932605462101</v>
          </cell>
          <cell r="AB47">
            <v>143.92197032475002</v>
          </cell>
          <cell r="AC47">
            <v>45.272923461177001</v>
          </cell>
          <cell r="AR47">
            <v>578.35067394537896</v>
          </cell>
          <cell r="AS47">
            <v>211.64932605462101</v>
          </cell>
          <cell r="AV47">
            <v>0</v>
          </cell>
          <cell r="AW47">
            <v>0</v>
          </cell>
          <cell r="BB47">
            <v>585.77219580600695</v>
          </cell>
          <cell r="BC47">
            <v>219.22780419399302</v>
          </cell>
          <cell r="BF47">
            <v>22.107027444961567</v>
          </cell>
          <cell r="BG47">
            <v>8.7729725550384341</v>
          </cell>
          <cell r="BL47">
            <v>578.35067394537907</v>
          </cell>
          <cell r="BM47">
            <v>211.64932605462099</v>
          </cell>
          <cell r="BP47">
            <v>34.148041074926844</v>
          </cell>
          <cell r="BQ47">
            <v>13.123658925073149</v>
          </cell>
          <cell r="CJ47">
            <v>470.4670430738384</v>
          </cell>
          <cell r="CK47">
            <v>170.50153814128856</v>
          </cell>
          <cell r="CP47">
            <v>578.35067394537907</v>
          </cell>
          <cell r="CQ47">
            <v>211.64932605462107</v>
          </cell>
          <cell r="CT47">
            <v>34.740863899950007</v>
          </cell>
          <cell r="CU47">
            <v>11.8586314401</v>
          </cell>
          <cell r="CZ47">
            <v>585.79208619087194</v>
          </cell>
          <cell r="DA47">
            <v>219.20791380912817</v>
          </cell>
          <cell r="DD47">
            <v>74.08203521163621</v>
          </cell>
          <cell r="DE47">
            <v>28.586964788363808</v>
          </cell>
          <cell r="DJ47">
            <v>578.35067394537896</v>
          </cell>
          <cell r="DK47">
            <v>211.64932605462107</v>
          </cell>
          <cell r="DN47">
            <v>112.88459223700001</v>
          </cell>
          <cell r="DO47">
            <v>37.456257422</v>
          </cell>
          <cell r="EN47">
            <v>578.35067394537907</v>
          </cell>
          <cell r="EO47">
            <v>211.64932605462101</v>
          </cell>
          <cell r="ER47">
            <v>27.576563681134996</v>
          </cell>
          <cell r="ES47">
            <v>10.439906318865001</v>
          </cell>
          <cell r="EX47">
            <v>585.70431573145481</v>
          </cell>
          <cell r="EY47">
            <v>219.29568426854519</v>
          </cell>
          <cell r="FB47">
            <v>78.255329372794819</v>
          </cell>
          <cell r="FC47">
            <v>30.131670627205164</v>
          </cell>
          <cell r="FH47">
            <v>578.35067394537896</v>
          </cell>
          <cell r="FI47">
            <v>211.64932605462099</v>
          </cell>
          <cell r="FL47">
            <v>214.56818750376431</v>
          </cell>
          <cell r="FM47">
            <v>78.662812496235702</v>
          </cell>
        </row>
        <row r="48">
          <cell r="D48">
            <v>0</v>
          </cell>
          <cell r="E48">
            <v>0</v>
          </cell>
          <cell r="H48">
            <v>407.02010624460002</v>
          </cell>
          <cell r="I48">
            <v>155.67630534000003</v>
          </cell>
          <cell r="N48">
            <v>732.83646178406138</v>
          </cell>
          <cell r="O48">
            <v>267.16353821593873</v>
          </cell>
          <cell r="R48">
            <v>361.67224496000006</v>
          </cell>
          <cell r="S48">
            <v>137.89075936</v>
          </cell>
          <cell r="X48">
            <v>805.2984067593884</v>
          </cell>
          <cell r="Y48">
            <v>294.70159324061154</v>
          </cell>
          <cell r="AB48">
            <v>1091.1429783789997</v>
          </cell>
          <cell r="AC48">
            <v>343.23621636006789</v>
          </cell>
          <cell r="AR48">
            <v>805.2984067593884</v>
          </cell>
          <cell r="AS48">
            <v>294.70159324061154</v>
          </cell>
          <cell r="AV48">
            <v>800.99255935964879</v>
          </cell>
          <cell r="AW48">
            <v>312.291960005779</v>
          </cell>
          <cell r="BB48">
            <v>800.43405638087904</v>
          </cell>
          <cell r="BC48">
            <v>299.5659436191209</v>
          </cell>
          <cell r="BF48">
            <v>165.32734747505324</v>
          </cell>
          <cell r="BG48">
            <v>65.608652524946748</v>
          </cell>
          <cell r="BL48">
            <v>805.29840675938851</v>
          </cell>
          <cell r="BM48">
            <v>294.70159324061149</v>
          </cell>
          <cell r="BP48">
            <v>783.80984751320716</v>
          </cell>
          <cell r="BQ48">
            <v>244.47415248679272</v>
          </cell>
          <cell r="CJ48">
            <v>3609.9650839315091</v>
          </cell>
          <cell r="CK48">
            <v>1259.1780460775865</v>
          </cell>
          <cell r="CP48">
            <v>805.29840675938851</v>
          </cell>
          <cell r="CQ48">
            <v>294.7015932406116</v>
          </cell>
          <cell r="CT48">
            <v>899.9417941600002</v>
          </cell>
          <cell r="CU48">
            <v>307.19096441340002</v>
          </cell>
          <cell r="CZ48">
            <v>800.46123578876905</v>
          </cell>
          <cell r="DA48">
            <v>299.53876421123107</v>
          </cell>
          <cell r="DD48">
            <v>416.94225766731319</v>
          </cell>
          <cell r="DE48">
            <v>160.89074233268681</v>
          </cell>
          <cell r="DJ48">
            <v>805.2984067593884</v>
          </cell>
          <cell r="DK48">
            <v>294.7015932406116</v>
          </cell>
          <cell r="DN48">
            <v>737.90696932100002</v>
          </cell>
          <cell r="DO48">
            <v>244.84308242</v>
          </cell>
          <cell r="EN48">
            <v>805.29840675938863</v>
          </cell>
          <cell r="EO48">
            <v>294.70159324061154</v>
          </cell>
          <cell r="ER48">
            <v>1379.6097860141758</v>
          </cell>
          <cell r="ES48">
            <v>522.29121398582424</v>
          </cell>
          <cell r="EX48">
            <v>800.34130099950357</v>
          </cell>
          <cell r="EY48">
            <v>299.65869900049654</v>
          </cell>
          <cell r="FB48">
            <v>201.06667456163692</v>
          </cell>
          <cell r="FC48">
            <v>77.419325438363074</v>
          </cell>
          <cell r="FH48">
            <v>805.2984067593884</v>
          </cell>
          <cell r="FI48">
            <v>294.70159324061149</v>
          </cell>
          <cell r="FL48">
            <v>1432.628631981622</v>
          </cell>
          <cell r="FM48">
            <v>471.15036801837789</v>
          </cell>
        </row>
        <row r="49">
          <cell r="D49">
            <v>14.641789213807064</v>
          </cell>
          <cell r="E49">
            <v>5.3582107861929362</v>
          </cell>
          <cell r="H49">
            <v>0</v>
          </cell>
          <cell r="I49">
            <v>0</v>
          </cell>
          <cell r="N49">
            <v>14.656729235681228</v>
          </cell>
          <cell r="O49">
            <v>5.3432707643187749</v>
          </cell>
          <cell r="R49">
            <v>0</v>
          </cell>
          <cell r="S49">
            <v>0</v>
          </cell>
          <cell r="X49">
            <v>14.641789213807062</v>
          </cell>
          <cell r="Y49">
            <v>5.3582107861929371</v>
          </cell>
          <cell r="AB49">
            <v>0</v>
          </cell>
          <cell r="AC49">
            <v>0</v>
          </cell>
          <cell r="AR49">
            <v>14.641789213807062</v>
          </cell>
          <cell r="AS49">
            <v>5.3582107861929371</v>
          </cell>
          <cell r="AV49">
            <v>0</v>
          </cell>
          <cell r="AW49">
            <v>0</v>
          </cell>
          <cell r="BB49">
            <v>14.553346479652348</v>
          </cell>
          <cell r="BC49">
            <v>5.4466535203476525</v>
          </cell>
          <cell r="BF49">
            <v>0</v>
          </cell>
          <cell r="BG49">
            <v>0</v>
          </cell>
          <cell r="BL49">
            <v>14.641789213807064</v>
          </cell>
          <cell r="BM49">
            <v>5.3582107861929362</v>
          </cell>
          <cell r="BP49">
            <v>0</v>
          </cell>
          <cell r="BQ49">
            <v>0</v>
          </cell>
          <cell r="CJ49">
            <v>0</v>
          </cell>
          <cell r="CK49">
            <v>0</v>
          </cell>
          <cell r="CP49">
            <v>14.641789213807064</v>
          </cell>
          <cell r="CQ49">
            <v>5.358210786192938</v>
          </cell>
          <cell r="CT49">
            <v>0</v>
          </cell>
          <cell r="CU49">
            <v>0</v>
          </cell>
          <cell r="CZ49">
            <v>14.553840650704892</v>
          </cell>
          <cell r="DA49">
            <v>5.4461593492951099</v>
          </cell>
          <cell r="DD49">
            <v>0</v>
          </cell>
          <cell r="DE49">
            <v>0</v>
          </cell>
          <cell r="DJ49">
            <v>14.641789213807062</v>
          </cell>
          <cell r="DK49">
            <v>5.358210786192938</v>
          </cell>
          <cell r="DN49">
            <v>0</v>
          </cell>
          <cell r="DO49">
            <v>0</v>
          </cell>
          <cell r="EN49">
            <v>14.641789213807066</v>
          </cell>
          <cell r="EO49">
            <v>5.3582107861929371</v>
          </cell>
          <cell r="ER49">
            <v>0</v>
          </cell>
          <cell r="ES49">
            <v>0</v>
          </cell>
          <cell r="EX49">
            <v>14.551660018172791</v>
          </cell>
          <cell r="EY49">
            <v>5.4483399818272096</v>
          </cell>
          <cell r="FB49">
            <v>0</v>
          </cell>
          <cell r="FC49">
            <v>0</v>
          </cell>
          <cell r="FH49">
            <v>14.641789213807062</v>
          </cell>
          <cell r="FI49">
            <v>5.3582107861929362</v>
          </cell>
          <cell r="FL49">
            <v>0</v>
          </cell>
          <cell r="FM49">
            <v>0</v>
          </cell>
        </row>
        <row r="50">
          <cell r="D50">
            <v>0</v>
          </cell>
          <cell r="E50">
            <v>0</v>
          </cell>
          <cell r="H50">
            <v>0</v>
          </cell>
          <cell r="I50">
            <v>0</v>
          </cell>
          <cell r="J50">
            <v>0</v>
          </cell>
          <cell r="N50">
            <v>0</v>
          </cell>
          <cell r="O50">
            <v>0</v>
          </cell>
          <cell r="R50">
            <v>0</v>
          </cell>
          <cell r="S50">
            <v>0</v>
          </cell>
          <cell r="T50">
            <v>0</v>
          </cell>
          <cell r="X50">
            <v>0</v>
          </cell>
          <cell r="Y50">
            <v>0</v>
          </cell>
          <cell r="AB50">
            <v>0</v>
          </cell>
          <cell r="AC50">
            <v>0</v>
          </cell>
          <cell r="AD50">
            <v>0</v>
          </cell>
          <cell r="AR50">
            <v>0</v>
          </cell>
          <cell r="AS50">
            <v>0</v>
          </cell>
          <cell r="AV50">
            <v>0</v>
          </cell>
          <cell r="AW50">
            <v>0</v>
          </cell>
          <cell r="AX50">
            <v>0</v>
          </cell>
          <cell r="BB50">
            <v>0</v>
          </cell>
          <cell r="BC50">
            <v>0</v>
          </cell>
          <cell r="BF50">
            <v>0</v>
          </cell>
          <cell r="BG50">
            <v>0</v>
          </cell>
          <cell r="BH50">
            <v>0</v>
          </cell>
          <cell r="BL50">
            <v>0</v>
          </cell>
          <cell r="BM50">
            <v>0</v>
          </cell>
          <cell r="BP50">
            <v>0</v>
          </cell>
          <cell r="BQ50">
            <v>0</v>
          </cell>
          <cell r="BR50">
            <v>0</v>
          </cell>
          <cell r="CJ50">
            <v>0</v>
          </cell>
          <cell r="CK50">
            <v>0</v>
          </cell>
          <cell r="CL50">
            <v>0</v>
          </cell>
          <cell r="CP50">
            <v>0</v>
          </cell>
          <cell r="CQ50">
            <v>0</v>
          </cell>
          <cell r="CT50">
            <v>0</v>
          </cell>
          <cell r="CU50">
            <v>0</v>
          </cell>
          <cell r="CV50">
            <v>0</v>
          </cell>
          <cell r="CZ50">
            <v>0</v>
          </cell>
          <cell r="DA50">
            <v>0</v>
          </cell>
          <cell r="DD50">
            <v>0</v>
          </cell>
          <cell r="DE50">
            <v>0</v>
          </cell>
          <cell r="DF50">
            <v>0</v>
          </cell>
          <cell r="DJ50">
            <v>0</v>
          </cell>
          <cell r="DK50">
            <v>0</v>
          </cell>
          <cell r="DN50">
            <v>0</v>
          </cell>
          <cell r="DO50">
            <v>0</v>
          </cell>
          <cell r="DP50">
            <v>0</v>
          </cell>
          <cell r="EN50">
            <v>0</v>
          </cell>
          <cell r="EO50">
            <v>0</v>
          </cell>
          <cell r="ER50">
            <v>0</v>
          </cell>
          <cell r="ES50">
            <v>0</v>
          </cell>
          <cell r="ET50">
            <v>0</v>
          </cell>
          <cell r="EX50">
            <v>0</v>
          </cell>
          <cell r="EY50">
            <v>0</v>
          </cell>
          <cell r="FB50">
            <v>0</v>
          </cell>
          <cell r="FC50">
            <v>0</v>
          </cell>
          <cell r="FD50">
            <v>0</v>
          </cell>
          <cell r="FH50">
            <v>0</v>
          </cell>
          <cell r="FI50">
            <v>0</v>
          </cell>
          <cell r="FL50">
            <v>0</v>
          </cell>
          <cell r="FM50">
            <v>0</v>
          </cell>
          <cell r="FN50">
            <v>0</v>
          </cell>
        </row>
        <row r="51">
          <cell r="D51">
            <v>0</v>
          </cell>
          <cell r="E51">
            <v>0</v>
          </cell>
          <cell r="H51">
            <v>0</v>
          </cell>
          <cell r="I51">
            <v>0</v>
          </cell>
          <cell r="J51">
            <v>0</v>
          </cell>
          <cell r="N51">
            <v>0</v>
          </cell>
          <cell r="O51">
            <v>0</v>
          </cell>
          <cell r="R51">
            <v>0</v>
          </cell>
          <cell r="S51">
            <v>0</v>
          </cell>
          <cell r="T51">
            <v>0</v>
          </cell>
          <cell r="X51">
            <v>0</v>
          </cell>
          <cell r="Y51">
            <v>0</v>
          </cell>
          <cell r="AB51">
            <v>0</v>
          </cell>
          <cell r="AC51">
            <v>0</v>
          </cell>
          <cell r="AD51">
            <v>0</v>
          </cell>
          <cell r="AR51">
            <v>0</v>
          </cell>
          <cell r="AS51">
            <v>0</v>
          </cell>
          <cell r="AV51">
            <v>0</v>
          </cell>
          <cell r="AW51">
            <v>0</v>
          </cell>
          <cell r="AX51">
            <v>0</v>
          </cell>
          <cell r="BB51">
            <v>0</v>
          </cell>
          <cell r="BC51">
            <v>0</v>
          </cell>
          <cell r="BF51">
            <v>0</v>
          </cell>
          <cell r="BG51">
            <v>0</v>
          </cell>
          <cell r="BH51">
            <v>0</v>
          </cell>
          <cell r="BL51">
            <v>0</v>
          </cell>
          <cell r="BM51">
            <v>0</v>
          </cell>
          <cell r="BP51">
            <v>0</v>
          </cell>
          <cell r="BQ51">
            <v>0</v>
          </cell>
          <cell r="BR51">
            <v>0</v>
          </cell>
          <cell r="CJ51">
            <v>0</v>
          </cell>
          <cell r="CK51">
            <v>0</v>
          </cell>
          <cell r="CL51">
            <v>0</v>
          </cell>
          <cell r="CP51">
            <v>0</v>
          </cell>
          <cell r="CQ51">
            <v>0</v>
          </cell>
          <cell r="CT51">
            <v>0</v>
          </cell>
          <cell r="CU51">
            <v>0</v>
          </cell>
          <cell r="CV51">
            <v>0</v>
          </cell>
          <cell r="CZ51">
            <v>0</v>
          </cell>
          <cell r="DA51">
            <v>0</v>
          </cell>
          <cell r="DD51">
            <v>0</v>
          </cell>
          <cell r="DE51">
            <v>0</v>
          </cell>
          <cell r="DF51">
            <v>0</v>
          </cell>
          <cell r="DJ51">
            <v>0</v>
          </cell>
          <cell r="DK51">
            <v>0</v>
          </cell>
          <cell r="DN51">
            <v>0</v>
          </cell>
          <cell r="DO51">
            <v>0</v>
          </cell>
          <cell r="DP51">
            <v>0</v>
          </cell>
          <cell r="EN51">
            <v>0</v>
          </cell>
          <cell r="EO51">
            <v>0</v>
          </cell>
          <cell r="ER51">
            <v>0</v>
          </cell>
          <cell r="ES51">
            <v>0</v>
          </cell>
          <cell r="ET51">
            <v>0</v>
          </cell>
          <cell r="EX51">
            <v>0</v>
          </cell>
          <cell r="EY51">
            <v>0</v>
          </cell>
          <cell r="FB51">
            <v>0</v>
          </cell>
          <cell r="FC51">
            <v>0</v>
          </cell>
          <cell r="FD51">
            <v>0</v>
          </cell>
          <cell r="FH51">
            <v>0</v>
          </cell>
          <cell r="FI51">
            <v>0</v>
          </cell>
          <cell r="FL51">
            <v>0</v>
          </cell>
          <cell r="FM51">
            <v>0</v>
          </cell>
          <cell r="FN51">
            <v>0</v>
          </cell>
        </row>
        <row r="52">
          <cell r="D52">
            <v>0</v>
          </cell>
          <cell r="E52">
            <v>0</v>
          </cell>
          <cell r="H52">
            <v>0</v>
          </cell>
          <cell r="I52">
            <v>0</v>
          </cell>
          <cell r="J52">
            <v>0</v>
          </cell>
          <cell r="N52">
            <v>0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X52">
            <v>0</v>
          </cell>
          <cell r="Y52">
            <v>0</v>
          </cell>
          <cell r="AB52">
            <v>0</v>
          </cell>
          <cell r="AC52">
            <v>0</v>
          </cell>
          <cell r="AD52">
            <v>0</v>
          </cell>
          <cell r="AR52">
            <v>0</v>
          </cell>
          <cell r="AS52">
            <v>0</v>
          </cell>
          <cell r="AV52">
            <v>0</v>
          </cell>
          <cell r="AW52">
            <v>0</v>
          </cell>
          <cell r="AX52">
            <v>0</v>
          </cell>
          <cell r="BB52">
            <v>0</v>
          </cell>
          <cell r="BC52">
            <v>0</v>
          </cell>
          <cell r="BF52">
            <v>0</v>
          </cell>
          <cell r="BG52">
            <v>0</v>
          </cell>
          <cell r="BH52">
            <v>0</v>
          </cell>
          <cell r="BL52">
            <v>0</v>
          </cell>
          <cell r="BM52">
            <v>0</v>
          </cell>
          <cell r="BP52">
            <v>0</v>
          </cell>
          <cell r="BQ52">
            <v>0</v>
          </cell>
          <cell r="BR52">
            <v>0</v>
          </cell>
          <cell r="CJ52">
            <v>0</v>
          </cell>
          <cell r="CK52">
            <v>0</v>
          </cell>
          <cell r="CL52">
            <v>0</v>
          </cell>
          <cell r="CP52">
            <v>0</v>
          </cell>
          <cell r="CQ52">
            <v>0</v>
          </cell>
          <cell r="CT52">
            <v>0</v>
          </cell>
          <cell r="CU52">
            <v>0</v>
          </cell>
          <cell r="CV52">
            <v>0</v>
          </cell>
          <cell r="CZ52">
            <v>0</v>
          </cell>
          <cell r="DA52">
            <v>0</v>
          </cell>
          <cell r="DD52">
            <v>0</v>
          </cell>
          <cell r="DE52">
            <v>0</v>
          </cell>
          <cell r="DF52">
            <v>0</v>
          </cell>
          <cell r="DJ52">
            <v>0</v>
          </cell>
          <cell r="DK52">
            <v>0</v>
          </cell>
          <cell r="DN52">
            <v>0</v>
          </cell>
          <cell r="DO52">
            <v>0</v>
          </cell>
          <cell r="DP52">
            <v>0</v>
          </cell>
          <cell r="EN52">
            <v>0</v>
          </cell>
          <cell r="EO52">
            <v>0</v>
          </cell>
          <cell r="ER52">
            <v>0</v>
          </cell>
          <cell r="ES52">
            <v>0</v>
          </cell>
          <cell r="ET52">
            <v>0</v>
          </cell>
          <cell r="EX52">
            <v>0</v>
          </cell>
          <cell r="EY52">
            <v>0</v>
          </cell>
          <cell r="FB52">
            <v>0</v>
          </cell>
          <cell r="FC52">
            <v>0</v>
          </cell>
          <cell r="FD52">
            <v>0</v>
          </cell>
          <cell r="FH52">
            <v>0</v>
          </cell>
          <cell r="FI52">
            <v>0</v>
          </cell>
          <cell r="FL52">
            <v>0</v>
          </cell>
          <cell r="FM52">
            <v>0</v>
          </cell>
          <cell r="FN52">
            <v>0</v>
          </cell>
        </row>
        <row r="53">
          <cell r="D53">
            <v>0</v>
          </cell>
          <cell r="E53">
            <v>0</v>
          </cell>
          <cell r="H53">
            <v>0</v>
          </cell>
          <cell r="I53">
            <v>0</v>
          </cell>
          <cell r="N53">
            <v>0</v>
          </cell>
          <cell r="O53">
            <v>0</v>
          </cell>
          <cell r="R53">
            <v>0</v>
          </cell>
          <cell r="S53">
            <v>0</v>
          </cell>
          <cell r="X53">
            <v>0</v>
          </cell>
          <cell r="Y53">
            <v>0</v>
          </cell>
          <cell r="AB53">
            <v>0</v>
          </cell>
          <cell r="AC53">
            <v>0</v>
          </cell>
          <cell r="AR53">
            <v>0</v>
          </cell>
          <cell r="AS53">
            <v>0</v>
          </cell>
          <cell r="AV53">
            <v>0</v>
          </cell>
          <cell r="AW53">
            <v>0</v>
          </cell>
          <cell r="BB53">
            <v>0</v>
          </cell>
          <cell r="BC53">
            <v>0</v>
          </cell>
          <cell r="BF53">
            <v>0</v>
          </cell>
          <cell r="BG53">
            <v>0</v>
          </cell>
          <cell r="BL53">
            <v>0</v>
          </cell>
          <cell r="BM53">
            <v>0</v>
          </cell>
          <cell r="BQ53">
            <v>0</v>
          </cell>
          <cell r="CK53">
            <v>0</v>
          </cell>
          <cell r="CP53">
            <v>0</v>
          </cell>
          <cell r="CQ53">
            <v>0</v>
          </cell>
          <cell r="CT53">
            <v>0</v>
          </cell>
          <cell r="CU53">
            <v>0</v>
          </cell>
          <cell r="CZ53">
            <v>0</v>
          </cell>
          <cell r="DA53">
            <v>0</v>
          </cell>
          <cell r="DD53">
            <v>0</v>
          </cell>
          <cell r="DE53">
            <v>0</v>
          </cell>
          <cell r="DJ53">
            <v>0</v>
          </cell>
          <cell r="DK53">
            <v>0</v>
          </cell>
          <cell r="DN53">
            <v>0</v>
          </cell>
          <cell r="DO53">
            <v>0</v>
          </cell>
          <cell r="EN53">
            <v>0</v>
          </cell>
          <cell r="EO53">
            <v>0</v>
          </cell>
          <cell r="ER53">
            <v>0</v>
          </cell>
          <cell r="ES53">
            <v>0</v>
          </cell>
          <cell r="EX53">
            <v>0</v>
          </cell>
          <cell r="EY53">
            <v>0</v>
          </cell>
          <cell r="FB53">
            <v>0</v>
          </cell>
          <cell r="FC53">
            <v>0</v>
          </cell>
          <cell r="FH53">
            <v>0</v>
          </cell>
          <cell r="FI53">
            <v>0</v>
          </cell>
          <cell r="FM53">
            <v>0</v>
          </cell>
        </row>
        <row r="54">
          <cell r="AK54">
            <v>4230.9968686642951</v>
          </cell>
          <cell r="EG54">
            <v>13766.817773343173</v>
          </cell>
          <cell r="EQ54">
            <v>2740.3584700000001</v>
          </cell>
          <cell r="GO54">
            <v>22875.18324334317</v>
          </cell>
        </row>
        <row r="55">
          <cell r="D55">
            <v>203.88691480226336</v>
          </cell>
          <cell r="E55">
            <v>74.613085197736638</v>
          </cell>
          <cell r="H55">
            <v>278.49099999999999</v>
          </cell>
          <cell r="I55">
            <v>0</v>
          </cell>
          <cell r="N55">
            <v>204.09495460686108</v>
          </cell>
          <cell r="O55">
            <v>74.405045393138934</v>
          </cell>
          <cell r="R55">
            <v>278.49099999999999</v>
          </cell>
          <cell r="S55">
            <v>0</v>
          </cell>
          <cell r="X55">
            <v>178.2419264647958</v>
          </cell>
          <cell r="Y55">
            <v>65.228217603000815</v>
          </cell>
          <cell r="AB55">
            <v>278.49099999999999</v>
          </cell>
          <cell r="AC55">
            <v>0</v>
          </cell>
          <cell r="AR55">
            <v>178.2419264647958</v>
          </cell>
          <cell r="AS55">
            <v>65.228217603000815</v>
          </cell>
          <cell r="AV55">
            <v>278.49153000000001</v>
          </cell>
          <cell r="AW55">
            <v>0</v>
          </cell>
          <cell r="BB55">
            <v>177.1652682034759</v>
          </cell>
          <cell r="BC55">
            <v>66.304875864320735</v>
          </cell>
          <cell r="BF55">
            <v>278.49</v>
          </cell>
          <cell r="BG55">
            <v>0</v>
          </cell>
          <cell r="BL55">
            <v>178.24192646479582</v>
          </cell>
          <cell r="BM55">
            <v>65.2282176030008</v>
          </cell>
          <cell r="BP55">
            <v>278.49</v>
          </cell>
          <cell r="BQ55">
            <v>0</v>
          </cell>
          <cell r="CJ55">
            <v>1670.94453</v>
          </cell>
          <cell r="CK55">
            <v>0</v>
          </cell>
          <cell r="CP55">
            <v>178.24192646479582</v>
          </cell>
          <cell r="CQ55">
            <v>65.228217603000829</v>
          </cell>
          <cell r="CT55">
            <v>278.49</v>
          </cell>
          <cell r="CU55">
            <v>0</v>
          </cell>
          <cell r="CZ55">
            <v>177.17128399834377</v>
          </cell>
          <cell r="DA55">
            <v>66.2988600694529</v>
          </cell>
          <cell r="DD55">
            <v>278.49</v>
          </cell>
          <cell r="DE55">
            <v>0</v>
          </cell>
          <cell r="DJ55">
            <v>178.2419264647958</v>
          </cell>
          <cell r="DK55">
            <v>65.228217603000829</v>
          </cell>
          <cell r="DN55">
            <v>278.49</v>
          </cell>
          <cell r="DO55">
            <v>0</v>
          </cell>
          <cell r="EN55">
            <v>178.24192646479585</v>
          </cell>
          <cell r="EO55">
            <v>65.228217603000815</v>
          </cell>
          <cell r="ER55">
            <v>278.49</v>
          </cell>
          <cell r="ES55">
            <v>0</v>
          </cell>
          <cell r="EX55">
            <v>177.14473805250628</v>
          </cell>
          <cell r="EY55">
            <v>66.325406015290355</v>
          </cell>
          <cell r="FB55">
            <v>278.49</v>
          </cell>
          <cell r="FC55">
            <v>0</v>
          </cell>
          <cell r="FH55">
            <v>178.2419264647958</v>
          </cell>
          <cell r="FI55">
            <v>65.2282176030008</v>
          </cell>
          <cell r="FL55">
            <v>278.49</v>
          </cell>
          <cell r="FM55">
            <v>0</v>
          </cell>
        </row>
        <row r="56">
          <cell r="D56">
            <v>153.73878674497416</v>
          </cell>
          <cell r="E56">
            <v>56.261213255025829</v>
          </cell>
          <cell r="H56">
            <v>103.593175</v>
          </cell>
          <cell r="I56">
            <v>42.973639864925005</v>
          </cell>
          <cell r="J56">
            <v>0</v>
          </cell>
          <cell r="N56">
            <v>153.89565697465289</v>
          </cell>
          <cell r="O56">
            <v>56.104343025347134</v>
          </cell>
          <cell r="R56">
            <v>106.2371625425</v>
          </cell>
          <cell r="S56">
            <v>45.275973050000005</v>
          </cell>
          <cell r="T56">
            <v>0</v>
          </cell>
          <cell r="X56">
            <v>153.73878674497413</v>
          </cell>
          <cell r="Y56">
            <v>56.261213255025844</v>
          </cell>
          <cell r="AB56">
            <v>106.0349643234</v>
          </cell>
          <cell r="AC56">
            <v>38.795035676600008</v>
          </cell>
          <cell r="AD56">
            <v>0</v>
          </cell>
          <cell r="AR56">
            <v>153.73878674497413</v>
          </cell>
          <cell r="AS56">
            <v>56.261213255025844</v>
          </cell>
          <cell r="AV56">
            <v>123.17602320399865</v>
          </cell>
          <cell r="AW56">
            <v>48.773136796001346</v>
          </cell>
          <cell r="AX56">
            <v>0</v>
          </cell>
          <cell r="BB56">
            <v>152.81013803634966</v>
          </cell>
          <cell r="BC56">
            <v>57.189861963650358</v>
          </cell>
          <cell r="BF56">
            <v>104.5938735989744</v>
          </cell>
          <cell r="BG56">
            <v>41.507126401025587</v>
          </cell>
          <cell r="BH56">
            <v>0</v>
          </cell>
          <cell r="BL56">
            <v>153.73878674497416</v>
          </cell>
          <cell r="BM56">
            <v>56.261213255025829</v>
          </cell>
          <cell r="BP56">
            <v>101.68338684220905</v>
          </cell>
          <cell r="BQ56">
            <v>39.078613157790961</v>
          </cell>
          <cell r="BR56">
            <v>0</v>
          </cell>
          <cell r="CJ56">
            <v>645.31858551108212</v>
          </cell>
          <cell r="CK56">
            <v>256.40352494634288</v>
          </cell>
          <cell r="CL56">
            <v>0</v>
          </cell>
          <cell r="CP56">
            <v>153.73878674497416</v>
          </cell>
          <cell r="CQ56">
            <v>56.261213255025851</v>
          </cell>
          <cell r="CT56">
            <v>100.34662381839701</v>
          </cell>
          <cell r="CU56">
            <v>42.025376181603015</v>
          </cell>
          <cell r="CV56">
            <v>0</v>
          </cell>
          <cell r="CZ56">
            <v>152.81532683240138</v>
          </cell>
          <cell r="DA56">
            <v>57.184673167598653</v>
          </cell>
          <cell r="DD56">
            <v>106.39934806224117</v>
          </cell>
          <cell r="DE56">
            <v>41.057651937758827</v>
          </cell>
          <cell r="DF56">
            <v>0</v>
          </cell>
          <cell r="DJ56">
            <v>153.73878674497413</v>
          </cell>
          <cell r="DK56">
            <v>56.261213255025851</v>
          </cell>
          <cell r="DN56">
            <v>107.06218172566807</v>
          </cell>
          <cell r="DO56">
            <v>40.225818274331942</v>
          </cell>
          <cell r="DP56">
            <v>0</v>
          </cell>
          <cell r="EN56">
            <v>153.73878674497419</v>
          </cell>
          <cell r="EO56">
            <v>56.261213255025844</v>
          </cell>
          <cell r="ER56">
            <v>105.24170616350729</v>
          </cell>
          <cell r="ES56">
            <v>39.842293836492708</v>
          </cell>
          <cell r="ET56">
            <v>0</v>
          </cell>
          <cell r="EX56">
            <v>152.79243019081431</v>
          </cell>
          <cell r="EY56">
            <v>57.207569809185699</v>
          </cell>
          <cell r="FB56">
            <v>107.56560967594908</v>
          </cell>
          <cell r="FC56">
            <v>41.417390324050928</v>
          </cell>
          <cell r="FD56">
            <v>0</v>
          </cell>
          <cell r="FH56">
            <v>153.73878674497413</v>
          </cell>
          <cell r="FI56">
            <v>56.261213255025829</v>
          </cell>
          <cell r="FL56">
            <v>103.80724190837265</v>
          </cell>
          <cell r="FM56">
            <v>38.056758091627358</v>
          </cell>
          <cell r="FN56">
            <v>0</v>
          </cell>
        </row>
        <row r="57">
          <cell r="D57">
            <v>3492.3197202389852</v>
          </cell>
          <cell r="E57">
            <v>1278.0258560322015</v>
          </cell>
          <cell r="H57">
            <v>3289.5460781798656</v>
          </cell>
          <cell r="I57">
            <v>1300.9969218201338</v>
          </cell>
          <cell r="N57">
            <v>3495.8831736018255</v>
          </cell>
          <cell r="O57">
            <v>1274.4624026693614</v>
          </cell>
          <cell r="R57">
            <v>3179.0771394660005</v>
          </cell>
          <cell r="S57">
            <v>1289.3012722660003</v>
          </cell>
          <cell r="X57">
            <v>3492.3197202389842</v>
          </cell>
          <cell r="Y57">
            <v>1278.0258560322018</v>
          </cell>
          <cell r="AB57">
            <v>3475.0421145561395</v>
          </cell>
          <cell r="AC57">
            <v>1214.8508854438601</v>
          </cell>
          <cell r="AR57">
            <v>3492.3197202389842</v>
          </cell>
          <cell r="AS57">
            <v>1278.0258560322018</v>
          </cell>
          <cell r="AV57">
            <v>3300.7671904823314</v>
          </cell>
          <cell r="AW57">
            <v>1246.3938599499998</v>
          </cell>
          <cell r="BB57">
            <v>3471.2245999575707</v>
          </cell>
          <cell r="BC57">
            <v>1299.1209763136155</v>
          </cell>
          <cell r="BF57">
            <v>3287.2653724458996</v>
          </cell>
          <cell r="BG57">
            <v>1245.4151897460001</v>
          </cell>
          <cell r="BL57">
            <v>3492.3197202389852</v>
          </cell>
          <cell r="BM57">
            <v>1278.0258560322015</v>
          </cell>
          <cell r="BP57">
            <v>2728.2805171793698</v>
          </cell>
          <cell r="BQ57">
            <v>1048.5234828206301</v>
          </cell>
          <cell r="CJ57">
            <v>19259.978412309607</v>
          </cell>
          <cell r="CK57">
            <v>7345.4816120466239</v>
          </cell>
          <cell r="CP57">
            <v>3492.3197202389852</v>
          </cell>
          <cell r="CQ57">
            <v>1278.025856032202</v>
          </cell>
          <cell r="CT57">
            <v>2605.4289147276186</v>
          </cell>
          <cell r="CU57">
            <v>1091.1590852723816</v>
          </cell>
          <cell r="CZ57">
            <v>3832.1564319987115</v>
          </cell>
          <cell r="DA57">
            <v>1434.0224742724761</v>
          </cell>
          <cell r="DD57">
            <v>2648.2590427967752</v>
          </cell>
          <cell r="DE57">
            <v>1021.916957203225</v>
          </cell>
          <cell r="DJ57">
            <v>3855.3140753909865</v>
          </cell>
          <cell r="DK57">
            <v>1410.8648308802003</v>
          </cell>
          <cell r="DN57">
            <v>3248.2731937184253</v>
          </cell>
          <cell r="DO57">
            <v>1220.4538062815745</v>
          </cell>
          <cell r="EN57">
            <v>3855.3140753909879</v>
          </cell>
          <cell r="EO57">
            <v>1410.8648308801999</v>
          </cell>
          <cell r="ER57">
            <v>2958.2157930813087</v>
          </cell>
          <cell r="ES57">
            <v>1119.9182069186909</v>
          </cell>
          <cell r="EX57">
            <v>3831.5822519465678</v>
          </cell>
          <cell r="EY57">
            <v>1434.5966543246195</v>
          </cell>
          <cell r="FB57">
            <v>2946.4051696862139</v>
          </cell>
          <cell r="FC57">
            <v>1134.492830313786</v>
          </cell>
          <cell r="FH57">
            <v>3855.3140753909865</v>
          </cell>
          <cell r="FI57">
            <v>1410.8648308801996</v>
          </cell>
          <cell r="FL57">
            <v>3013.2579386038697</v>
          </cell>
          <cell r="FM57">
            <v>1104.6900613961309</v>
          </cell>
        </row>
        <row r="58">
          <cell r="D58">
            <v>0</v>
          </cell>
          <cell r="E58">
            <v>0</v>
          </cell>
          <cell r="H58">
            <v>0</v>
          </cell>
          <cell r="I58">
            <v>0</v>
          </cell>
          <cell r="N58">
            <v>0</v>
          </cell>
          <cell r="O58">
            <v>0</v>
          </cell>
          <cell r="R58">
            <v>0</v>
          </cell>
          <cell r="S58">
            <v>0</v>
          </cell>
          <cell r="X58">
            <v>0</v>
          </cell>
          <cell r="Y58">
            <v>0</v>
          </cell>
          <cell r="AB58">
            <v>0</v>
          </cell>
          <cell r="AC58">
            <v>0</v>
          </cell>
          <cell r="AR58">
            <v>0</v>
          </cell>
          <cell r="AS58">
            <v>0</v>
          </cell>
          <cell r="AV58">
            <v>0</v>
          </cell>
          <cell r="AW58">
            <v>0</v>
          </cell>
          <cell r="BB58">
            <v>0</v>
          </cell>
          <cell r="BC58">
            <v>0</v>
          </cell>
          <cell r="BF58">
            <v>0</v>
          </cell>
          <cell r="BG58">
            <v>0</v>
          </cell>
          <cell r="BL58">
            <v>0</v>
          </cell>
          <cell r="BM58">
            <v>0</v>
          </cell>
          <cell r="BP58">
            <v>0</v>
          </cell>
          <cell r="BQ58">
            <v>0</v>
          </cell>
          <cell r="CJ58">
            <v>0</v>
          </cell>
          <cell r="CK58">
            <v>0</v>
          </cell>
          <cell r="CP58">
            <v>0</v>
          </cell>
          <cell r="CQ58">
            <v>0</v>
          </cell>
          <cell r="CT58">
            <v>0</v>
          </cell>
          <cell r="CU58">
            <v>0</v>
          </cell>
          <cell r="CZ58">
            <v>0</v>
          </cell>
          <cell r="DA58">
            <v>0</v>
          </cell>
          <cell r="DD58">
            <v>0</v>
          </cell>
          <cell r="DE58">
            <v>0</v>
          </cell>
          <cell r="DJ58">
            <v>0</v>
          </cell>
          <cell r="DK58">
            <v>0</v>
          </cell>
          <cell r="DN58">
            <v>0</v>
          </cell>
          <cell r="DO58">
            <v>0</v>
          </cell>
          <cell r="EN58">
            <v>0</v>
          </cell>
          <cell r="EO58">
            <v>0</v>
          </cell>
          <cell r="ER58">
            <v>0</v>
          </cell>
          <cell r="ES58">
            <v>0</v>
          </cell>
          <cell r="EX58">
            <v>0</v>
          </cell>
          <cell r="EY58">
            <v>0</v>
          </cell>
          <cell r="FB58">
            <v>0</v>
          </cell>
          <cell r="FC58">
            <v>0</v>
          </cell>
          <cell r="FH58">
            <v>0</v>
          </cell>
          <cell r="FI58">
            <v>0</v>
          </cell>
          <cell r="FL58">
            <v>0</v>
          </cell>
          <cell r="FM58">
            <v>0</v>
          </cell>
        </row>
        <row r="59">
          <cell r="D59">
            <v>0</v>
          </cell>
          <cell r="E59">
            <v>0</v>
          </cell>
          <cell r="H59">
            <v>0</v>
          </cell>
          <cell r="I59">
            <v>0</v>
          </cell>
          <cell r="N59">
            <v>0</v>
          </cell>
          <cell r="O59">
            <v>0</v>
          </cell>
          <cell r="R59">
            <v>0</v>
          </cell>
          <cell r="S59">
            <v>0</v>
          </cell>
          <cell r="X59">
            <v>516.22</v>
          </cell>
          <cell r="Y59">
            <v>0</v>
          </cell>
          <cell r="AB59">
            <v>64.828999661040001</v>
          </cell>
          <cell r="AC59">
            <v>23.719000338960004</v>
          </cell>
          <cell r="AR59">
            <v>0</v>
          </cell>
          <cell r="AS59">
            <v>0</v>
          </cell>
          <cell r="AV59">
            <v>0</v>
          </cell>
          <cell r="AW59">
            <v>0</v>
          </cell>
          <cell r="BB59">
            <v>0</v>
          </cell>
          <cell r="BC59">
            <v>0</v>
          </cell>
          <cell r="BF59">
            <v>0</v>
          </cell>
          <cell r="BG59">
            <v>0</v>
          </cell>
          <cell r="BL59">
            <v>516.22</v>
          </cell>
          <cell r="BM59">
            <v>0</v>
          </cell>
          <cell r="BP59">
            <v>87.704999999999998</v>
          </cell>
          <cell r="BQ59">
            <v>0</v>
          </cell>
          <cell r="CJ59">
            <v>152.53399966104001</v>
          </cell>
          <cell r="CK59">
            <v>23.719000338960004</v>
          </cell>
          <cell r="CP59">
            <v>0</v>
          </cell>
          <cell r="CQ59">
            <v>0</v>
          </cell>
          <cell r="CT59">
            <v>0</v>
          </cell>
          <cell r="CU59">
            <v>0</v>
          </cell>
          <cell r="CZ59">
            <v>0</v>
          </cell>
          <cell r="DA59">
            <v>0</v>
          </cell>
          <cell r="DD59">
            <v>5.3620000000000001</v>
          </cell>
          <cell r="DE59">
            <v>0</v>
          </cell>
          <cell r="DJ59">
            <v>516.22</v>
          </cell>
          <cell r="DK59">
            <v>0</v>
          </cell>
          <cell r="DN59">
            <v>132.37176638637385</v>
          </cell>
          <cell r="DO59">
            <v>49.735233613626136</v>
          </cell>
          <cell r="EN59">
            <v>0</v>
          </cell>
          <cell r="EO59">
            <v>0</v>
          </cell>
          <cell r="ER59">
            <v>0</v>
          </cell>
          <cell r="ES59">
            <v>0</v>
          </cell>
          <cell r="EX59">
            <v>0</v>
          </cell>
          <cell r="EY59">
            <v>0</v>
          </cell>
          <cell r="FB59">
            <v>0</v>
          </cell>
          <cell r="FC59">
            <v>0</v>
          </cell>
          <cell r="FH59">
            <v>570.10457627118649</v>
          </cell>
          <cell r="FI59">
            <v>0</v>
          </cell>
          <cell r="FL59">
            <v>85.067999999999998</v>
          </cell>
          <cell r="FM59">
            <v>0</v>
          </cell>
        </row>
        <row r="60">
          <cell r="AK60">
            <v>15115.745362189427</v>
          </cell>
          <cell r="EG60">
            <v>42649.926664813654</v>
          </cell>
          <cell r="GO60">
            <v>56283.375664813662</v>
          </cell>
        </row>
        <row r="61">
          <cell r="D61">
            <v>13.836490807047674</v>
          </cell>
          <cell r="E61">
            <v>5.0635091929523242</v>
          </cell>
          <cell r="H61">
            <v>0</v>
          </cell>
          <cell r="I61">
            <v>0</v>
          </cell>
          <cell r="N61">
            <v>11.285681511474545</v>
          </cell>
          <cell r="O61">
            <v>4.1143184885254565</v>
          </cell>
          <cell r="R61">
            <v>0</v>
          </cell>
          <cell r="S61">
            <v>0</v>
          </cell>
          <cell r="X61">
            <v>102.05327082023523</v>
          </cell>
          <cell r="Y61">
            <v>37.346729179764772</v>
          </cell>
          <cell r="AB61">
            <v>90.299940825239986</v>
          </cell>
          <cell r="AC61">
            <v>33.038059174760001</v>
          </cell>
          <cell r="AR61">
            <v>34.920667274929841</v>
          </cell>
          <cell r="AS61">
            <v>12.779332725070157</v>
          </cell>
          <cell r="AV61">
            <v>91.81690926623962</v>
          </cell>
          <cell r="AW61">
            <v>36.356090733760375</v>
          </cell>
          <cell r="BB61">
            <v>273.45738035266766</v>
          </cell>
          <cell r="BC61">
            <v>102.34261964733241</v>
          </cell>
          <cell r="BF61">
            <v>126.864126505641</v>
          </cell>
          <cell r="BG61">
            <v>50.344873494358993</v>
          </cell>
          <cell r="BL61">
            <v>0</v>
          </cell>
          <cell r="BM61">
            <v>0</v>
          </cell>
          <cell r="BP61">
            <v>179.62292774505542</v>
          </cell>
          <cell r="BQ61">
            <v>69.032072254944595</v>
          </cell>
          <cell r="CJ61">
            <v>488.60390434217607</v>
          </cell>
          <cell r="CK61">
            <v>188.77109565782399</v>
          </cell>
          <cell r="CP61">
            <v>0</v>
          </cell>
          <cell r="CQ61">
            <v>0</v>
          </cell>
          <cell r="CT61">
            <v>0</v>
          </cell>
          <cell r="CU61">
            <v>0</v>
          </cell>
          <cell r="CZ61">
            <v>23.5044526508884</v>
          </cell>
          <cell r="DA61">
            <v>8.795547349111601</v>
          </cell>
          <cell r="DD61">
            <v>50.362853555275414</v>
          </cell>
          <cell r="DE61">
            <v>19.434146444724586</v>
          </cell>
          <cell r="DJ61">
            <v>84.117079033321573</v>
          </cell>
          <cell r="DK61">
            <v>30.782920966678432</v>
          </cell>
          <cell r="DN61">
            <v>527.98894515186794</v>
          </cell>
          <cell r="DO61">
            <v>198.378054848132</v>
          </cell>
          <cell r="EN61">
            <v>114.27916481376414</v>
          </cell>
          <cell r="EO61">
            <v>41.820835186235875</v>
          </cell>
          <cell r="ER61">
            <v>656.33238115145957</v>
          </cell>
          <cell r="ES61">
            <v>248.4736188485403</v>
          </cell>
          <cell r="EX61">
            <v>72.394508590409643</v>
          </cell>
          <cell r="EY61">
            <v>27.105491409590368</v>
          </cell>
          <cell r="FB61">
            <v>0</v>
          </cell>
          <cell r="FC61">
            <v>0</v>
          </cell>
          <cell r="FH61">
            <v>0</v>
          </cell>
          <cell r="FI61">
            <v>0</v>
          </cell>
          <cell r="FL61">
            <v>16.793380997273108</v>
          </cell>
          <cell r="FM61">
            <v>6.1566190027268917</v>
          </cell>
        </row>
        <row r="62">
          <cell r="D62">
            <v>0</v>
          </cell>
          <cell r="E62">
            <v>0</v>
          </cell>
          <cell r="H62">
            <v>0</v>
          </cell>
          <cell r="I62">
            <v>0</v>
          </cell>
          <cell r="J62">
            <v>0</v>
          </cell>
          <cell r="N62">
            <v>0</v>
          </cell>
          <cell r="O62">
            <v>0</v>
          </cell>
          <cell r="R62">
            <v>0</v>
          </cell>
          <cell r="S62">
            <v>0</v>
          </cell>
          <cell r="T62">
            <v>0</v>
          </cell>
          <cell r="X62">
            <v>0</v>
          </cell>
          <cell r="Y62">
            <v>0</v>
          </cell>
          <cell r="AB62">
            <v>0</v>
          </cell>
          <cell r="AC62">
            <v>0</v>
          </cell>
          <cell r="AD62">
            <v>0</v>
          </cell>
          <cell r="AR62">
            <v>0</v>
          </cell>
          <cell r="AS62">
            <v>0</v>
          </cell>
          <cell r="AV62">
            <v>0</v>
          </cell>
          <cell r="AW62">
            <v>0</v>
          </cell>
          <cell r="AX62">
            <v>0</v>
          </cell>
          <cell r="BB62">
            <v>0</v>
          </cell>
          <cell r="BC62">
            <v>0</v>
          </cell>
          <cell r="BF62">
            <v>0</v>
          </cell>
          <cell r="BG62">
            <v>0</v>
          </cell>
          <cell r="BH62">
            <v>0</v>
          </cell>
          <cell r="BL62">
            <v>0</v>
          </cell>
          <cell r="BM62">
            <v>0</v>
          </cell>
          <cell r="BP62">
            <v>0</v>
          </cell>
          <cell r="BQ62">
            <v>0</v>
          </cell>
          <cell r="BR62">
            <v>0</v>
          </cell>
          <cell r="CJ62">
            <v>0</v>
          </cell>
          <cell r="CK62">
            <v>0</v>
          </cell>
          <cell r="CL62">
            <v>0</v>
          </cell>
          <cell r="CP62">
            <v>0</v>
          </cell>
          <cell r="CQ62">
            <v>0</v>
          </cell>
          <cell r="CT62">
            <v>0</v>
          </cell>
          <cell r="CU62">
            <v>0</v>
          </cell>
          <cell r="CV62">
            <v>0</v>
          </cell>
          <cell r="CZ62">
            <v>0</v>
          </cell>
          <cell r="DA62">
            <v>0</v>
          </cell>
          <cell r="DD62">
            <v>0</v>
          </cell>
          <cell r="DE62">
            <v>0</v>
          </cell>
          <cell r="DF62">
            <v>0</v>
          </cell>
          <cell r="DJ62">
            <v>0</v>
          </cell>
          <cell r="DK62">
            <v>0</v>
          </cell>
          <cell r="DN62">
            <v>0</v>
          </cell>
          <cell r="DO62">
            <v>0</v>
          </cell>
          <cell r="DP62">
            <v>0</v>
          </cell>
          <cell r="EN62">
            <v>0</v>
          </cell>
          <cell r="EO62">
            <v>0</v>
          </cell>
          <cell r="ER62">
            <v>0</v>
          </cell>
          <cell r="ES62">
            <v>0</v>
          </cell>
          <cell r="ET62">
            <v>0</v>
          </cell>
          <cell r="EX62">
            <v>0</v>
          </cell>
          <cell r="EY62">
            <v>0</v>
          </cell>
          <cell r="FB62">
            <v>0</v>
          </cell>
          <cell r="FC62">
            <v>0</v>
          </cell>
          <cell r="FD62">
            <v>0</v>
          </cell>
          <cell r="FH62">
            <v>0</v>
          </cell>
          <cell r="FI62">
            <v>0</v>
          </cell>
          <cell r="FL62">
            <v>0</v>
          </cell>
          <cell r="FM62">
            <v>0</v>
          </cell>
          <cell r="FN62">
            <v>0</v>
          </cell>
        </row>
        <row r="63">
          <cell r="D63">
            <v>0</v>
          </cell>
          <cell r="E63">
            <v>0</v>
          </cell>
          <cell r="H63">
            <v>0</v>
          </cell>
          <cell r="I63">
            <v>0</v>
          </cell>
          <cell r="N63">
            <v>0</v>
          </cell>
          <cell r="O63">
            <v>0</v>
          </cell>
          <cell r="R63">
            <v>0</v>
          </cell>
          <cell r="S63">
            <v>0</v>
          </cell>
          <cell r="X63">
            <v>0</v>
          </cell>
          <cell r="Y63">
            <v>0</v>
          </cell>
          <cell r="AB63">
            <v>0</v>
          </cell>
          <cell r="AC63">
            <v>0</v>
          </cell>
          <cell r="AR63">
            <v>0</v>
          </cell>
          <cell r="AS63">
            <v>0</v>
          </cell>
          <cell r="AV63">
            <v>0</v>
          </cell>
          <cell r="AW63">
            <v>0</v>
          </cell>
          <cell r="BB63">
            <v>0</v>
          </cell>
          <cell r="BC63">
            <v>0</v>
          </cell>
          <cell r="BF63">
            <v>0</v>
          </cell>
          <cell r="BG63">
            <v>0</v>
          </cell>
          <cell r="BL63">
            <v>0</v>
          </cell>
          <cell r="BM63">
            <v>0</v>
          </cell>
          <cell r="BP63">
            <v>0</v>
          </cell>
          <cell r="BQ63">
            <v>0</v>
          </cell>
          <cell r="CJ63">
            <v>0</v>
          </cell>
          <cell r="CK63">
            <v>0</v>
          </cell>
          <cell r="CP63">
            <v>0</v>
          </cell>
          <cell r="CQ63">
            <v>0</v>
          </cell>
          <cell r="CT63">
            <v>0</v>
          </cell>
          <cell r="CU63">
            <v>0</v>
          </cell>
          <cell r="CZ63">
            <v>0</v>
          </cell>
          <cell r="DA63">
            <v>0</v>
          </cell>
          <cell r="DD63">
            <v>0</v>
          </cell>
          <cell r="DE63">
            <v>0</v>
          </cell>
          <cell r="DJ63">
            <v>0</v>
          </cell>
          <cell r="DK63">
            <v>0</v>
          </cell>
          <cell r="DN63">
            <v>0</v>
          </cell>
          <cell r="DO63">
            <v>0</v>
          </cell>
          <cell r="EN63">
            <v>0</v>
          </cell>
          <cell r="EO63">
            <v>0</v>
          </cell>
          <cell r="ER63">
            <v>261.95525612750356</v>
          </cell>
          <cell r="ES63">
            <v>99.170743872496388</v>
          </cell>
          <cell r="EX63">
            <v>0</v>
          </cell>
          <cell r="EY63">
            <v>0</v>
          </cell>
          <cell r="FB63">
            <v>47.701044414937293</v>
          </cell>
          <cell r="FC63">
            <v>18.366955585062701</v>
          </cell>
          <cell r="FH63">
            <v>0</v>
          </cell>
          <cell r="FI63">
            <v>0</v>
          </cell>
          <cell r="FL63">
            <v>0</v>
          </cell>
          <cell r="FM63">
            <v>0</v>
          </cell>
        </row>
        <row r="64">
          <cell r="EG64">
            <v>1473.5389999999998</v>
          </cell>
        </row>
        <row r="65">
          <cell r="D65">
            <v>7263.8356473995464</v>
          </cell>
          <cell r="E65">
            <v>2658.2244797190992</v>
          </cell>
          <cell r="H65">
            <v>7012.0648922833798</v>
          </cell>
          <cell r="I65">
            <v>2909.9951077166202</v>
          </cell>
          <cell r="N65">
            <v>5342.369180051186</v>
          </cell>
          <cell r="O65">
            <v>1947.6190487623753</v>
          </cell>
          <cell r="R65">
            <v>5111.1541995636007</v>
          </cell>
          <cell r="S65">
            <v>2178.2629943760003</v>
          </cell>
          <cell r="X65">
            <v>5287.7327724791085</v>
          </cell>
          <cell r="Y65">
            <v>1935.0631512497057</v>
          </cell>
          <cell r="AB65">
            <v>5288.0536500741</v>
          </cell>
          <cell r="AC65">
            <v>1934.7413499259003</v>
          </cell>
          <cell r="AR65">
            <v>5137.6170344336106</v>
          </cell>
          <cell r="AS65">
            <v>1880.12780454944</v>
          </cell>
          <cell r="AV65">
            <v>5026.4246457633499</v>
          </cell>
          <cell r="AW65">
            <v>1991.313235546429</v>
          </cell>
          <cell r="BB65">
            <v>5102.3441127126698</v>
          </cell>
          <cell r="BC65">
            <v>1909.5745822025845</v>
          </cell>
          <cell r="BF65">
            <v>5017.8401446832904</v>
          </cell>
          <cell r="BG65">
            <v>1994.0778553167092</v>
          </cell>
          <cell r="BL65">
            <v>5108.1700697691558</v>
          </cell>
          <cell r="BM65">
            <v>1869.3515912477935</v>
          </cell>
          <cell r="BP65">
            <v>5038.4083988763823</v>
          </cell>
          <cell r="BQ65">
            <v>1939.1126011236181</v>
          </cell>
          <cell r="CJ65">
            <v>32493.945931244099</v>
          </cell>
          <cell r="CK65">
            <v>12947.503144005277</v>
          </cell>
          <cell r="CP65">
            <v>4984.9964336859184</v>
          </cell>
          <cell r="CQ65">
            <v>1824.2757951276424</v>
          </cell>
          <cell r="CT65">
            <v>4799.3106499953901</v>
          </cell>
          <cell r="CU65">
            <v>2009.9613500046098</v>
          </cell>
          <cell r="CZ65">
            <v>4951.0404015615877</v>
          </cell>
          <cell r="DA65">
            <v>1852.7174797943449</v>
          </cell>
          <cell r="DD65">
            <v>4909.3315961528433</v>
          </cell>
          <cell r="DE65">
            <v>1894.4254038471568</v>
          </cell>
          <cell r="DJ65">
            <v>4955.2760646286342</v>
          </cell>
          <cell r="DK65">
            <v>1813.3995285917056</v>
          </cell>
          <cell r="DN65">
            <v>4920.0825110802389</v>
          </cell>
          <cell r="DO65">
            <v>1848.5924889197611</v>
          </cell>
          <cell r="EN65">
            <v>4803.9730387857453</v>
          </cell>
          <cell r="EO65">
            <v>1758.0296900278151</v>
          </cell>
          <cell r="ER65">
            <v>4759.9755061092001</v>
          </cell>
          <cell r="ES65">
            <v>1802.0264938908001</v>
          </cell>
          <cell r="EX65">
            <v>4764.3140073911354</v>
          </cell>
          <cell r="EY65">
            <v>1783.8241451512386</v>
          </cell>
          <cell r="FB65">
            <v>4727.7505232962803</v>
          </cell>
          <cell r="FC65">
            <v>1820.3874767037189</v>
          </cell>
          <cell r="FH65">
            <v>4750.8331837183086</v>
          </cell>
          <cell r="FI65">
            <v>1738.5829857732172</v>
          </cell>
          <cell r="FL65">
            <v>4748.5505593812668</v>
          </cell>
          <cell r="FM65">
            <v>1740.8654406187336</v>
          </cell>
          <cell r="GO65">
            <v>85422.709075249368</v>
          </cell>
        </row>
        <row r="66">
          <cell r="D66">
            <v>0</v>
          </cell>
          <cell r="E66">
            <v>0</v>
          </cell>
          <cell r="H66">
            <v>0</v>
          </cell>
          <cell r="I66">
            <v>0</v>
          </cell>
          <cell r="J66">
            <v>0</v>
          </cell>
          <cell r="N66">
            <v>0</v>
          </cell>
          <cell r="O66">
            <v>0</v>
          </cell>
          <cell r="R66">
            <v>0</v>
          </cell>
          <cell r="S66">
            <v>0</v>
          </cell>
          <cell r="T66">
            <v>0</v>
          </cell>
          <cell r="X66">
            <v>0</v>
          </cell>
          <cell r="Y66">
            <v>0</v>
          </cell>
          <cell r="AB66">
            <v>0</v>
          </cell>
          <cell r="AC66">
            <v>0</v>
          </cell>
          <cell r="AD66">
            <v>0</v>
          </cell>
          <cell r="AR66">
            <v>0</v>
          </cell>
          <cell r="AS66">
            <v>0</v>
          </cell>
          <cell r="AV66">
            <v>0</v>
          </cell>
          <cell r="AW66">
            <v>0</v>
          </cell>
          <cell r="AX66">
            <v>0</v>
          </cell>
          <cell r="BB66">
            <v>0</v>
          </cell>
          <cell r="BC66">
            <v>0</v>
          </cell>
          <cell r="BF66">
            <v>0</v>
          </cell>
          <cell r="BG66">
            <v>0</v>
          </cell>
          <cell r="BH66">
            <v>0</v>
          </cell>
          <cell r="BL66">
            <v>0</v>
          </cell>
          <cell r="BM66">
            <v>0</v>
          </cell>
          <cell r="BP66">
            <v>0</v>
          </cell>
          <cell r="BQ66">
            <v>0</v>
          </cell>
          <cell r="BR66">
            <v>0</v>
          </cell>
          <cell r="CJ66">
            <v>0</v>
          </cell>
          <cell r="CK66">
            <v>0</v>
          </cell>
          <cell r="CL66">
            <v>0</v>
          </cell>
          <cell r="CP66">
            <v>0</v>
          </cell>
          <cell r="CQ66">
            <v>0</v>
          </cell>
          <cell r="CT66">
            <v>0</v>
          </cell>
          <cell r="CU66">
            <v>0</v>
          </cell>
          <cell r="CV66">
            <v>0</v>
          </cell>
          <cell r="CZ66">
            <v>0</v>
          </cell>
          <cell r="DA66">
            <v>0</v>
          </cell>
          <cell r="DD66">
            <v>0</v>
          </cell>
          <cell r="DE66">
            <v>0</v>
          </cell>
          <cell r="DF66">
            <v>0</v>
          </cell>
          <cell r="DJ66">
            <v>0</v>
          </cell>
          <cell r="DK66">
            <v>0</v>
          </cell>
          <cell r="DN66">
            <v>0</v>
          </cell>
          <cell r="DO66">
            <v>0</v>
          </cell>
          <cell r="DP66">
            <v>0</v>
          </cell>
          <cell r="EN66">
            <v>0</v>
          </cell>
          <cell r="EO66">
            <v>0</v>
          </cell>
          <cell r="ER66">
            <v>0</v>
          </cell>
          <cell r="ES66">
            <v>0</v>
          </cell>
          <cell r="ET66">
            <v>0</v>
          </cell>
          <cell r="EX66">
            <v>0</v>
          </cell>
          <cell r="EY66">
            <v>0</v>
          </cell>
          <cell r="FB66">
            <v>0</v>
          </cell>
          <cell r="FC66">
            <v>0</v>
          </cell>
          <cell r="FD66">
            <v>0</v>
          </cell>
          <cell r="FH66">
            <v>0</v>
          </cell>
          <cell r="FI66">
            <v>0</v>
          </cell>
          <cell r="FL66">
            <v>0</v>
          </cell>
          <cell r="FM66">
            <v>0</v>
          </cell>
          <cell r="FN66">
            <v>0</v>
          </cell>
        </row>
        <row r="67">
          <cell r="D67">
            <v>0</v>
          </cell>
          <cell r="E67">
            <v>0</v>
          </cell>
          <cell r="H67">
            <v>0</v>
          </cell>
          <cell r="I67">
            <v>0</v>
          </cell>
          <cell r="J67">
            <v>0</v>
          </cell>
          <cell r="N67">
            <v>0</v>
          </cell>
          <cell r="O67">
            <v>0</v>
          </cell>
          <cell r="R67">
            <v>0</v>
          </cell>
          <cell r="S67">
            <v>0</v>
          </cell>
          <cell r="T67">
            <v>0</v>
          </cell>
          <cell r="X67">
            <v>0</v>
          </cell>
          <cell r="Y67">
            <v>0</v>
          </cell>
          <cell r="AB67">
            <v>0</v>
          </cell>
          <cell r="AC67">
            <v>0</v>
          </cell>
          <cell r="AD67">
            <v>0</v>
          </cell>
          <cell r="AR67">
            <v>0</v>
          </cell>
          <cell r="AS67">
            <v>0</v>
          </cell>
          <cell r="AV67">
            <v>0</v>
          </cell>
          <cell r="AW67">
            <v>0</v>
          </cell>
          <cell r="AX67">
            <v>0</v>
          </cell>
          <cell r="BB67">
            <v>0</v>
          </cell>
          <cell r="BC67">
            <v>0</v>
          </cell>
          <cell r="BF67">
            <v>0</v>
          </cell>
          <cell r="BG67">
            <v>0</v>
          </cell>
          <cell r="BH67">
            <v>0</v>
          </cell>
          <cell r="BL67">
            <v>0</v>
          </cell>
          <cell r="BM67">
            <v>0</v>
          </cell>
          <cell r="BP67">
            <v>0</v>
          </cell>
          <cell r="BQ67">
            <v>0</v>
          </cell>
          <cell r="BR67">
            <v>0</v>
          </cell>
          <cell r="CJ67">
            <v>0</v>
          </cell>
          <cell r="CK67">
            <v>0</v>
          </cell>
          <cell r="CL67">
            <v>0</v>
          </cell>
          <cell r="CP67">
            <v>0</v>
          </cell>
          <cell r="CQ67">
            <v>0</v>
          </cell>
          <cell r="CT67">
            <v>0</v>
          </cell>
          <cell r="CU67">
            <v>0</v>
          </cell>
          <cell r="CV67">
            <v>0</v>
          </cell>
          <cell r="CZ67">
            <v>0</v>
          </cell>
          <cell r="DA67">
            <v>0</v>
          </cell>
          <cell r="DD67">
            <v>0</v>
          </cell>
          <cell r="DE67">
            <v>0</v>
          </cell>
          <cell r="DF67">
            <v>0</v>
          </cell>
          <cell r="DJ67">
            <v>0</v>
          </cell>
          <cell r="DK67">
            <v>0</v>
          </cell>
          <cell r="DN67">
            <v>0</v>
          </cell>
          <cell r="DO67">
            <v>0</v>
          </cell>
          <cell r="DP67">
            <v>0</v>
          </cell>
          <cell r="EN67">
            <v>0</v>
          </cell>
          <cell r="EO67">
            <v>0</v>
          </cell>
          <cell r="ER67">
            <v>0</v>
          </cell>
          <cell r="ES67">
            <v>0</v>
          </cell>
          <cell r="ET67">
            <v>0</v>
          </cell>
          <cell r="EX67">
            <v>0</v>
          </cell>
          <cell r="EY67">
            <v>0</v>
          </cell>
          <cell r="FB67">
            <v>0</v>
          </cell>
          <cell r="FC67">
            <v>0</v>
          </cell>
          <cell r="FD67">
            <v>0</v>
          </cell>
          <cell r="FH67">
            <v>0</v>
          </cell>
          <cell r="FI67">
            <v>0</v>
          </cell>
          <cell r="FL67">
            <v>0</v>
          </cell>
          <cell r="FM67">
            <v>0</v>
          </cell>
          <cell r="FN67">
            <v>0</v>
          </cell>
        </row>
        <row r="68">
          <cell r="D68">
            <v>0</v>
          </cell>
          <cell r="E68">
            <v>0</v>
          </cell>
          <cell r="H68">
            <v>0</v>
          </cell>
          <cell r="I68">
            <v>0</v>
          </cell>
          <cell r="J68">
            <v>0</v>
          </cell>
          <cell r="N68">
            <v>0</v>
          </cell>
          <cell r="O68">
            <v>0</v>
          </cell>
          <cell r="R68">
            <v>0</v>
          </cell>
          <cell r="S68">
            <v>0</v>
          </cell>
          <cell r="T68">
            <v>0</v>
          </cell>
          <cell r="X68">
            <v>0</v>
          </cell>
          <cell r="Y68">
            <v>0</v>
          </cell>
          <cell r="AB68">
            <v>0</v>
          </cell>
          <cell r="AC68">
            <v>0</v>
          </cell>
          <cell r="AD68">
            <v>0</v>
          </cell>
          <cell r="AR68">
            <v>0</v>
          </cell>
          <cell r="AS68">
            <v>0</v>
          </cell>
          <cell r="AV68">
            <v>0</v>
          </cell>
          <cell r="AW68">
            <v>0</v>
          </cell>
          <cell r="AX68">
            <v>0</v>
          </cell>
          <cell r="BB68">
            <v>0</v>
          </cell>
          <cell r="BC68">
            <v>0</v>
          </cell>
          <cell r="BF68">
            <v>0</v>
          </cell>
          <cell r="BG68">
            <v>0</v>
          </cell>
          <cell r="BH68">
            <v>0</v>
          </cell>
          <cell r="BL68">
            <v>0</v>
          </cell>
          <cell r="BM68">
            <v>0</v>
          </cell>
          <cell r="BP68">
            <v>0</v>
          </cell>
          <cell r="BQ68">
            <v>0</v>
          </cell>
          <cell r="BR68">
            <v>0</v>
          </cell>
          <cell r="CJ68">
            <v>0</v>
          </cell>
          <cell r="CK68">
            <v>0</v>
          </cell>
          <cell r="CL68">
            <v>0</v>
          </cell>
          <cell r="CP68">
            <v>0</v>
          </cell>
          <cell r="CQ68">
            <v>0</v>
          </cell>
          <cell r="CT68">
            <v>0</v>
          </cell>
          <cell r="CU68">
            <v>0</v>
          </cell>
          <cell r="CV68">
            <v>0</v>
          </cell>
          <cell r="CZ68">
            <v>0</v>
          </cell>
          <cell r="DA68">
            <v>0</v>
          </cell>
          <cell r="DD68">
            <v>0</v>
          </cell>
          <cell r="DE68">
            <v>0</v>
          </cell>
          <cell r="DF68">
            <v>0</v>
          </cell>
          <cell r="DJ68">
            <v>0</v>
          </cell>
          <cell r="DK68">
            <v>0</v>
          </cell>
          <cell r="DN68">
            <v>0</v>
          </cell>
          <cell r="DO68">
            <v>0</v>
          </cell>
          <cell r="DP68">
            <v>0</v>
          </cell>
          <cell r="EN68">
            <v>0</v>
          </cell>
          <cell r="EO68">
            <v>0</v>
          </cell>
          <cell r="ER68">
            <v>0</v>
          </cell>
          <cell r="ES68">
            <v>0</v>
          </cell>
          <cell r="ET68">
            <v>0</v>
          </cell>
          <cell r="EX68">
            <v>0</v>
          </cell>
          <cell r="EY68">
            <v>0</v>
          </cell>
          <cell r="FB68">
            <v>0</v>
          </cell>
          <cell r="FC68">
            <v>0</v>
          </cell>
          <cell r="FD68">
            <v>0</v>
          </cell>
          <cell r="FH68">
            <v>0</v>
          </cell>
          <cell r="FI68">
            <v>0</v>
          </cell>
          <cell r="FL68">
            <v>0</v>
          </cell>
          <cell r="FM68">
            <v>0</v>
          </cell>
          <cell r="FN68">
            <v>0</v>
          </cell>
        </row>
        <row r="69">
          <cell r="EG69">
            <v>65823.153075249371</v>
          </cell>
        </row>
        <row r="70">
          <cell r="D70">
            <v>0</v>
          </cell>
          <cell r="E70">
            <v>0</v>
          </cell>
          <cell r="H70">
            <v>0</v>
          </cell>
          <cell r="I70">
            <v>0</v>
          </cell>
          <cell r="N70">
            <v>0</v>
          </cell>
          <cell r="O70">
            <v>0</v>
          </cell>
          <cell r="R70">
            <v>0</v>
          </cell>
          <cell r="S70">
            <v>0</v>
          </cell>
          <cell r="X70">
            <v>0</v>
          </cell>
          <cell r="Y70">
            <v>0</v>
          </cell>
          <cell r="AB70">
            <v>0</v>
          </cell>
          <cell r="AC70">
            <v>0</v>
          </cell>
          <cell r="AR70">
            <v>0</v>
          </cell>
          <cell r="AS70">
            <v>0</v>
          </cell>
          <cell r="AV70">
            <v>0</v>
          </cell>
          <cell r="AW70">
            <v>0</v>
          </cell>
          <cell r="BB70">
            <v>0</v>
          </cell>
          <cell r="BC70">
            <v>0</v>
          </cell>
          <cell r="BF70">
            <v>0</v>
          </cell>
          <cell r="BG70">
            <v>0</v>
          </cell>
          <cell r="BL70">
            <v>0</v>
          </cell>
          <cell r="BM70">
            <v>0</v>
          </cell>
          <cell r="BP70">
            <v>0</v>
          </cell>
          <cell r="BQ70">
            <v>0</v>
          </cell>
          <cell r="CJ70">
            <v>0</v>
          </cell>
          <cell r="CK70">
            <v>0</v>
          </cell>
          <cell r="CP70">
            <v>0</v>
          </cell>
          <cell r="CQ70">
            <v>0</v>
          </cell>
          <cell r="CT70">
            <v>0</v>
          </cell>
          <cell r="CU70">
            <v>0</v>
          </cell>
          <cell r="CZ70">
            <v>0</v>
          </cell>
          <cell r="DA70">
            <v>0</v>
          </cell>
          <cell r="DD70">
            <v>0</v>
          </cell>
          <cell r="DE70">
            <v>0</v>
          </cell>
          <cell r="DJ70">
            <v>0</v>
          </cell>
          <cell r="DK70">
            <v>0</v>
          </cell>
          <cell r="DN70">
            <v>0</v>
          </cell>
          <cell r="DO70">
            <v>0</v>
          </cell>
          <cell r="EN70">
            <v>0</v>
          </cell>
          <cell r="EO70">
            <v>0</v>
          </cell>
          <cell r="ER70">
            <v>0</v>
          </cell>
          <cell r="ES70">
            <v>0</v>
          </cell>
          <cell r="EX70">
            <v>0</v>
          </cell>
          <cell r="EY70">
            <v>0</v>
          </cell>
          <cell r="FB70">
            <v>0</v>
          </cell>
          <cell r="FC70">
            <v>0</v>
          </cell>
          <cell r="FH70">
            <v>0</v>
          </cell>
          <cell r="FI70">
            <v>0</v>
          </cell>
          <cell r="FL70">
            <v>0</v>
          </cell>
          <cell r="FM70">
            <v>0</v>
          </cell>
        </row>
        <row r="71">
          <cell r="D71">
            <v>0</v>
          </cell>
          <cell r="E71">
            <v>0</v>
          </cell>
          <cell r="H71">
            <v>0</v>
          </cell>
          <cell r="I71">
            <v>0</v>
          </cell>
          <cell r="N71">
            <v>0</v>
          </cell>
          <cell r="O71">
            <v>0</v>
          </cell>
          <cell r="R71">
            <v>0</v>
          </cell>
          <cell r="S71">
            <v>0</v>
          </cell>
          <cell r="X71">
            <v>0</v>
          </cell>
          <cell r="Y71">
            <v>0</v>
          </cell>
          <cell r="AB71">
            <v>0</v>
          </cell>
          <cell r="AC71">
            <v>0</v>
          </cell>
          <cell r="AR71">
            <v>0</v>
          </cell>
          <cell r="AS71">
            <v>0</v>
          </cell>
          <cell r="AV71">
            <v>0</v>
          </cell>
          <cell r="AW71">
            <v>0</v>
          </cell>
          <cell r="BB71">
            <v>0</v>
          </cell>
          <cell r="BC71">
            <v>0</v>
          </cell>
          <cell r="BF71">
            <v>0</v>
          </cell>
          <cell r="BG71">
            <v>0</v>
          </cell>
          <cell r="BL71">
            <v>0</v>
          </cell>
          <cell r="BM71">
            <v>0</v>
          </cell>
          <cell r="BP71">
            <v>0</v>
          </cell>
          <cell r="BQ71">
            <v>0</v>
          </cell>
          <cell r="CJ71">
            <v>0</v>
          </cell>
          <cell r="CK71">
            <v>0</v>
          </cell>
          <cell r="CP71">
            <v>0</v>
          </cell>
          <cell r="CQ71">
            <v>0</v>
          </cell>
          <cell r="CT71">
            <v>0</v>
          </cell>
          <cell r="CU71">
            <v>0</v>
          </cell>
          <cell r="CZ71">
            <v>0</v>
          </cell>
          <cell r="DA71">
            <v>0</v>
          </cell>
          <cell r="DD71">
            <v>0</v>
          </cell>
          <cell r="DE71">
            <v>0</v>
          </cell>
          <cell r="DJ71">
            <v>0</v>
          </cell>
          <cell r="DK71">
            <v>0</v>
          </cell>
          <cell r="DN71">
            <v>0</v>
          </cell>
          <cell r="DO71">
            <v>0</v>
          </cell>
          <cell r="EN71">
            <v>0</v>
          </cell>
          <cell r="EO71">
            <v>0</v>
          </cell>
          <cell r="ER71">
            <v>0</v>
          </cell>
          <cell r="ES71">
            <v>0</v>
          </cell>
          <cell r="EX71">
            <v>0</v>
          </cell>
          <cell r="EY71">
            <v>0</v>
          </cell>
          <cell r="FB71">
            <v>0</v>
          </cell>
          <cell r="FC71">
            <v>0</v>
          </cell>
          <cell r="FH71">
            <v>0</v>
          </cell>
          <cell r="FI71">
            <v>0</v>
          </cell>
          <cell r="FL71">
            <v>0</v>
          </cell>
          <cell r="FM71">
            <v>0</v>
          </cell>
        </row>
        <row r="72">
          <cell r="D72">
            <v>0</v>
          </cell>
          <cell r="E72">
            <v>0</v>
          </cell>
          <cell r="H72">
            <v>0</v>
          </cell>
          <cell r="I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X72">
            <v>0</v>
          </cell>
          <cell r="Y72">
            <v>0</v>
          </cell>
          <cell r="AB72">
            <v>0</v>
          </cell>
          <cell r="AC72">
            <v>0</v>
          </cell>
          <cell r="AR72">
            <v>0</v>
          </cell>
          <cell r="AS72">
            <v>0</v>
          </cell>
          <cell r="AV72">
            <v>0</v>
          </cell>
          <cell r="AW72">
            <v>0</v>
          </cell>
          <cell r="BB72">
            <v>0</v>
          </cell>
          <cell r="BC72">
            <v>0</v>
          </cell>
          <cell r="BF72">
            <v>0</v>
          </cell>
          <cell r="BG72">
            <v>0</v>
          </cell>
          <cell r="BL72">
            <v>0</v>
          </cell>
          <cell r="BM72">
            <v>0</v>
          </cell>
          <cell r="BP72">
            <v>0</v>
          </cell>
          <cell r="BQ72">
            <v>0</v>
          </cell>
          <cell r="CJ72">
            <v>0</v>
          </cell>
          <cell r="CK72">
            <v>0</v>
          </cell>
          <cell r="CP72">
            <v>0</v>
          </cell>
          <cell r="CQ72">
            <v>0</v>
          </cell>
          <cell r="CT72">
            <v>0</v>
          </cell>
          <cell r="CU72">
            <v>0</v>
          </cell>
          <cell r="CZ72">
            <v>0</v>
          </cell>
          <cell r="DA72">
            <v>0</v>
          </cell>
          <cell r="DD72">
            <v>0</v>
          </cell>
          <cell r="DE72">
            <v>0</v>
          </cell>
          <cell r="DJ72">
            <v>0</v>
          </cell>
          <cell r="DK72">
            <v>0</v>
          </cell>
          <cell r="DN72">
            <v>0</v>
          </cell>
          <cell r="DO72">
            <v>0</v>
          </cell>
          <cell r="EN72">
            <v>0</v>
          </cell>
          <cell r="EO72">
            <v>0</v>
          </cell>
          <cell r="ER72">
            <v>0</v>
          </cell>
          <cell r="ES72">
            <v>0</v>
          </cell>
          <cell r="EX72">
            <v>0</v>
          </cell>
          <cell r="EY72">
            <v>0</v>
          </cell>
          <cell r="FB72">
            <v>0</v>
          </cell>
          <cell r="FC72">
            <v>0</v>
          </cell>
          <cell r="FH72">
            <v>0</v>
          </cell>
          <cell r="FI72">
            <v>0</v>
          </cell>
          <cell r="FL72">
            <v>0</v>
          </cell>
          <cell r="FM72">
            <v>0</v>
          </cell>
        </row>
        <row r="73">
          <cell r="D73">
            <v>0</v>
          </cell>
          <cell r="E73">
            <v>0</v>
          </cell>
          <cell r="H73">
            <v>0</v>
          </cell>
          <cell r="I73">
            <v>0</v>
          </cell>
          <cell r="N73">
            <v>0</v>
          </cell>
          <cell r="O73">
            <v>0</v>
          </cell>
          <cell r="R73">
            <v>0</v>
          </cell>
          <cell r="S73">
            <v>0</v>
          </cell>
          <cell r="X73">
            <v>0</v>
          </cell>
          <cell r="Y73">
            <v>0</v>
          </cell>
          <cell r="AB73">
            <v>0</v>
          </cell>
          <cell r="AC73">
            <v>0</v>
          </cell>
          <cell r="AR73">
            <v>0</v>
          </cell>
          <cell r="AS73">
            <v>0</v>
          </cell>
          <cell r="AV73">
            <v>0</v>
          </cell>
          <cell r="AW73">
            <v>0</v>
          </cell>
          <cell r="BB73">
            <v>0</v>
          </cell>
          <cell r="BC73">
            <v>0</v>
          </cell>
          <cell r="BF73">
            <v>0</v>
          </cell>
          <cell r="BG73">
            <v>0</v>
          </cell>
          <cell r="BL73">
            <v>0</v>
          </cell>
          <cell r="BM73">
            <v>0</v>
          </cell>
          <cell r="BP73">
            <v>0</v>
          </cell>
          <cell r="BQ73">
            <v>0</v>
          </cell>
          <cell r="CJ73">
            <v>0</v>
          </cell>
          <cell r="CK73">
            <v>0</v>
          </cell>
          <cell r="CP73">
            <v>0</v>
          </cell>
          <cell r="CQ73">
            <v>0</v>
          </cell>
          <cell r="CT73">
            <v>0</v>
          </cell>
          <cell r="CU73">
            <v>0</v>
          </cell>
          <cell r="CZ73">
            <v>0</v>
          </cell>
          <cell r="DA73">
            <v>0</v>
          </cell>
          <cell r="DD73">
            <v>0</v>
          </cell>
          <cell r="DE73">
            <v>0</v>
          </cell>
          <cell r="DJ73">
            <v>0</v>
          </cell>
          <cell r="DK73">
            <v>0</v>
          </cell>
          <cell r="DN73">
            <v>0</v>
          </cell>
          <cell r="DO73">
            <v>0</v>
          </cell>
          <cell r="EN73">
            <v>0</v>
          </cell>
          <cell r="EO73">
            <v>0</v>
          </cell>
          <cell r="ER73">
            <v>0</v>
          </cell>
          <cell r="ES73">
            <v>0</v>
          </cell>
          <cell r="EX73">
            <v>0</v>
          </cell>
          <cell r="EY73">
            <v>0</v>
          </cell>
          <cell r="FB73">
            <v>0</v>
          </cell>
          <cell r="FC73">
            <v>0</v>
          </cell>
          <cell r="FH73">
            <v>0</v>
          </cell>
          <cell r="FI73">
            <v>0</v>
          </cell>
          <cell r="FL73">
            <v>0</v>
          </cell>
          <cell r="FM73">
            <v>0</v>
          </cell>
        </row>
        <row r="74">
          <cell r="D74">
            <v>0</v>
          </cell>
          <cell r="E74">
            <v>0</v>
          </cell>
          <cell r="H74">
            <v>0</v>
          </cell>
          <cell r="I74">
            <v>0</v>
          </cell>
          <cell r="N74">
            <v>0</v>
          </cell>
          <cell r="O74">
            <v>0</v>
          </cell>
          <cell r="R74">
            <v>0</v>
          </cell>
          <cell r="S74">
            <v>0</v>
          </cell>
          <cell r="X74">
            <v>0</v>
          </cell>
          <cell r="Y74">
            <v>0</v>
          </cell>
          <cell r="AB74">
            <v>0</v>
          </cell>
          <cell r="AC74">
            <v>0</v>
          </cell>
          <cell r="AR74">
            <v>0</v>
          </cell>
          <cell r="AS74">
            <v>0</v>
          </cell>
          <cell r="AV74">
            <v>0</v>
          </cell>
          <cell r="AW74">
            <v>0</v>
          </cell>
          <cell r="BB74">
            <v>0</v>
          </cell>
          <cell r="BC74">
            <v>0</v>
          </cell>
          <cell r="BF74">
            <v>0</v>
          </cell>
          <cell r="BG74">
            <v>0</v>
          </cell>
          <cell r="BL74">
            <v>0</v>
          </cell>
          <cell r="BM74">
            <v>0</v>
          </cell>
          <cell r="BP74">
            <v>0</v>
          </cell>
          <cell r="BQ74">
            <v>0</v>
          </cell>
          <cell r="CJ74">
            <v>0</v>
          </cell>
          <cell r="CK74">
            <v>0</v>
          </cell>
          <cell r="CP74">
            <v>0</v>
          </cell>
          <cell r="CQ74">
            <v>0</v>
          </cell>
          <cell r="CT74">
            <v>0</v>
          </cell>
          <cell r="CU74">
            <v>0</v>
          </cell>
          <cell r="CZ74">
            <v>0</v>
          </cell>
          <cell r="DA74">
            <v>0</v>
          </cell>
          <cell r="DD74">
            <v>0</v>
          </cell>
          <cell r="DE74">
            <v>0</v>
          </cell>
          <cell r="DJ74">
            <v>0</v>
          </cell>
          <cell r="DK74">
            <v>0</v>
          </cell>
          <cell r="DN74">
            <v>0</v>
          </cell>
          <cell r="DO74">
            <v>0</v>
          </cell>
          <cell r="EN74">
            <v>0</v>
          </cell>
          <cell r="EO74">
            <v>0</v>
          </cell>
          <cell r="ER74">
            <v>0</v>
          </cell>
          <cell r="ES74">
            <v>0</v>
          </cell>
          <cell r="EX74">
            <v>0</v>
          </cell>
          <cell r="EY74">
            <v>0</v>
          </cell>
          <cell r="FB74">
            <v>0</v>
          </cell>
          <cell r="FC74">
            <v>0</v>
          </cell>
          <cell r="FH74">
            <v>0</v>
          </cell>
          <cell r="FI74">
            <v>0</v>
          </cell>
          <cell r="FL74">
            <v>0</v>
          </cell>
          <cell r="FM74">
            <v>0</v>
          </cell>
        </row>
        <row r="75">
          <cell r="D75">
            <v>0</v>
          </cell>
          <cell r="E75">
            <v>0</v>
          </cell>
          <cell r="H75">
            <v>0</v>
          </cell>
          <cell r="I75">
            <v>0</v>
          </cell>
          <cell r="N75">
            <v>0</v>
          </cell>
          <cell r="O75">
            <v>0</v>
          </cell>
          <cell r="R75">
            <v>0.24735011804999998</v>
          </cell>
          <cell r="S75">
            <v>0.10264988194999999</v>
          </cell>
          <cell r="X75">
            <v>18.30223651725883</v>
          </cell>
          <cell r="Y75">
            <v>6.6977634827411698</v>
          </cell>
          <cell r="AB75">
            <v>0</v>
          </cell>
          <cell r="AC75">
            <v>0</v>
          </cell>
          <cell r="AR75">
            <v>18.30223651725883</v>
          </cell>
          <cell r="AS75">
            <v>6.6977634827411698</v>
          </cell>
          <cell r="AV75">
            <v>2.2923245118080002</v>
          </cell>
          <cell r="AW75">
            <v>0.90767548819199995</v>
          </cell>
          <cell r="BB75">
            <v>18.30223651725883</v>
          </cell>
          <cell r="BC75">
            <v>6.6977634827411698</v>
          </cell>
          <cell r="BF75">
            <v>0</v>
          </cell>
          <cell r="BG75">
            <v>0</v>
          </cell>
          <cell r="BL75">
            <v>18.30223651725883</v>
          </cell>
          <cell r="BM75">
            <v>6.6977634827411698</v>
          </cell>
          <cell r="BP75">
            <v>246.94495525787616</v>
          </cell>
          <cell r="BQ75">
            <v>94.905044742123877</v>
          </cell>
          <cell r="CJ75">
            <v>249.48462988773417</v>
          </cell>
          <cell r="CK75">
            <v>95.915370112265876</v>
          </cell>
          <cell r="CP75">
            <v>236.06783033277915</v>
          </cell>
          <cell r="CQ75">
            <v>86.389796785864931</v>
          </cell>
          <cell r="CT75">
            <v>753.30499999999995</v>
          </cell>
          <cell r="CU75">
            <v>0</v>
          </cell>
          <cell r="CZ75">
            <v>593.72455261987648</v>
          </cell>
          <cell r="DA75">
            <v>217.27544738012355</v>
          </cell>
          <cell r="DD75">
            <v>805.16499999999996</v>
          </cell>
          <cell r="DE75">
            <v>0</v>
          </cell>
          <cell r="DJ75">
            <v>366.04473034517662</v>
          </cell>
          <cell r="DK75">
            <v>133.95526965482341</v>
          </cell>
          <cell r="DN75">
            <v>731</v>
          </cell>
          <cell r="DO75">
            <v>0</v>
          </cell>
          <cell r="EN75">
            <v>585.67156855228257</v>
          </cell>
          <cell r="EO75">
            <v>214.32843144771743</v>
          </cell>
          <cell r="ER75">
            <v>515</v>
          </cell>
          <cell r="ES75">
            <v>0</v>
          </cell>
          <cell r="EX75">
            <v>371.90144603069945</v>
          </cell>
          <cell r="EY75">
            <v>136.09855396930058</v>
          </cell>
          <cell r="FB75">
            <v>839</v>
          </cell>
          <cell r="FC75">
            <v>0</v>
          </cell>
          <cell r="FH75">
            <v>1194.4347028736602</v>
          </cell>
          <cell r="FI75">
            <v>437.10729712633974</v>
          </cell>
          <cell r="FL75">
            <v>1021.2</v>
          </cell>
          <cell r="FM75">
            <v>0</v>
          </cell>
        </row>
        <row r="76">
          <cell r="AK76">
            <v>0.35</v>
          </cell>
          <cell r="EG76">
            <v>2634.87</v>
          </cell>
          <cell r="GO76">
            <v>5010.0700000000006</v>
          </cell>
        </row>
        <row r="77">
          <cell r="D77">
            <v>0</v>
          </cell>
          <cell r="E77">
            <v>0</v>
          </cell>
          <cell r="H77">
            <v>-3.9863199799867743E-3</v>
          </cell>
          <cell r="I77">
            <v>3.9863199800080906E-3</v>
          </cell>
          <cell r="N77">
            <v>0</v>
          </cell>
          <cell r="O77">
            <v>0</v>
          </cell>
          <cell r="R77">
            <v>0</v>
          </cell>
          <cell r="S77">
            <v>0</v>
          </cell>
          <cell r="X77">
            <v>0</v>
          </cell>
          <cell r="Y77">
            <v>0</v>
          </cell>
          <cell r="AB77">
            <v>0</v>
          </cell>
          <cell r="AC77">
            <v>0</v>
          </cell>
          <cell r="AR77">
            <v>0</v>
          </cell>
          <cell r="AS77">
            <v>0</v>
          </cell>
          <cell r="AV77">
            <v>0</v>
          </cell>
          <cell r="AW77">
            <v>0</v>
          </cell>
          <cell r="BB77">
            <v>0</v>
          </cell>
          <cell r="BC77">
            <v>0</v>
          </cell>
          <cell r="BF77">
            <v>0</v>
          </cell>
          <cell r="BG77">
            <v>0</v>
          </cell>
          <cell r="BL77">
            <v>0</v>
          </cell>
          <cell r="BM77">
            <v>0</v>
          </cell>
          <cell r="BP77">
            <v>2.2691292499388283E-3</v>
          </cell>
          <cell r="BQ77">
            <v>-3.2691292499347213E-3</v>
          </cell>
          <cell r="CJ77">
            <v>-1.7171907300479461E-3</v>
          </cell>
          <cell r="CK77">
            <v>7.1719073007336931E-4</v>
          </cell>
          <cell r="CP77">
            <v>0</v>
          </cell>
          <cell r="CQ77">
            <v>0</v>
          </cell>
          <cell r="CT77">
            <v>0</v>
          </cell>
          <cell r="CU77">
            <v>0</v>
          </cell>
          <cell r="CZ77">
            <v>0</v>
          </cell>
          <cell r="DA77">
            <v>0</v>
          </cell>
          <cell r="DD77">
            <v>-3.2597912011169683E-3</v>
          </cell>
          <cell r="DE77">
            <v>1.2597912011358403E-3</v>
          </cell>
          <cell r="DJ77">
            <v>0</v>
          </cell>
          <cell r="DK77">
            <v>0</v>
          </cell>
          <cell r="DN77">
            <v>0</v>
          </cell>
          <cell r="DO77">
            <v>0</v>
          </cell>
          <cell r="EN77">
            <v>0</v>
          </cell>
          <cell r="EO77">
            <v>0</v>
          </cell>
          <cell r="ER77">
            <v>0</v>
          </cell>
          <cell r="ES77">
            <v>0</v>
          </cell>
          <cell r="EX77">
            <v>0</v>
          </cell>
          <cell r="EY77">
            <v>0</v>
          </cell>
          <cell r="FB77">
            <v>0</v>
          </cell>
          <cell r="FC77">
            <v>0</v>
          </cell>
          <cell r="FH77">
            <v>0</v>
          </cell>
          <cell r="FI77">
            <v>0</v>
          </cell>
          <cell r="FL77">
            <v>-2.8897973919583819E-4</v>
          </cell>
          <cell r="FM77">
            <v>3.2889797391923992E-3</v>
          </cell>
        </row>
        <row r="78">
          <cell r="AK78">
            <v>2.1316282072803006E-14</v>
          </cell>
          <cell r="EG78">
            <v>-2.9999999999557048E-3</v>
          </cell>
        </row>
        <row r="79">
          <cell r="D79">
            <v>0</v>
          </cell>
          <cell r="E79">
            <v>0</v>
          </cell>
          <cell r="H79">
            <v>0</v>
          </cell>
          <cell r="I79">
            <v>0</v>
          </cell>
          <cell r="J79">
            <v>0</v>
          </cell>
          <cell r="N79">
            <v>0</v>
          </cell>
          <cell r="O79">
            <v>0</v>
          </cell>
          <cell r="R79">
            <v>0</v>
          </cell>
          <cell r="S79">
            <v>0</v>
          </cell>
          <cell r="T79">
            <v>0</v>
          </cell>
          <cell r="X79">
            <v>0</v>
          </cell>
          <cell r="Y79">
            <v>0</v>
          </cell>
          <cell r="AB79">
            <v>0</v>
          </cell>
          <cell r="AC79">
            <v>0</v>
          </cell>
          <cell r="AD79">
            <v>0</v>
          </cell>
          <cell r="AR79">
            <v>0</v>
          </cell>
          <cell r="AS79">
            <v>0</v>
          </cell>
          <cell r="AV79">
            <v>0</v>
          </cell>
          <cell r="AW79">
            <v>0</v>
          </cell>
          <cell r="AX79">
            <v>0</v>
          </cell>
          <cell r="BB79">
            <v>0</v>
          </cell>
          <cell r="BC79">
            <v>0</v>
          </cell>
          <cell r="BF79">
            <v>0</v>
          </cell>
          <cell r="BG79">
            <v>0</v>
          </cell>
          <cell r="BH79">
            <v>0</v>
          </cell>
          <cell r="BL79">
            <v>0</v>
          </cell>
          <cell r="BM79">
            <v>0</v>
          </cell>
          <cell r="BP79">
            <v>0</v>
          </cell>
          <cell r="BQ79">
            <v>0</v>
          </cell>
          <cell r="BR79">
            <v>0</v>
          </cell>
          <cell r="CJ79">
            <v>0</v>
          </cell>
          <cell r="CK79">
            <v>0</v>
          </cell>
          <cell r="CL79">
            <v>0</v>
          </cell>
          <cell r="CP79">
            <v>0</v>
          </cell>
          <cell r="CQ79">
            <v>0</v>
          </cell>
          <cell r="CT79">
            <v>0</v>
          </cell>
          <cell r="CU79">
            <v>0</v>
          </cell>
          <cell r="CV79">
            <v>0</v>
          </cell>
          <cell r="CZ79">
            <v>0</v>
          </cell>
          <cell r="DA79">
            <v>0</v>
          </cell>
          <cell r="DD79">
            <v>0</v>
          </cell>
          <cell r="DE79">
            <v>0</v>
          </cell>
          <cell r="DF79">
            <v>0</v>
          </cell>
          <cell r="DJ79">
            <v>0</v>
          </cell>
          <cell r="DK79">
            <v>0</v>
          </cell>
          <cell r="DN79">
            <v>0</v>
          </cell>
          <cell r="DO79">
            <v>0</v>
          </cell>
          <cell r="DP79">
            <v>0</v>
          </cell>
          <cell r="EN79">
            <v>0</v>
          </cell>
          <cell r="EO79">
            <v>0</v>
          </cell>
          <cell r="ER79">
            <v>0</v>
          </cell>
          <cell r="ES79">
            <v>0</v>
          </cell>
          <cell r="ET79">
            <v>0</v>
          </cell>
          <cell r="EX79">
            <v>0</v>
          </cell>
          <cell r="EY79">
            <v>0</v>
          </cell>
          <cell r="FB79">
            <v>0</v>
          </cell>
          <cell r="FC79">
            <v>0</v>
          </cell>
          <cell r="FD79">
            <v>0</v>
          </cell>
          <cell r="FH79">
            <v>0</v>
          </cell>
          <cell r="FI79">
            <v>0</v>
          </cell>
          <cell r="FL79">
            <v>0</v>
          </cell>
          <cell r="FM79">
            <v>0</v>
          </cell>
          <cell r="FN79">
            <v>0</v>
          </cell>
        </row>
        <row r="80">
          <cell r="D80">
            <v>0</v>
          </cell>
          <cell r="E80">
            <v>0</v>
          </cell>
          <cell r="H80">
            <v>0</v>
          </cell>
          <cell r="I80">
            <v>0</v>
          </cell>
          <cell r="J80">
            <v>0</v>
          </cell>
          <cell r="N80">
            <v>0</v>
          </cell>
          <cell r="O80">
            <v>0</v>
          </cell>
          <cell r="R80">
            <v>0</v>
          </cell>
          <cell r="S80">
            <v>0</v>
          </cell>
          <cell r="T80">
            <v>0</v>
          </cell>
          <cell r="X80">
            <v>0</v>
          </cell>
          <cell r="Y80">
            <v>0</v>
          </cell>
          <cell r="AB80">
            <v>0</v>
          </cell>
          <cell r="AC80">
            <v>0</v>
          </cell>
          <cell r="AD80">
            <v>0</v>
          </cell>
          <cell r="AR80">
            <v>0</v>
          </cell>
          <cell r="AS80">
            <v>0</v>
          </cell>
          <cell r="AV80">
            <v>0</v>
          </cell>
          <cell r="AW80">
            <v>0</v>
          </cell>
          <cell r="AX80">
            <v>0</v>
          </cell>
          <cell r="BB80">
            <v>0</v>
          </cell>
          <cell r="BC80">
            <v>0</v>
          </cell>
          <cell r="BF80">
            <v>0</v>
          </cell>
          <cell r="BG80">
            <v>0</v>
          </cell>
          <cell r="BH80">
            <v>0</v>
          </cell>
          <cell r="BL80">
            <v>0</v>
          </cell>
          <cell r="BM80">
            <v>0</v>
          </cell>
          <cell r="BP80">
            <v>0</v>
          </cell>
          <cell r="BQ80">
            <v>0</v>
          </cell>
          <cell r="BR80">
            <v>0</v>
          </cell>
          <cell r="CJ80">
            <v>0</v>
          </cell>
          <cell r="CK80">
            <v>0</v>
          </cell>
          <cell r="CL80">
            <v>0</v>
          </cell>
          <cell r="CP80">
            <v>0</v>
          </cell>
          <cell r="CQ80">
            <v>0</v>
          </cell>
          <cell r="CT80">
            <v>0</v>
          </cell>
          <cell r="CU80">
            <v>0</v>
          </cell>
          <cell r="CV80">
            <v>0</v>
          </cell>
          <cell r="CZ80">
            <v>0</v>
          </cell>
          <cell r="DA80">
            <v>0</v>
          </cell>
          <cell r="DD80">
            <v>0</v>
          </cell>
          <cell r="DE80">
            <v>0</v>
          </cell>
          <cell r="DF80">
            <v>0</v>
          </cell>
          <cell r="DJ80">
            <v>0</v>
          </cell>
          <cell r="DK80">
            <v>0</v>
          </cell>
          <cell r="DN80">
            <v>0</v>
          </cell>
          <cell r="DO80">
            <v>0</v>
          </cell>
          <cell r="DP80">
            <v>0</v>
          </cell>
          <cell r="EN80">
            <v>0</v>
          </cell>
          <cell r="EO80">
            <v>0</v>
          </cell>
          <cell r="ER80">
            <v>0</v>
          </cell>
          <cell r="ES80">
            <v>0</v>
          </cell>
          <cell r="ET80">
            <v>0</v>
          </cell>
          <cell r="EX80">
            <v>0</v>
          </cell>
          <cell r="EY80">
            <v>0</v>
          </cell>
          <cell r="FB80">
            <v>0</v>
          </cell>
          <cell r="FC80">
            <v>0</v>
          </cell>
          <cell r="FD80">
            <v>0</v>
          </cell>
          <cell r="FH80">
            <v>0</v>
          </cell>
          <cell r="FI80">
            <v>0</v>
          </cell>
          <cell r="FL80">
            <v>0</v>
          </cell>
          <cell r="FM80">
            <v>0</v>
          </cell>
          <cell r="FN80">
            <v>0</v>
          </cell>
        </row>
        <row r="81">
          <cell r="D81">
            <v>0</v>
          </cell>
          <cell r="E81">
            <v>0</v>
          </cell>
          <cell r="H81">
            <v>0</v>
          </cell>
          <cell r="I81">
            <v>0</v>
          </cell>
          <cell r="N81">
            <v>0</v>
          </cell>
          <cell r="O81">
            <v>0</v>
          </cell>
          <cell r="R81">
            <v>0</v>
          </cell>
          <cell r="S81">
            <v>0</v>
          </cell>
          <cell r="X81">
            <v>0</v>
          </cell>
          <cell r="Y81">
            <v>0</v>
          </cell>
          <cell r="AB81">
            <v>0</v>
          </cell>
          <cell r="AC81">
            <v>0</v>
          </cell>
          <cell r="AR81">
            <v>0</v>
          </cell>
          <cell r="AS81">
            <v>0</v>
          </cell>
          <cell r="AV81">
            <v>0</v>
          </cell>
          <cell r="AW81">
            <v>0</v>
          </cell>
          <cell r="BB81">
            <v>0</v>
          </cell>
          <cell r="BC81">
            <v>0</v>
          </cell>
          <cell r="BF81">
            <v>0</v>
          </cell>
          <cell r="BG81">
            <v>0</v>
          </cell>
          <cell r="BL81">
            <v>0</v>
          </cell>
          <cell r="BM81">
            <v>0</v>
          </cell>
          <cell r="BP81">
            <v>0</v>
          </cell>
          <cell r="BQ81">
            <v>0</v>
          </cell>
          <cell r="CJ81">
            <v>0</v>
          </cell>
          <cell r="CK81">
            <v>0</v>
          </cell>
          <cell r="CP81">
            <v>0</v>
          </cell>
          <cell r="CQ81">
            <v>0</v>
          </cell>
          <cell r="CT81">
            <v>0</v>
          </cell>
          <cell r="CU81">
            <v>0</v>
          </cell>
          <cell r="CZ81">
            <v>0</v>
          </cell>
          <cell r="DA81">
            <v>0</v>
          </cell>
          <cell r="DD81">
            <v>0</v>
          </cell>
          <cell r="DE81">
            <v>0</v>
          </cell>
          <cell r="DJ81">
            <v>0</v>
          </cell>
          <cell r="DK81">
            <v>0</v>
          </cell>
          <cell r="DN81">
            <v>0</v>
          </cell>
          <cell r="DO81">
            <v>0</v>
          </cell>
          <cell r="EN81">
            <v>0</v>
          </cell>
          <cell r="EO81">
            <v>0</v>
          </cell>
          <cell r="ER81">
            <v>0</v>
          </cell>
          <cell r="ES81">
            <v>0</v>
          </cell>
          <cell r="EX81">
            <v>0</v>
          </cell>
          <cell r="EY81">
            <v>0</v>
          </cell>
          <cell r="FB81">
            <v>0</v>
          </cell>
          <cell r="FC81">
            <v>0</v>
          </cell>
          <cell r="FH81">
            <v>0</v>
          </cell>
          <cell r="FI81">
            <v>0</v>
          </cell>
          <cell r="FL81">
            <v>0</v>
          </cell>
          <cell r="FM81">
            <v>0</v>
          </cell>
        </row>
        <row r="82">
          <cell r="D82">
            <v>0</v>
          </cell>
          <cell r="E82">
            <v>0</v>
          </cell>
          <cell r="H82">
            <v>0</v>
          </cell>
          <cell r="I82">
            <v>0</v>
          </cell>
          <cell r="N82">
            <v>0</v>
          </cell>
          <cell r="O82">
            <v>0</v>
          </cell>
          <cell r="R82">
            <v>0</v>
          </cell>
          <cell r="S82">
            <v>0</v>
          </cell>
          <cell r="X82">
            <v>0</v>
          </cell>
          <cell r="Y82">
            <v>0</v>
          </cell>
          <cell r="AB82">
            <v>0</v>
          </cell>
          <cell r="AC82">
            <v>0</v>
          </cell>
          <cell r="AR82">
            <v>0</v>
          </cell>
          <cell r="AS82">
            <v>0</v>
          </cell>
          <cell r="AV82">
            <v>0</v>
          </cell>
          <cell r="AW82">
            <v>0</v>
          </cell>
          <cell r="BB82">
            <v>0</v>
          </cell>
          <cell r="BC82">
            <v>0</v>
          </cell>
          <cell r="BF82">
            <v>0</v>
          </cell>
          <cell r="BG82">
            <v>0</v>
          </cell>
          <cell r="BL82">
            <v>0</v>
          </cell>
          <cell r="BM82">
            <v>0</v>
          </cell>
          <cell r="BP82">
            <v>0</v>
          </cell>
          <cell r="BQ82">
            <v>0</v>
          </cell>
          <cell r="CJ82">
            <v>0</v>
          </cell>
          <cell r="CK82">
            <v>0</v>
          </cell>
          <cell r="CP82">
            <v>0</v>
          </cell>
          <cell r="CQ82">
            <v>0</v>
          </cell>
          <cell r="CT82">
            <v>0</v>
          </cell>
          <cell r="CU82">
            <v>0</v>
          </cell>
          <cell r="CZ82">
            <v>0</v>
          </cell>
          <cell r="DA82">
            <v>0</v>
          </cell>
          <cell r="DD82">
            <v>0</v>
          </cell>
          <cell r="DE82">
            <v>0</v>
          </cell>
          <cell r="DJ82">
            <v>0</v>
          </cell>
          <cell r="DK82">
            <v>0</v>
          </cell>
          <cell r="DN82">
            <v>0</v>
          </cell>
          <cell r="DO82">
            <v>0</v>
          </cell>
          <cell r="EN82">
            <v>0</v>
          </cell>
          <cell r="EO82">
            <v>0</v>
          </cell>
          <cell r="ER82">
            <v>0</v>
          </cell>
          <cell r="ES82">
            <v>0</v>
          </cell>
          <cell r="EX82">
            <v>0</v>
          </cell>
          <cell r="EY82">
            <v>0</v>
          </cell>
          <cell r="FB82">
            <v>0</v>
          </cell>
          <cell r="FC82">
            <v>0</v>
          </cell>
          <cell r="FH82">
            <v>0</v>
          </cell>
          <cell r="FI82">
            <v>0</v>
          </cell>
          <cell r="FL82">
            <v>0</v>
          </cell>
          <cell r="FM82">
            <v>0</v>
          </cell>
        </row>
        <row r="83">
          <cell r="D83">
            <v>0</v>
          </cell>
          <cell r="E83">
            <v>0</v>
          </cell>
          <cell r="H83">
            <v>0</v>
          </cell>
          <cell r="I83">
            <v>0</v>
          </cell>
          <cell r="N83">
            <v>0</v>
          </cell>
          <cell r="O83">
            <v>0</v>
          </cell>
          <cell r="R83">
            <v>0</v>
          </cell>
          <cell r="S83">
            <v>0</v>
          </cell>
          <cell r="X83">
            <v>0</v>
          </cell>
          <cell r="Y83">
            <v>0</v>
          </cell>
          <cell r="AB83">
            <v>0</v>
          </cell>
          <cell r="AC83">
            <v>0</v>
          </cell>
          <cell r="AR83">
            <v>0</v>
          </cell>
          <cell r="AS83">
            <v>0</v>
          </cell>
          <cell r="AV83">
            <v>0</v>
          </cell>
          <cell r="AW83">
            <v>0</v>
          </cell>
          <cell r="BB83">
            <v>0</v>
          </cell>
          <cell r="BC83">
            <v>0</v>
          </cell>
          <cell r="BF83">
            <v>0</v>
          </cell>
          <cell r="BG83">
            <v>0</v>
          </cell>
          <cell r="BL83">
            <v>0</v>
          </cell>
          <cell r="BM83">
            <v>0</v>
          </cell>
          <cell r="BP83">
            <v>0</v>
          </cell>
          <cell r="BQ83">
            <v>0</v>
          </cell>
          <cell r="CJ83">
            <v>0</v>
          </cell>
          <cell r="CK83">
            <v>0</v>
          </cell>
          <cell r="CP83">
            <v>0</v>
          </cell>
          <cell r="CQ83">
            <v>0</v>
          </cell>
          <cell r="CT83">
            <v>0</v>
          </cell>
          <cell r="CU83">
            <v>0</v>
          </cell>
          <cell r="CZ83">
            <v>0</v>
          </cell>
          <cell r="DA83">
            <v>0</v>
          </cell>
          <cell r="DD83">
            <v>0</v>
          </cell>
          <cell r="DE83">
            <v>0</v>
          </cell>
          <cell r="DJ83">
            <v>0</v>
          </cell>
          <cell r="DK83">
            <v>0</v>
          </cell>
          <cell r="DN83">
            <v>0</v>
          </cell>
          <cell r="DO83">
            <v>0</v>
          </cell>
          <cell r="EN83">
            <v>0</v>
          </cell>
          <cell r="EO83">
            <v>0</v>
          </cell>
          <cell r="ER83">
            <v>0</v>
          </cell>
          <cell r="ES83">
            <v>0</v>
          </cell>
          <cell r="EX83">
            <v>0</v>
          </cell>
          <cell r="EY83">
            <v>0</v>
          </cell>
          <cell r="FB83">
            <v>0</v>
          </cell>
          <cell r="FC83">
            <v>0</v>
          </cell>
          <cell r="FH83">
            <v>0</v>
          </cell>
          <cell r="FI83">
            <v>0</v>
          </cell>
          <cell r="FL83">
            <v>0</v>
          </cell>
          <cell r="FM83">
            <v>0</v>
          </cell>
        </row>
        <row r="84">
          <cell r="D84">
            <v>0</v>
          </cell>
          <cell r="E84">
            <v>0</v>
          </cell>
          <cell r="H84">
            <v>0</v>
          </cell>
          <cell r="I84">
            <v>0</v>
          </cell>
          <cell r="N84">
            <v>0</v>
          </cell>
          <cell r="O84">
            <v>0</v>
          </cell>
          <cell r="R84">
            <v>0</v>
          </cell>
          <cell r="S84">
            <v>0</v>
          </cell>
          <cell r="X84">
            <v>0</v>
          </cell>
          <cell r="Y84">
            <v>0</v>
          </cell>
          <cell r="AB84">
            <v>0</v>
          </cell>
          <cell r="AC84">
            <v>0</v>
          </cell>
          <cell r="AR84">
            <v>0</v>
          </cell>
          <cell r="AS84">
            <v>0</v>
          </cell>
          <cell r="AV84">
            <v>0</v>
          </cell>
          <cell r="AW84">
            <v>0</v>
          </cell>
          <cell r="BB84">
            <v>0</v>
          </cell>
          <cell r="BC84">
            <v>0</v>
          </cell>
          <cell r="BF84">
            <v>0</v>
          </cell>
          <cell r="BG84">
            <v>0</v>
          </cell>
          <cell r="BL84">
            <v>0</v>
          </cell>
          <cell r="BM84">
            <v>0</v>
          </cell>
          <cell r="BP84">
            <v>0</v>
          </cell>
          <cell r="BQ84">
            <v>0</v>
          </cell>
          <cell r="CJ84">
            <v>0</v>
          </cell>
          <cell r="CK84">
            <v>0</v>
          </cell>
          <cell r="CP84">
            <v>0</v>
          </cell>
          <cell r="CQ84">
            <v>0</v>
          </cell>
          <cell r="CT84">
            <v>0</v>
          </cell>
          <cell r="CU84">
            <v>0</v>
          </cell>
          <cell r="CZ84">
            <v>0</v>
          </cell>
          <cell r="DA84">
            <v>0</v>
          </cell>
          <cell r="DD84">
            <v>0</v>
          </cell>
          <cell r="DE84">
            <v>0</v>
          </cell>
          <cell r="DJ84">
            <v>0</v>
          </cell>
          <cell r="DK84">
            <v>0</v>
          </cell>
          <cell r="DN84">
            <v>0</v>
          </cell>
          <cell r="DO84">
            <v>0</v>
          </cell>
          <cell r="EN84">
            <v>0</v>
          </cell>
          <cell r="EO84">
            <v>0</v>
          </cell>
          <cell r="ER84">
            <v>0</v>
          </cell>
          <cell r="ES84">
            <v>0</v>
          </cell>
          <cell r="EX84">
            <v>0</v>
          </cell>
          <cell r="EY84">
            <v>0</v>
          </cell>
          <cell r="FB84">
            <v>0</v>
          </cell>
          <cell r="FC84">
            <v>0</v>
          </cell>
          <cell r="FH84">
            <v>0</v>
          </cell>
          <cell r="FI84">
            <v>0</v>
          </cell>
          <cell r="FL84">
            <v>0</v>
          </cell>
          <cell r="FM84">
            <v>0</v>
          </cell>
        </row>
        <row r="85">
          <cell r="D85">
            <v>0</v>
          </cell>
          <cell r="E85">
            <v>0</v>
          </cell>
          <cell r="H85">
            <v>0</v>
          </cell>
          <cell r="I85">
            <v>0</v>
          </cell>
          <cell r="N85">
            <v>0</v>
          </cell>
          <cell r="O85">
            <v>0</v>
          </cell>
          <cell r="R85">
            <v>0</v>
          </cell>
          <cell r="S85">
            <v>0</v>
          </cell>
          <cell r="X85">
            <v>0</v>
          </cell>
          <cell r="Y85">
            <v>0</v>
          </cell>
          <cell r="AB85">
            <v>0</v>
          </cell>
          <cell r="AC85">
            <v>0</v>
          </cell>
          <cell r="AR85">
            <v>0</v>
          </cell>
          <cell r="AS85">
            <v>0</v>
          </cell>
          <cell r="AV85">
            <v>12.53400061972018</v>
          </cell>
          <cell r="AW85">
            <v>4.96299938027982</v>
          </cell>
          <cell r="BB85">
            <v>0</v>
          </cell>
          <cell r="BC85">
            <v>0</v>
          </cell>
          <cell r="BF85">
            <v>0</v>
          </cell>
          <cell r="BG85">
            <v>0</v>
          </cell>
          <cell r="BL85">
            <v>0</v>
          </cell>
          <cell r="BM85">
            <v>0</v>
          </cell>
          <cell r="BP85">
            <v>0</v>
          </cell>
          <cell r="BQ85">
            <v>0</v>
          </cell>
          <cell r="CJ85">
            <v>12.53400061972018</v>
          </cell>
          <cell r="CK85">
            <v>4.96299938027982</v>
          </cell>
          <cell r="CP85">
            <v>0</v>
          </cell>
          <cell r="CQ85">
            <v>0</v>
          </cell>
          <cell r="CT85">
            <v>0</v>
          </cell>
          <cell r="CU85">
            <v>0</v>
          </cell>
          <cell r="CZ85">
            <v>0</v>
          </cell>
          <cell r="DA85">
            <v>0</v>
          </cell>
          <cell r="DD85">
            <v>0</v>
          </cell>
          <cell r="DE85">
            <v>0</v>
          </cell>
          <cell r="DJ85">
            <v>0</v>
          </cell>
          <cell r="DK85">
            <v>0</v>
          </cell>
          <cell r="DN85">
            <v>0</v>
          </cell>
          <cell r="DO85">
            <v>0</v>
          </cell>
          <cell r="EN85">
            <v>0</v>
          </cell>
          <cell r="EO85">
            <v>0</v>
          </cell>
          <cell r="ER85">
            <v>0</v>
          </cell>
          <cell r="ES85">
            <v>0</v>
          </cell>
          <cell r="EX85">
            <v>0</v>
          </cell>
          <cell r="EY85">
            <v>0</v>
          </cell>
          <cell r="FB85">
            <v>0</v>
          </cell>
          <cell r="FC85">
            <v>0</v>
          </cell>
          <cell r="FH85">
            <v>0</v>
          </cell>
          <cell r="FI85">
            <v>0</v>
          </cell>
          <cell r="FL85">
            <v>0</v>
          </cell>
          <cell r="FM85">
            <v>0</v>
          </cell>
        </row>
        <row r="86">
          <cell r="D86">
            <v>0</v>
          </cell>
          <cell r="E86">
            <v>0</v>
          </cell>
          <cell r="H86">
            <v>0</v>
          </cell>
          <cell r="I86">
            <v>0</v>
          </cell>
          <cell r="N86">
            <v>0</v>
          </cell>
          <cell r="O86">
            <v>0</v>
          </cell>
          <cell r="R86">
            <v>0</v>
          </cell>
          <cell r="S86">
            <v>0</v>
          </cell>
          <cell r="X86">
            <v>0</v>
          </cell>
          <cell r="Y86">
            <v>0</v>
          </cell>
          <cell r="AB86">
            <v>0</v>
          </cell>
          <cell r="AC86">
            <v>0</v>
          </cell>
          <cell r="AR86">
            <v>0</v>
          </cell>
          <cell r="AS86">
            <v>0</v>
          </cell>
          <cell r="AV86">
            <v>0</v>
          </cell>
          <cell r="AW86">
            <v>0</v>
          </cell>
          <cell r="BB86">
            <v>0</v>
          </cell>
          <cell r="BC86">
            <v>0</v>
          </cell>
          <cell r="BF86">
            <v>0</v>
          </cell>
          <cell r="BG86">
            <v>0</v>
          </cell>
          <cell r="BL86">
            <v>0</v>
          </cell>
          <cell r="BM86">
            <v>0</v>
          </cell>
          <cell r="BP86">
            <v>0</v>
          </cell>
          <cell r="BQ86">
            <v>0</v>
          </cell>
          <cell r="CJ86">
            <v>0</v>
          </cell>
          <cell r="CK86">
            <v>0</v>
          </cell>
          <cell r="CP86">
            <v>0</v>
          </cell>
          <cell r="CQ86">
            <v>0</v>
          </cell>
          <cell r="CT86">
            <v>0</v>
          </cell>
          <cell r="CU86">
            <v>0</v>
          </cell>
          <cell r="CZ86">
            <v>0</v>
          </cell>
          <cell r="DA86">
            <v>0</v>
          </cell>
          <cell r="DD86">
            <v>0</v>
          </cell>
          <cell r="DE86">
            <v>0</v>
          </cell>
          <cell r="DJ86">
            <v>0</v>
          </cell>
          <cell r="DK86">
            <v>0</v>
          </cell>
          <cell r="DN86">
            <v>0</v>
          </cell>
          <cell r="DO86">
            <v>0</v>
          </cell>
          <cell r="EN86">
            <v>0</v>
          </cell>
          <cell r="EO86">
            <v>0</v>
          </cell>
          <cell r="ER86">
            <v>0</v>
          </cell>
          <cell r="ES86">
            <v>0</v>
          </cell>
          <cell r="EX86">
            <v>0</v>
          </cell>
          <cell r="EY86">
            <v>0</v>
          </cell>
          <cell r="FB86">
            <v>0</v>
          </cell>
          <cell r="FC86">
            <v>0</v>
          </cell>
          <cell r="FH86">
            <v>0</v>
          </cell>
          <cell r="FI86">
            <v>0</v>
          </cell>
          <cell r="FL86">
            <v>0</v>
          </cell>
          <cell r="FM86">
            <v>0</v>
          </cell>
        </row>
        <row r="87">
          <cell r="D87">
            <v>146.41789213807064</v>
          </cell>
          <cell r="E87">
            <v>53.582107861929359</v>
          </cell>
          <cell r="H87">
            <v>99.548528510402988</v>
          </cell>
          <cell r="I87">
            <v>41.312471489597002</v>
          </cell>
          <cell r="N87">
            <v>146.56729235681226</v>
          </cell>
          <cell r="O87">
            <v>53.432707643187747</v>
          </cell>
          <cell r="R87">
            <v>1.0642997046</v>
          </cell>
          <cell r="S87">
            <v>0.453581436</v>
          </cell>
          <cell r="X87">
            <v>146.41789213807061</v>
          </cell>
          <cell r="Y87">
            <v>53.582107861929373</v>
          </cell>
          <cell r="AB87">
            <v>166.24932350849997</v>
          </cell>
          <cell r="AC87">
            <v>60.825676491500005</v>
          </cell>
          <cell r="AR87">
            <v>146.41789213807061</v>
          </cell>
          <cell r="AS87">
            <v>53.582107861929373</v>
          </cell>
          <cell r="AV87">
            <v>94.266372623332074</v>
          </cell>
          <cell r="AW87">
            <v>37.325987376667946</v>
          </cell>
          <cell r="BB87">
            <v>145.53346479652348</v>
          </cell>
          <cell r="BC87">
            <v>54.466535203476532</v>
          </cell>
          <cell r="BF87">
            <v>80.967703918319557</v>
          </cell>
          <cell r="BG87">
            <v>32.131296081680432</v>
          </cell>
          <cell r="BL87">
            <v>146.41789213807064</v>
          </cell>
          <cell r="BM87">
            <v>53.582107861929359</v>
          </cell>
          <cell r="BP87">
            <v>97.586780607698543</v>
          </cell>
          <cell r="BQ87">
            <v>37.504219392301465</v>
          </cell>
          <cell r="CJ87">
            <v>539.68300887285318</v>
          </cell>
          <cell r="CK87">
            <v>209.55323226774686</v>
          </cell>
          <cell r="CP87">
            <v>146.41789213807064</v>
          </cell>
          <cell r="CQ87">
            <v>53.582107861929387</v>
          </cell>
          <cell r="CT87">
            <v>117.30247700019662</v>
          </cell>
          <cell r="CU87">
            <v>49.126522999803385</v>
          </cell>
          <cell r="CZ87">
            <v>145.53840650704893</v>
          </cell>
          <cell r="DA87">
            <v>54.461593492951096</v>
          </cell>
          <cell r="DD87">
            <v>106.92464510062736</v>
          </cell>
          <cell r="DE87">
            <v>41.260354899372651</v>
          </cell>
          <cell r="DJ87">
            <v>146.41789213807061</v>
          </cell>
          <cell r="DK87">
            <v>53.582107861929387</v>
          </cell>
          <cell r="DN87">
            <v>107.2002908352213</v>
          </cell>
          <cell r="DO87">
            <v>40.277709164778706</v>
          </cell>
          <cell r="EN87">
            <v>146.41789213807067</v>
          </cell>
          <cell r="EO87">
            <v>53.582107861929373</v>
          </cell>
          <cell r="ER87">
            <v>114.09937809123595</v>
          </cell>
          <cell r="ES87">
            <v>43.195621908764025</v>
          </cell>
          <cell r="EX87">
            <v>145.51660018172791</v>
          </cell>
          <cell r="EY87">
            <v>54.48339981827209</v>
          </cell>
          <cell r="FB87">
            <v>114.5134081624318</v>
          </cell>
          <cell r="FC87">
            <v>44.092591837568179</v>
          </cell>
          <cell r="FH87">
            <v>146.41789213807061</v>
          </cell>
          <cell r="FI87">
            <v>53.582107861929359</v>
          </cell>
          <cell r="FL87">
            <v>113.59569757724073</v>
          </cell>
          <cell r="FM87">
            <v>41.645302422759286</v>
          </cell>
        </row>
        <row r="88">
          <cell r="AK88">
            <v>369.45388114059995</v>
          </cell>
          <cell r="EG88">
            <v>1228.8252411405999</v>
          </cell>
          <cell r="GO88">
            <v>1699.9672411406</v>
          </cell>
        </row>
        <row r="89">
          <cell r="D89">
            <v>0</v>
          </cell>
          <cell r="E89">
            <v>0</v>
          </cell>
          <cell r="H89">
            <v>0</v>
          </cell>
          <cell r="I89">
            <v>0</v>
          </cell>
          <cell r="N89">
            <v>0</v>
          </cell>
          <cell r="O89">
            <v>0</v>
          </cell>
          <cell r="R89">
            <v>0</v>
          </cell>
          <cell r="S89">
            <v>0</v>
          </cell>
          <cell r="X89">
            <v>0</v>
          </cell>
          <cell r="Y89">
            <v>0</v>
          </cell>
          <cell r="AB89">
            <v>0</v>
          </cell>
          <cell r="AC89">
            <v>0</v>
          </cell>
          <cell r="AR89">
            <v>0</v>
          </cell>
          <cell r="AS89">
            <v>0</v>
          </cell>
          <cell r="AV89">
            <v>0</v>
          </cell>
          <cell r="AW89">
            <v>0</v>
          </cell>
          <cell r="BB89">
            <v>0</v>
          </cell>
          <cell r="BC89">
            <v>0</v>
          </cell>
          <cell r="BF89">
            <v>0</v>
          </cell>
          <cell r="BG89">
            <v>0</v>
          </cell>
          <cell r="BL89">
            <v>0</v>
          </cell>
          <cell r="BM89">
            <v>0</v>
          </cell>
          <cell r="BP89">
            <v>0</v>
          </cell>
          <cell r="BQ89">
            <v>0</v>
          </cell>
          <cell r="CJ89">
            <v>0</v>
          </cell>
          <cell r="CK89">
            <v>0</v>
          </cell>
          <cell r="CP89">
            <v>0</v>
          </cell>
          <cell r="CQ89">
            <v>0</v>
          </cell>
          <cell r="CT89">
            <v>0</v>
          </cell>
          <cell r="CU89">
            <v>0</v>
          </cell>
          <cell r="CZ89">
            <v>0</v>
          </cell>
          <cell r="DA89">
            <v>0</v>
          </cell>
          <cell r="DD89">
            <v>0</v>
          </cell>
          <cell r="DE89">
            <v>0</v>
          </cell>
          <cell r="DJ89">
            <v>0</v>
          </cell>
          <cell r="DK89">
            <v>0</v>
          </cell>
          <cell r="DN89">
            <v>0</v>
          </cell>
          <cell r="DO89">
            <v>0</v>
          </cell>
          <cell r="EN89">
            <v>0</v>
          </cell>
          <cell r="EO89">
            <v>0</v>
          </cell>
          <cell r="ER89">
            <v>0</v>
          </cell>
          <cell r="ES89">
            <v>0</v>
          </cell>
          <cell r="EX89">
            <v>0</v>
          </cell>
          <cell r="EY89">
            <v>0</v>
          </cell>
          <cell r="FB89">
            <v>91.2</v>
          </cell>
          <cell r="FC89">
            <v>0</v>
          </cell>
          <cell r="FH89">
            <v>0</v>
          </cell>
          <cell r="FI89">
            <v>0</v>
          </cell>
          <cell r="FL89">
            <v>0</v>
          </cell>
          <cell r="FM89">
            <v>0</v>
          </cell>
        </row>
        <row r="90">
          <cell r="D90">
            <v>0</v>
          </cell>
          <cell r="E90">
            <v>0</v>
          </cell>
          <cell r="H90">
            <v>0</v>
          </cell>
          <cell r="I90">
            <v>0</v>
          </cell>
          <cell r="J90">
            <v>0</v>
          </cell>
          <cell r="N90">
            <v>0</v>
          </cell>
          <cell r="O90">
            <v>0</v>
          </cell>
          <cell r="R90">
            <v>0</v>
          </cell>
          <cell r="S90">
            <v>0</v>
          </cell>
          <cell r="T90">
            <v>0</v>
          </cell>
          <cell r="X90">
            <v>0</v>
          </cell>
          <cell r="Y90">
            <v>0</v>
          </cell>
          <cell r="AB90">
            <v>0</v>
          </cell>
          <cell r="AC90">
            <v>0</v>
          </cell>
          <cell r="AD90">
            <v>0</v>
          </cell>
          <cell r="AR90">
            <v>0</v>
          </cell>
          <cell r="AS90">
            <v>0</v>
          </cell>
          <cell r="AV90">
            <v>0</v>
          </cell>
          <cell r="AW90">
            <v>0</v>
          </cell>
          <cell r="AX90">
            <v>0</v>
          </cell>
          <cell r="BB90">
            <v>0</v>
          </cell>
          <cell r="BC90">
            <v>0</v>
          </cell>
          <cell r="BF90">
            <v>0</v>
          </cell>
          <cell r="BG90">
            <v>0</v>
          </cell>
          <cell r="BH90">
            <v>0</v>
          </cell>
          <cell r="BL90">
            <v>0</v>
          </cell>
          <cell r="BM90">
            <v>0</v>
          </cell>
          <cell r="BP90">
            <v>0</v>
          </cell>
          <cell r="BQ90">
            <v>0</v>
          </cell>
          <cell r="BR90">
            <v>0</v>
          </cell>
          <cell r="CJ90">
            <v>0</v>
          </cell>
          <cell r="CK90">
            <v>0</v>
          </cell>
          <cell r="CL90">
            <v>0</v>
          </cell>
          <cell r="CP90">
            <v>0</v>
          </cell>
          <cell r="CQ90">
            <v>0</v>
          </cell>
          <cell r="CT90">
            <v>0</v>
          </cell>
          <cell r="CU90">
            <v>0</v>
          </cell>
          <cell r="CV90">
            <v>0</v>
          </cell>
          <cell r="CZ90">
            <v>0</v>
          </cell>
          <cell r="DA90">
            <v>0</v>
          </cell>
          <cell r="DD90">
            <v>0</v>
          </cell>
          <cell r="DE90">
            <v>0</v>
          </cell>
          <cell r="DF90">
            <v>0</v>
          </cell>
          <cell r="DJ90">
            <v>0</v>
          </cell>
          <cell r="DK90">
            <v>0</v>
          </cell>
          <cell r="DN90">
            <v>0</v>
          </cell>
          <cell r="DO90">
            <v>0</v>
          </cell>
          <cell r="DP90">
            <v>0</v>
          </cell>
          <cell r="EN90">
            <v>0</v>
          </cell>
          <cell r="EO90">
            <v>0</v>
          </cell>
          <cell r="ER90">
            <v>0</v>
          </cell>
          <cell r="ES90">
            <v>0</v>
          </cell>
          <cell r="ET90">
            <v>0</v>
          </cell>
          <cell r="EX90">
            <v>0</v>
          </cell>
          <cell r="EY90">
            <v>0</v>
          </cell>
          <cell r="FB90">
            <v>0</v>
          </cell>
          <cell r="FC90">
            <v>0</v>
          </cell>
          <cell r="FD90">
            <v>0</v>
          </cell>
          <cell r="FH90">
            <v>0</v>
          </cell>
          <cell r="FI90">
            <v>0</v>
          </cell>
          <cell r="FL90">
            <v>0</v>
          </cell>
          <cell r="FM90">
            <v>0</v>
          </cell>
          <cell r="FN90">
            <v>0</v>
          </cell>
        </row>
        <row r="91">
          <cell r="D91">
            <v>170</v>
          </cell>
          <cell r="E91">
            <v>0</v>
          </cell>
          <cell r="H91">
            <v>0</v>
          </cell>
          <cell r="I91">
            <v>0</v>
          </cell>
          <cell r="N91">
            <v>170</v>
          </cell>
          <cell r="O91">
            <v>0</v>
          </cell>
          <cell r="R91">
            <v>0</v>
          </cell>
          <cell r="S91">
            <v>0</v>
          </cell>
          <cell r="X91">
            <v>170</v>
          </cell>
          <cell r="Y91">
            <v>0</v>
          </cell>
          <cell r="AB91">
            <v>0</v>
          </cell>
          <cell r="AC91">
            <v>0</v>
          </cell>
          <cell r="AR91">
            <v>170</v>
          </cell>
          <cell r="AS91">
            <v>0</v>
          </cell>
          <cell r="AV91">
            <v>0</v>
          </cell>
          <cell r="AW91">
            <v>0</v>
          </cell>
          <cell r="BB91">
            <v>170</v>
          </cell>
          <cell r="BC91">
            <v>0</v>
          </cell>
          <cell r="BF91">
            <v>0</v>
          </cell>
          <cell r="BG91">
            <v>0</v>
          </cell>
          <cell r="BL91">
            <v>170</v>
          </cell>
          <cell r="BM91">
            <v>0</v>
          </cell>
          <cell r="BP91">
            <v>0</v>
          </cell>
          <cell r="BQ91">
            <v>0</v>
          </cell>
          <cell r="CJ91">
            <v>0</v>
          </cell>
          <cell r="CK91">
            <v>0</v>
          </cell>
          <cell r="CP91">
            <v>170</v>
          </cell>
          <cell r="CQ91">
            <v>0</v>
          </cell>
          <cell r="CT91">
            <v>0</v>
          </cell>
          <cell r="CU91">
            <v>0</v>
          </cell>
          <cell r="CZ91">
            <v>170</v>
          </cell>
          <cell r="DA91">
            <v>0</v>
          </cell>
          <cell r="DD91">
            <v>0</v>
          </cell>
          <cell r="DE91">
            <v>0</v>
          </cell>
          <cell r="DJ91">
            <v>170</v>
          </cell>
          <cell r="DK91">
            <v>0</v>
          </cell>
          <cell r="DN91">
            <v>0</v>
          </cell>
          <cell r="DO91">
            <v>0</v>
          </cell>
          <cell r="EN91">
            <v>170</v>
          </cell>
          <cell r="EO91">
            <v>0</v>
          </cell>
          <cell r="ER91">
            <v>0</v>
          </cell>
          <cell r="ES91">
            <v>0</v>
          </cell>
          <cell r="EX91">
            <v>170</v>
          </cell>
          <cell r="EY91">
            <v>0</v>
          </cell>
          <cell r="FB91">
            <v>0</v>
          </cell>
          <cell r="FC91">
            <v>0</v>
          </cell>
          <cell r="FH91">
            <v>170</v>
          </cell>
          <cell r="FI91">
            <v>0</v>
          </cell>
          <cell r="FL91">
            <v>0</v>
          </cell>
          <cell r="FM91">
            <v>0</v>
          </cell>
        </row>
        <row r="92">
          <cell r="D92">
            <v>0</v>
          </cell>
          <cell r="E92">
            <v>0</v>
          </cell>
          <cell r="H92">
            <v>0</v>
          </cell>
          <cell r="I92">
            <v>0</v>
          </cell>
          <cell r="J92">
            <v>0</v>
          </cell>
          <cell r="N92">
            <v>0</v>
          </cell>
          <cell r="O92">
            <v>0</v>
          </cell>
          <cell r="R92">
            <v>0</v>
          </cell>
          <cell r="S92">
            <v>0</v>
          </cell>
          <cell r="T92">
            <v>0</v>
          </cell>
          <cell r="X92">
            <v>0</v>
          </cell>
          <cell r="Y92">
            <v>0</v>
          </cell>
          <cell r="AB92">
            <v>0</v>
          </cell>
          <cell r="AC92">
            <v>0</v>
          </cell>
          <cell r="AD92">
            <v>0</v>
          </cell>
          <cell r="AR92">
            <v>0</v>
          </cell>
          <cell r="AS92">
            <v>0</v>
          </cell>
          <cell r="AV92">
            <v>0</v>
          </cell>
          <cell r="AW92">
            <v>0</v>
          </cell>
          <cell r="AX92">
            <v>0</v>
          </cell>
          <cell r="BB92">
            <v>0</v>
          </cell>
          <cell r="BC92">
            <v>0</v>
          </cell>
          <cell r="BF92">
            <v>0</v>
          </cell>
          <cell r="BG92">
            <v>0</v>
          </cell>
          <cell r="BH92">
            <v>0</v>
          </cell>
          <cell r="BL92">
            <v>0</v>
          </cell>
          <cell r="BM92">
            <v>0</v>
          </cell>
          <cell r="BP92">
            <v>0</v>
          </cell>
          <cell r="BQ92">
            <v>0</v>
          </cell>
          <cell r="BR92">
            <v>0</v>
          </cell>
          <cell r="CJ92">
            <v>0</v>
          </cell>
          <cell r="CK92">
            <v>0</v>
          </cell>
          <cell r="CL92">
            <v>0</v>
          </cell>
          <cell r="CP92">
            <v>0</v>
          </cell>
          <cell r="CQ92">
            <v>0</v>
          </cell>
          <cell r="CT92">
            <v>0</v>
          </cell>
          <cell r="CU92">
            <v>0</v>
          </cell>
          <cell r="CV92">
            <v>0</v>
          </cell>
          <cell r="CZ92">
            <v>0</v>
          </cell>
          <cell r="DA92">
            <v>0</v>
          </cell>
          <cell r="DD92">
            <v>5946.9009999999998</v>
          </cell>
          <cell r="DE92">
            <v>0</v>
          </cell>
          <cell r="DF92">
            <v>0</v>
          </cell>
          <cell r="DJ92">
            <v>6840</v>
          </cell>
          <cell r="DK92">
            <v>0</v>
          </cell>
          <cell r="DN92">
            <v>0</v>
          </cell>
          <cell r="DO92">
            <v>0</v>
          </cell>
          <cell r="DP92">
            <v>0</v>
          </cell>
          <cell r="EN92">
            <v>0</v>
          </cell>
          <cell r="EO92">
            <v>0</v>
          </cell>
          <cell r="ER92">
            <v>0</v>
          </cell>
          <cell r="ES92">
            <v>0</v>
          </cell>
          <cell r="ET92">
            <v>0</v>
          </cell>
          <cell r="EX92">
            <v>0</v>
          </cell>
          <cell r="EY92">
            <v>0</v>
          </cell>
          <cell r="FB92">
            <v>0</v>
          </cell>
          <cell r="FC92">
            <v>0</v>
          </cell>
          <cell r="FD92">
            <v>0</v>
          </cell>
          <cell r="FH92">
            <v>0</v>
          </cell>
          <cell r="FI92">
            <v>0</v>
          </cell>
          <cell r="FL92">
            <v>0</v>
          </cell>
          <cell r="FM92">
            <v>0</v>
          </cell>
          <cell r="FN92">
            <v>0</v>
          </cell>
        </row>
        <row r="93">
          <cell r="D93">
            <v>600</v>
          </cell>
          <cell r="E93">
            <v>0</v>
          </cell>
          <cell r="H93">
            <v>259.113</v>
          </cell>
          <cell r="I93">
            <v>0</v>
          </cell>
          <cell r="J93">
            <v>0</v>
          </cell>
          <cell r="N93">
            <v>600</v>
          </cell>
          <cell r="O93">
            <v>0</v>
          </cell>
          <cell r="R93">
            <v>259.113</v>
          </cell>
          <cell r="S93">
            <v>0</v>
          </cell>
          <cell r="T93">
            <v>0</v>
          </cell>
          <cell r="X93">
            <v>600</v>
          </cell>
          <cell r="Y93">
            <v>0</v>
          </cell>
          <cell r="AB93">
            <v>259.113</v>
          </cell>
          <cell r="AC93">
            <v>0</v>
          </cell>
          <cell r="AD93">
            <v>0</v>
          </cell>
          <cell r="AR93">
            <v>600</v>
          </cell>
          <cell r="AS93">
            <v>0</v>
          </cell>
          <cell r="AV93">
            <v>259.113</v>
          </cell>
          <cell r="AW93">
            <v>0</v>
          </cell>
          <cell r="AX93">
            <v>0</v>
          </cell>
          <cell r="BB93">
            <v>600</v>
          </cell>
          <cell r="BC93">
            <v>0</v>
          </cell>
          <cell r="BF93">
            <v>259.113</v>
          </cell>
          <cell r="BG93">
            <v>0</v>
          </cell>
          <cell r="BH93">
            <v>0</v>
          </cell>
          <cell r="BL93">
            <v>600</v>
          </cell>
          <cell r="BM93">
            <v>0</v>
          </cell>
          <cell r="BP93">
            <v>259.113</v>
          </cell>
          <cell r="BQ93">
            <v>0</v>
          </cell>
          <cell r="BR93">
            <v>0</v>
          </cell>
          <cell r="CJ93">
            <v>1554.6779999999999</v>
          </cell>
          <cell r="CK93">
            <v>0</v>
          </cell>
          <cell r="CL93">
            <v>0</v>
          </cell>
          <cell r="CP93">
            <v>600</v>
          </cell>
          <cell r="CQ93">
            <v>0</v>
          </cell>
          <cell r="CT93">
            <v>259.11</v>
          </cell>
          <cell r="CU93">
            <v>0</v>
          </cell>
          <cell r="CV93">
            <v>0</v>
          </cell>
          <cell r="CZ93">
            <v>600</v>
          </cell>
          <cell r="DA93">
            <v>0</v>
          </cell>
          <cell r="DD93">
            <v>259.113</v>
          </cell>
          <cell r="DE93">
            <v>0</v>
          </cell>
          <cell r="DF93">
            <v>0</v>
          </cell>
          <cell r="DJ93">
            <v>600</v>
          </cell>
          <cell r="DK93">
            <v>0</v>
          </cell>
          <cell r="DN93">
            <v>259.113</v>
          </cell>
          <cell r="DO93">
            <v>0</v>
          </cell>
          <cell r="DP93">
            <v>0</v>
          </cell>
          <cell r="EN93">
            <v>600</v>
          </cell>
          <cell r="EO93">
            <v>0</v>
          </cell>
          <cell r="ER93">
            <v>259.113</v>
          </cell>
          <cell r="ES93">
            <v>0</v>
          </cell>
          <cell r="ET93">
            <v>0</v>
          </cell>
          <cell r="EX93">
            <v>600</v>
          </cell>
          <cell r="EY93">
            <v>0</v>
          </cell>
          <cell r="FB93">
            <v>259.113</v>
          </cell>
          <cell r="FC93">
            <v>0</v>
          </cell>
          <cell r="FD93">
            <v>0</v>
          </cell>
          <cell r="FH93">
            <v>600</v>
          </cell>
          <cell r="FI93">
            <v>0</v>
          </cell>
          <cell r="FL93">
            <v>168.34100000000001</v>
          </cell>
          <cell r="FM93">
            <v>0</v>
          </cell>
          <cell r="FN93">
            <v>0</v>
          </cell>
        </row>
        <row r="94">
          <cell r="D94">
            <v>6588.8051462131789</v>
          </cell>
          <cell r="E94">
            <v>2411.1948537868211</v>
          </cell>
          <cell r="H94">
            <v>5799.3773693000003</v>
          </cell>
          <cell r="I94">
            <v>2406.9016307000002</v>
          </cell>
          <cell r="J94">
            <v>0</v>
          </cell>
          <cell r="N94">
            <v>6595.5281560565527</v>
          </cell>
          <cell r="O94">
            <v>2404.4718439434487</v>
          </cell>
          <cell r="R94">
            <v>6013.3045489052001</v>
          </cell>
          <cell r="S94">
            <v>2562.7398942320001</v>
          </cell>
          <cell r="T94">
            <v>0</v>
          </cell>
          <cell r="X94">
            <v>6588.805146213178</v>
          </cell>
          <cell r="Y94">
            <v>2411.194853786822</v>
          </cell>
          <cell r="AB94">
            <v>6330.0655335110405</v>
          </cell>
          <cell r="AC94">
            <v>2315.9824664889607</v>
          </cell>
          <cell r="AD94">
            <v>0</v>
          </cell>
          <cell r="AR94">
            <v>6588.805146213178</v>
          </cell>
          <cell r="AS94">
            <v>2411.194853786822</v>
          </cell>
          <cell r="AV94">
            <v>6316.4947766702853</v>
          </cell>
          <cell r="AW94">
            <v>2501.097663329715</v>
          </cell>
          <cell r="AX94">
            <v>0</v>
          </cell>
          <cell r="BB94">
            <v>6549.0059158435561</v>
          </cell>
          <cell r="BC94">
            <v>2450.9940841564439</v>
          </cell>
          <cell r="BF94">
            <v>6216.3686871188784</v>
          </cell>
          <cell r="BG94">
            <v>2466.909312881121</v>
          </cell>
          <cell r="BH94">
            <v>0</v>
          </cell>
          <cell r="BL94">
            <v>6588.8051462131789</v>
          </cell>
          <cell r="BM94">
            <v>2411.1948537868211</v>
          </cell>
          <cell r="BP94">
            <v>6564.8219652856069</v>
          </cell>
          <cell r="BQ94">
            <v>2522.9700347143935</v>
          </cell>
          <cell r="BR94">
            <v>0</v>
          </cell>
          <cell r="CJ94">
            <v>37240.432880791006</v>
          </cell>
          <cell r="CK94">
            <v>14776.601002346189</v>
          </cell>
          <cell r="CL94">
            <v>0</v>
          </cell>
          <cell r="CP94">
            <v>6588.8051462131789</v>
          </cell>
          <cell r="CQ94">
            <v>2411.1948537868225</v>
          </cell>
          <cell r="CT94">
            <v>6416.3494249535843</v>
          </cell>
          <cell r="CU94">
            <v>2687.1805750464173</v>
          </cell>
          <cell r="CV94">
            <v>0</v>
          </cell>
          <cell r="CZ94">
            <v>6549.2282928172017</v>
          </cell>
          <cell r="DA94">
            <v>2450.7717071827997</v>
          </cell>
          <cell r="DD94">
            <v>6433.0227612455019</v>
          </cell>
          <cell r="DE94">
            <v>2482.3912387544997</v>
          </cell>
          <cell r="DF94">
            <v>0</v>
          </cell>
          <cell r="DJ94">
            <v>6588.805146213178</v>
          </cell>
          <cell r="DK94">
            <v>2411.1948537868225</v>
          </cell>
          <cell r="DN94">
            <v>6512.1825193084278</v>
          </cell>
          <cell r="DO94">
            <v>2446.7824806915719</v>
          </cell>
          <cell r="DP94">
            <v>0</v>
          </cell>
          <cell r="EN94">
            <v>6588.8051462131798</v>
          </cell>
          <cell r="EO94">
            <v>2411.194853786822</v>
          </cell>
          <cell r="ER94">
            <v>6447.6626802778028</v>
          </cell>
          <cell r="ES94">
            <v>2440.9493197221959</v>
          </cell>
          <cell r="ET94">
            <v>0</v>
          </cell>
          <cell r="EX94">
            <v>6548.2470081777565</v>
          </cell>
          <cell r="EY94">
            <v>2451.752991822244</v>
          </cell>
          <cell r="FB94">
            <v>6286.011547355135</v>
          </cell>
          <cell r="FC94">
            <v>2420.3850526448646</v>
          </cell>
          <cell r="FD94">
            <v>0</v>
          </cell>
          <cell r="FH94">
            <v>6588.805146213178</v>
          </cell>
          <cell r="FI94">
            <v>2411.1948537868211</v>
          </cell>
          <cell r="FL94">
            <v>6671.4197578651974</v>
          </cell>
          <cell r="FM94">
            <v>2445.8082421348013</v>
          </cell>
          <cell r="FN94">
            <v>0</v>
          </cell>
        </row>
        <row r="95">
          <cell r="D95">
            <v>0</v>
          </cell>
          <cell r="E95">
            <v>0</v>
          </cell>
          <cell r="H95">
            <v>0</v>
          </cell>
          <cell r="I95">
            <v>0</v>
          </cell>
          <cell r="N95">
            <v>0</v>
          </cell>
          <cell r="O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B95">
            <v>0</v>
          </cell>
          <cell r="AC95">
            <v>0</v>
          </cell>
          <cell r="AR95">
            <v>0</v>
          </cell>
          <cell r="AS95">
            <v>0</v>
          </cell>
          <cell r="AV95">
            <v>0</v>
          </cell>
          <cell r="AW95">
            <v>0</v>
          </cell>
          <cell r="BB95">
            <v>0</v>
          </cell>
          <cell r="BC95">
            <v>0</v>
          </cell>
          <cell r="BF95">
            <v>0</v>
          </cell>
          <cell r="BG95">
            <v>0</v>
          </cell>
          <cell r="BL95">
            <v>13000</v>
          </cell>
          <cell r="BM95">
            <v>0</v>
          </cell>
          <cell r="BP95">
            <v>0</v>
          </cell>
          <cell r="BQ95">
            <v>0</v>
          </cell>
          <cell r="CJ95">
            <v>0</v>
          </cell>
          <cell r="CK95">
            <v>0</v>
          </cell>
          <cell r="CP95">
            <v>0</v>
          </cell>
          <cell r="CQ95">
            <v>0</v>
          </cell>
          <cell r="CT95">
            <v>0</v>
          </cell>
          <cell r="CU95">
            <v>0</v>
          </cell>
          <cell r="CZ95">
            <v>0</v>
          </cell>
          <cell r="DA95">
            <v>0</v>
          </cell>
          <cell r="DD95">
            <v>0</v>
          </cell>
          <cell r="DE95">
            <v>0</v>
          </cell>
          <cell r="DJ95">
            <v>0</v>
          </cell>
          <cell r="DK95">
            <v>0</v>
          </cell>
          <cell r="DN95">
            <v>0</v>
          </cell>
          <cell r="DO95">
            <v>0</v>
          </cell>
          <cell r="EN95">
            <v>0</v>
          </cell>
          <cell r="EO95">
            <v>0</v>
          </cell>
          <cell r="ER95">
            <v>0</v>
          </cell>
          <cell r="ES95">
            <v>0</v>
          </cell>
          <cell r="EX95">
            <v>0</v>
          </cell>
          <cell r="EY95">
            <v>0</v>
          </cell>
          <cell r="FB95">
            <v>0</v>
          </cell>
          <cell r="FC95">
            <v>0</v>
          </cell>
          <cell r="FH95">
            <v>0</v>
          </cell>
          <cell r="FI95">
            <v>0</v>
          </cell>
          <cell r="FL95">
            <v>0</v>
          </cell>
          <cell r="FM95">
            <v>0</v>
          </cell>
        </row>
        <row r="96">
          <cell r="D96">
            <v>0</v>
          </cell>
          <cell r="E96">
            <v>0</v>
          </cell>
          <cell r="H96">
            <v>0</v>
          </cell>
          <cell r="I96">
            <v>0</v>
          </cell>
          <cell r="J96">
            <v>0</v>
          </cell>
          <cell r="N96">
            <v>0</v>
          </cell>
          <cell r="O96">
            <v>0</v>
          </cell>
          <cell r="R96">
            <v>0</v>
          </cell>
          <cell r="S96">
            <v>0</v>
          </cell>
          <cell r="T96">
            <v>0</v>
          </cell>
          <cell r="X96">
            <v>0</v>
          </cell>
          <cell r="Y96">
            <v>0</v>
          </cell>
          <cell r="AB96">
            <v>0</v>
          </cell>
          <cell r="AC96">
            <v>0</v>
          </cell>
          <cell r="AD96">
            <v>0</v>
          </cell>
          <cell r="AR96">
            <v>0</v>
          </cell>
          <cell r="AS96">
            <v>0</v>
          </cell>
          <cell r="AV96">
            <v>0</v>
          </cell>
          <cell r="AW96">
            <v>0</v>
          </cell>
          <cell r="AX96">
            <v>0</v>
          </cell>
          <cell r="BB96">
            <v>0</v>
          </cell>
          <cell r="BC96">
            <v>0</v>
          </cell>
          <cell r="BF96">
            <v>0</v>
          </cell>
          <cell r="BG96">
            <v>0</v>
          </cell>
          <cell r="BH96">
            <v>0</v>
          </cell>
          <cell r="BL96">
            <v>0</v>
          </cell>
          <cell r="BM96">
            <v>0</v>
          </cell>
          <cell r="BP96">
            <v>0</v>
          </cell>
          <cell r="BQ96">
            <v>0</v>
          </cell>
          <cell r="BR96">
            <v>0</v>
          </cell>
          <cell r="CJ96">
            <v>0</v>
          </cell>
          <cell r="CK96">
            <v>0</v>
          </cell>
          <cell r="CL96">
            <v>0</v>
          </cell>
          <cell r="CP96">
            <v>0</v>
          </cell>
          <cell r="CQ96">
            <v>0</v>
          </cell>
          <cell r="CT96">
            <v>0</v>
          </cell>
          <cell r="CU96">
            <v>0</v>
          </cell>
          <cell r="CV96">
            <v>0</v>
          </cell>
          <cell r="CZ96">
            <v>0</v>
          </cell>
          <cell r="DA96">
            <v>0</v>
          </cell>
          <cell r="DD96">
            <v>0</v>
          </cell>
          <cell r="DE96">
            <v>0</v>
          </cell>
          <cell r="DF96">
            <v>0</v>
          </cell>
          <cell r="DJ96">
            <v>0</v>
          </cell>
          <cell r="DK96">
            <v>0</v>
          </cell>
          <cell r="DN96">
            <v>0</v>
          </cell>
          <cell r="DO96">
            <v>0</v>
          </cell>
          <cell r="DP96">
            <v>0</v>
          </cell>
          <cell r="EN96">
            <v>0</v>
          </cell>
          <cell r="EO96">
            <v>0</v>
          </cell>
          <cell r="ER96">
            <v>0</v>
          </cell>
          <cell r="ES96">
            <v>0</v>
          </cell>
          <cell r="ET96">
            <v>0</v>
          </cell>
          <cell r="EX96">
            <v>0</v>
          </cell>
          <cell r="EY96">
            <v>0</v>
          </cell>
          <cell r="FB96">
            <v>0</v>
          </cell>
          <cell r="FC96">
            <v>0</v>
          </cell>
          <cell r="FD96">
            <v>0</v>
          </cell>
          <cell r="FH96">
            <v>0</v>
          </cell>
          <cell r="FI96">
            <v>0</v>
          </cell>
          <cell r="FL96">
            <v>0</v>
          </cell>
          <cell r="FM96">
            <v>0</v>
          </cell>
          <cell r="FN96">
            <v>0</v>
          </cell>
        </row>
        <row r="97">
          <cell r="D97">
            <v>169.49152542372883</v>
          </cell>
          <cell r="E97">
            <v>0</v>
          </cell>
          <cell r="H97">
            <v>121.77308439381281</v>
          </cell>
          <cell r="I97">
            <v>47.7169156061872</v>
          </cell>
          <cell r="N97">
            <v>169.49152542372883</v>
          </cell>
          <cell r="O97">
            <v>0</v>
          </cell>
          <cell r="R97">
            <v>118.832777953</v>
          </cell>
          <cell r="S97">
            <v>50.643950980000007</v>
          </cell>
          <cell r="X97">
            <v>169.49152542372883</v>
          </cell>
          <cell r="Y97">
            <v>0</v>
          </cell>
          <cell r="AB97">
            <v>124.09012040418</v>
          </cell>
          <cell r="AC97">
            <v>45.400879595820008</v>
          </cell>
          <cell r="AR97">
            <v>169.49152542372883</v>
          </cell>
          <cell r="AS97">
            <v>0</v>
          </cell>
          <cell r="AV97">
            <v>121.41511682214055</v>
          </cell>
          <cell r="AW97">
            <v>48.07588317785946</v>
          </cell>
          <cell r="BB97">
            <v>169.49152542372883</v>
          </cell>
          <cell r="BC97">
            <v>0</v>
          </cell>
          <cell r="BF97">
            <v>121.33880144669627</v>
          </cell>
          <cell r="BG97">
            <v>48.152198553303734</v>
          </cell>
          <cell r="BL97">
            <v>169.49152542372883</v>
          </cell>
          <cell r="BM97">
            <v>0</v>
          </cell>
          <cell r="BP97">
            <v>122.43586504799599</v>
          </cell>
          <cell r="BQ97">
            <v>47.054134952004027</v>
          </cell>
          <cell r="CJ97">
            <v>729.88576606782567</v>
          </cell>
          <cell r="CK97">
            <v>287.04396286517442</v>
          </cell>
          <cell r="CP97">
            <v>169.49152542372883</v>
          </cell>
          <cell r="CQ97">
            <v>0</v>
          </cell>
          <cell r="CT97">
            <v>119.45993082193203</v>
          </cell>
          <cell r="CU97">
            <v>50.030069178067983</v>
          </cell>
          <cell r="CZ97">
            <v>169.49152542372883</v>
          </cell>
          <cell r="DA97">
            <v>0</v>
          </cell>
          <cell r="DD97">
            <v>122.29752065394833</v>
          </cell>
          <cell r="DE97">
            <v>47.192479346051698</v>
          </cell>
          <cell r="DJ97">
            <v>169.49152542372883</v>
          </cell>
          <cell r="DK97">
            <v>0</v>
          </cell>
          <cell r="DN97">
            <v>123.20059462198876</v>
          </cell>
          <cell r="DO97">
            <v>46.289405378011253</v>
          </cell>
          <cell r="EN97">
            <v>169.49152542372883</v>
          </cell>
          <cell r="EO97">
            <v>0</v>
          </cell>
          <cell r="ER97">
            <v>122.94544386460844</v>
          </cell>
          <cell r="ES97">
            <v>46.544556135391566</v>
          </cell>
          <cell r="EX97">
            <v>169.49152542372883</v>
          </cell>
          <cell r="EY97">
            <v>0</v>
          </cell>
          <cell r="FB97">
            <v>122.37236966356085</v>
          </cell>
          <cell r="FC97">
            <v>47.118630336439161</v>
          </cell>
          <cell r="FH97">
            <v>2165.5755254237288</v>
          </cell>
          <cell r="FI97">
            <v>0</v>
          </cell>
          <cell r="FL97">
            <v>124.02296028796586</v>
          </cell>
          <cell r="FM97">
            <v>45.468039712034148</v>
          </cell>
        </row>
        <row r="98">
          <cell r="EG98">
            <v>88799.257612070214</v>
          </cell>
        </row>
        <row r="99">
          <cell r="D99">
            <v>183.02236517258831</v>
          </cell>
          <cell r="E99">
            <v>66.977634827411705</v>
          </cell>
          <cell r="H99">
            <v>198.37126110298499</v>
          </cell>
          <cell r="I99">
            <v>82.323738897015005</v>
          </cell>
          <cell r="J99">
            <v>0</v>
          </cell>
          <cell r="N99">
            <v>183.20911544601535</v>
          </cell>
          <cell r="O99">
            <v>66.790884553984682</v>
          </cell>
          <cell r="R99">
            <v>94.77876328539999</v>
          </cell>
          <cell r="S99">
            <v>40.392651963999995</v>
          </cell>
          <cell r="T99">
            <v>0</v>
          </cell>
          <cell r="X99">
            <v>183.02236517258828</v>
          </cell>
          <cell r="Y99">
            <v>66.97763482741172</v>
          </cell>
          <cell r="AB99">
            <v>107.12364755166</v>
          </cell>
          <cell r="AC99">
            <v>39.193352448340008</v>
          </cell>
          <cell r="AD99">
            <v>0</v>
          </cell>
          <cell r="AR99">
            <v>183.02236517258828</v>
          </cell>
          <cell r="AS99">
            <v>66.97763482741172</v>
          </cell>
          <cell r="AV99">
            <v>131.71986767169793</v>
          </cell>
          <cell r="AW99">
            <v>52.156182328302059</v>
          </cell>
          <cell r="AX99">
            <v>0</v>
          </cell>
          <cell r="BB99">
            <v>181.91683099565435</v>
          </cell>
          <cell r="BC99">
            <v>68.083169004345663</v>
          </cell>
          <cell r="BF99">
            <v>103.5908960908659</v>
          </cell>
          <cell r="BG99">
            <v>41.109103909134113</v>
          </cell>
          <cell r="BH99">
            <v>0</v>
          </cell>
          <cell r="BL99">
            <v>183.02236517258831</v>
          </cell>
          <cell r="BM99">
            <v>66.977634827411705</v>
          </cell>
          <cell r="BP99">
            <v>9.0506752798769341</v>
          </cell>
          <cell r="BQ99">
            <v>3.4783247201230658</v>
          </cell>
          <cell r="BR99">
            <v>0</v>
          </cell>
          <cell r="CJ99">
            <v>644.63511098248568</v>
          </cell>
          <cell r="CK99">
            <v>258.65335426691422</v>
          </cell>
          <cell r="CP99">
            <v>183.02236517258831</v>
          </cell>
          <cell r="CQ99">
            <v>66.977634827411734</v>
          </cell>
          <cell r="CT99">
            <v>222.82177432323789</v>
          </cell>
          <cell r="CU99">
            <v>93.318225676762111</v>
          </cell>
          <cell r="CV99">
            <v>0</v>
          </cell>
          <cell r="CZ99">
            <v>181.92300813381115</v>
          </cell>
          <cell r="DA99">
            <v>68.076991866188877</v>
          </cell>
          <cell r="DD99">
            <v>111.81611298966577</v>
          </cell>
          <cell r="DE99">
            <v>43.147887010334273</v>
          </cell>
          <cell r="DF99">
            <v>0</v>
          </cell>
          <cell r="DJ99">
            <v>183.02236517258828</v>
          </cell>
          <cell r="DK99">
            <v>66.977634827411734</v>
          </cell>
          <cell r="DN99">
            <v>187.95850231140025</v>
          </cell>
          <cell r="DO99">
            <v>70.620497688599741</v>
          </cell>
          <cell r="DP99">
            <v>0</v>
          </cell>
          <cell r="EN99">
            <v>183.02236517258834</v>
          </cell>
          <cell r="EO99">
            <v>66.97763482741172</v>
          </cell>
          <cell r="ER99">
            <v>216.76669414160679</v>
          </cell>
          <cell r="ES99">
            <v>82.063305858393178</v>
          </cell>
          <cell r="ET99">
            <v>0</v>
          </cell>
          <cell r="EX99">
            <v>181.89575022715991</v>
          </cell>
          <cell r="EY99">
            <v>68.10424977284012</v>
          </cell>
          <cell r="FB99">
            <v>9.0531482097066469</v>
          </cell>
          <cell r="FC99">
            <v>3.4858517902933523</v>
          </cell>
          <cell r="FD99">
            <v>0</v>
          </cell>
          <cell r="FH99">
            <v>183.02236517258828</v>
          </cell>
          <cell r="FI99">
            <v>66.977634827411705</v>
          </cell>
          <cell r="FL99">
            <v>9.2425793192399404</v>
          </cell>
          <cell r="FM99">
            <v>3.3884206807600599</v>
          </cell>
          <cell r="FN99">
            <v>0</v>
          </cell>
          <cell r="GO99">
            <v>1956.9714652493999</v>
          </cell>
        </row>
        <row r="100">
          <cell r="D100">
            <v>366.04473034517662</v>
          </cell>
          <cell r="E100">
            <v>133.95526965482341</v>
          </cell>
          <cell r="H100">
            <v>233.40239825047198</v>
          </cell>
          <cell r="I100">
            <v>96.861601749527992</v>
          </cell>
          <cell r="J100">
            <v>0</v>
          </cell>
          <cell r="N100">
            <v>366.41823089203069</v>
          </cell>
          <cell r="O100">
            <v>133.58176910796936</v>
          </cell>
          <cell r="R100">
            <v>202.714738861</v>
          </cell>
          <cell r="S100">
            <v>86.392622259999996</v>
          </cell>
          <cell r="T100">
            <v>0</v>
          </cell>
          <cell r="X100">
            <v>366.04473034517656</v>
          </cell>
          <cell r="Y100">
            <v>133.95526965482344</v>
          </cell>
          <cell r="AB100">
            <v>242.80271672525998</v>
          </cell>
          <cell r="AC100">
            <v>88.834283274740017</v>
          </cell>
          <cell r="AD100">
            <v>0</v>
          </cell>
          <cell r="AR100">
            <v>366.04473034517656</v>
          </cell>
          <cell r="AS100">
            <v>133.95526965482344</v>
          </cell>
          <cell r="AV100">
            <v>195.90066305737639</v>
          </cell>
          <cell r="AW100">
            <v>77.569396942623598</v>
          </cell>
          <cell r="AX100">
            <v>0</v>
          </cell>
          <cell r="BB100">
            <v>363.8336619913087</v>
          </cell>
          <cell r="BC100">
            <v>136.16633800869133</v>
          </cell>
          <cell r="BF100">
            <v>219.00132013238968</v>
          </cell>
          <cell r="BG100">
            <v>86.908679867610346</v>
          </cell>
          <cell r="BH100">
            <v>0</v>
          </cell>
          <cell r="BL100">
            <v>366.04473034517662</v>
          </cell>
          <cell r="BM100">
            <v>133.95526965482341</v>
          </cell>
          <cell r="BP100">
            <v>228.73380322613397</v>
          </cell>
          <cell r="BQ100">
            <v>87.906196773866029</v>
          </cell>
          <cell r="BR100">
            <v>0</v>
          </cell>
          <cell r="CJ100">
            <v>1322.555640252632</v>
          </cell>
          <cell r="CK100">
            <v>524.47278086836798</v>
          </cell>
          <cell r="CP100">
            <v>366.04473034517662</v>
          </cell>
          <cell r="CQ100">
            <v>133.95526965482347</v>
          </cell>
          <cell r="CT100">
            <v>223.27779282133093</v>
          </cell>
          <cell r="CU100">
            <v>93.509207178669072</v>
          </cell>
          <cell r="CV100">
            <v>0</v>
          </cell>
          <cell r="CZ100">
            <v>363.8460162676223</v>
          </cell>
          <cell r="DA100">
            <v>136.15398373237775</v>
          </cell>
          <cell r="DD100">
            <v>287.08349022044069</v>
          </cell>
          <cell r="DE100">
            <v>110.78050977955934</v>
          </cell>
          <cell r="DF100">
            <v>0</v>
          </cell>
          <cell r="DJ100">
            <v>366.04473034517656</v>
          </cell>
          <cell r="DK100">
            <v>133.95526965482347</v>
          </cell>
          <cell r="DN100">
            <v>22.006596272232635</v>
          </cell>
          <cell r="DO100">
            <v>8.2684037277673639</v>
          </cell>
          <cell r="DP100">
            <v>0</v>
          </cell>
          <cell r="EN100">
            <v>366.04473034517667</v>
          </cell>
          <cell r="EO100">
            <v>133.95526965482344</v>
          </cell>
          <cell r="ER100">
            <v>207.72767605206235</v>
          </cell>
          <cell r="ES100">
            <v>78.641323947937607</v>
          </cell>
          <cell r="ET100">
            <v>0</v>
          </cell>
          <cell r="EX100">
            <v>363.79150045431982</v>
          </cell>
          <cell r="EY100">
            <v>136.20849954568024</v>
          </cell>
          <cell r="FB100">
            <v>315.51510279433961</v>
          </cell>
          <cell r="FC100">
            <v>121.4868972056604</v>
          </cell>
          <cell r="FD100">
            <v>0</v>
          </cell>
          <cell r="FH100">
            <v>366.04473034517656</v>
          </cell>
          <cell r="FI100">
            <v>133.95526965482341</v>
          </cell>
          <cell r="FL100">
            <v>222.49502188596688</v>
          </cell>
          <cell r="FM100">
            <v>81.56886811403308</v>
          </cell>
          <cell r="FN100">
            <v>0</v>
          </cell>
          <cell r="GO100">
            <v>3619.389311121</v>
          </cell>
        </row>
        <row r="101">
          <cell r="D101">
            <v>36.60447303451766</v>
          </cell>
          <cell r="E101">
            <v>13.39552696548234</v>
          </cell>
          <cell r="H101">
            <v>36.036792056016004</v>
          </cell>
          <cell r="I101">
            <v>14.955207943984002</v>
          </cell>
          <cell r="J101">
            <v>0</v>
          </cell>
          <cell r="N101">
            <v>36.641823089203065</v>
          </cell>
          <cell r="O101">
            <v>13.358176910796937</v>
          </cell>
          <cell r="R101">
            <v>45.2390475228</v>
          </cell>
          <cell r="S101">
            <v>19.279900248000001</v>
          </cell>
          <cell r="T101">
            <v>0</v>
          </cell>
          <cell r="X101">
            <v>36.604473034517653</v>
          </cell>
          <cell r="Y101">
            <v>13.395526965482343</v>
          </cell>
          <cell r="AB101">
            <v>42.370789824539997</v>
          </cell>
          <cell r="AC101">
            <v>15.502210175460002</v>
          </cell>
          <cell r="AD101">
            <v>0</v>
          </cell>
          <cell r="AR101">
            <v>36.604473034517653</v>
          </cell>
          <cell r="AS101">
            <v>13.395526965482343</v>
          </cell>
          <cell r="AV101">
            <v>30.802623508461238</v>
          </cell>
          <cell r="AW101">
            <v>12.196696491538757</v>
          </cell>
          <cell r="AX101">
            <v>0</v>
          </cell>
          <cell r="BB101">
            <v>36.383366199130869</v>
          </cell>
          <cell r="BC101">
            <v>13.616633800869133</v>
          </cell>
          <cell r="BF101">
            <v>18.784530217886868</v>
          </cell>
          <cell r="BG101">
            <v>7.4544697821131303</v>
          </cell>
          <cell r="BH101">
            <v>0</v>
          </cell>
          <cell r="BL101">
            <v>36.60447303451766</v>
          </cell>
          <cell r="BM101">
            <v>13.39552696548234</v>
          </cell>
          <cell r="BP101">
            <v>18.076789704177539</v>
          </cell>
          <cell r="BQ101">
            <v>6.9472102958224591</v>
          </cell>
          <cell r="BR101">
            <v>0</v>
          </cell>
          <cell r="CJ101">
            <v>191.31057283388165</v>
          </cell>
          <cell r="CK101">
            <v>76.335694936918344</v>
          </cell>
          <cell r="CP101">
            <v>36.60447303451766</v>
          </cell>
          <cell r="CQ101">
            <v>13.395526965482347</v>
          </cell>
          <cell r="CT101">
            <v>18.564957093927013</v>
          </cell>
          <cell r="CU101">
            <v>7.7750429060729873</v>
          </cell>
          <cell r="CV101">
            <v>0</v>
          </cell>
          <cell r="CZ101">
            <v>36.384601626762233</v>
          </cell>
          <cell r="DA101">
            <v>13.615398373237774</v>
          </cell>
          <cell r="DD101">
            <v>28.703731026102215</v>
          </cell>
          <cell r="DE101">
            <v>11.07626897389779</v>
          </cell>
          <cell r="DF101">
            <v>0</v>
          </cell>
          <cell r="DJ101">
            <v>36.604473034517653</v>
          </cell>
          <cell r="DK101">
            <v>13.395526965482347</v>
          </cell>
          <cell r="DN101">
            <v>20.006194853861565</v>
          </cell>
          <cell r="DO101">
            <v>7.5168051461384371</v>
          </cell>
          <cell r="DP101">
            <v>0</v>
          </cell>
          <cell r="EN101">
            <v>36.604473034517667</v>
          </cell>
          <cell r="EO101">
            <v>13.395526965482343</v>
          </cell>
          <cell r="ER101">
            <v>37.962280129862627</v>
          </cell>
          <cell r="ES101">
            <v>14.371719870137364</v>
          </cell>
          <cell r="ET101">
            <v>0</v>
          </cell>
          <cell r="EX101">
            <v>36.379150045431977</v>
          </cell>
          <cell r="EY101">
            <v>13.620849954568023</v>
          </cell>
          <cell r="FB101">
            <v>23.679408392515263</v>
          </cell>
          <cell r="FC101">
            <v>9.1175916074847336</v>
          </cell>
          <cell r="FD101">
            <v>0</v>
          </cell>
          <cell r="FH101">
            <v>36.604473034517653</v>
          </cell>
          <cell r="FI101">
            <v>13.39552696548234</v>
          </cell>
          <cell r="FL101">
            <v>70.706353769259522</v>
          </cell>
          <cell r="FM101">
            <v>25.921646230740485</v>
          </cell>
          <cell r="FN101">
            <v>0</v>
          </cell>
          <cell r="GO101">
            <v>543.04826777079995</v>
          </cell>
        </row>
        <row r="102">
          <cell r="D102">
            <v>0</v>
          </cell>
          <cell r="E102">
            <v>0</v>
          </cell>
          <cell r="H102">
            <v>0</v>
          </cell>
          <cell r="I102">
            <v>0</v>
          </cell>
          <cell r="J102">
            <v>0</v>
          </cell>
          <cell r="N102">
            <v>0</v>
          </cell>
          <cell r="O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B102">
            <v>0</v>
          </cell>
          <cell r="AC102">
            <v>0</v>
          </cell>
          <cell r="AD102">
            <v>0</v>
          </cell>
          <cell r="AR102">
            <v>0</v>
          </cell>
          <cell r="AS102">
            <v>0</v>
          </cell>
          <cell r="AV102">
            <v>0</v>
          </cell>
          <cell r="AW102">
            <v>0</v>
          </cell>
          <cell r="AX102">
            <v>0</v>
          </cell>
          <cell r="BB102">
            <v>0</v>
          </cell>
          <cell r="BC102">
            <v>0</v>
          </cell>
          <cell r="BF102">
            <v>0</v>
          </cell>
          <cell r="BG102">
            <v>0</v>
          </cell>
          <cell r="BH102">
            <v>0</v>
          </cell>
          <cell r="BL102">
            <v>0</v>
          </cell>
          <cell r="BM102">
            <v>0</v>
          </cell>
          <cell r="BP102">
            <v>0</v>
          </cell>
          <cell r="BQ102">
            <v>0</v>
          </cell>
          <cell r="BR102">
            <v>0</v>
          </cell>
          <cell r="CJ102">
            <v>0</v>
          </cell>
          <cell r="CK102">
            <v>0</v>
          </cell>
          <cell r="CL102">
            <v>0</v>
          </cell>
          <cell r="CP102">
            <v>0</v>
          </cell>
          <cell r="CQ102">
            <v>0</v>
          </cell>
          <cell r="CT102">
            <v>0</v>
          </cell>
          <cell r="CU102">
            <v>0</v>
          </cell>
          <cell r="CV102">
            <v>0</v>
          </cell>
          <cell r="CZ102">
            <v>0</v>
          </cell>
          <cell r="DA102">
            <v>0</v>
          </cell>
          <cell r="DD102">
            <v>0</v>
          </cell>
          <cell r="DE102">
            <v>0</v>
          </cell>
          <cell r="DF102">
            <v>0</v>
          </cell>
          <cell r="DJ102">
            <v>0</v>
          </cell>
          <cell r="DK102">
            <v>0</v>
          </cell>
          <cell r="DN102">
            <v>0</v>
          </cell>
          <cell r="DO102">
            <v>0</v>
          </cell>
          <cell r="DP102">
            <v>0</v>
          </cell>
          <cell r="EN102">
            <v>0</v>
          </cell>
          <cell r="EO102">
            <v>0</v>
          </cell>
          <cell r="ER102">
            <v>0</v>
          </cell>
          <cell r="ES102">
            <v>0</v>
          </cell>
          <cell r="ET102">
            <v>0</v>
          </cell>
          <cell r="EX102">
            <v>0</v>
          </cell>
          <cell r="EY102">
            <v>0</v>
          </cell>
          <cell r="FB102">
            <v>0</v>
          </cell>
          <cell r="FC102">
            <v>0</v>
          </cell>
          <cell r="FD102">
            <v>0</v>
          </cell>
          <cell r="FH102">
            <v>0</v>
          </cell>
          <cell r="FI102">
            <v>0</v>
          </cell>
          <cell r="FL102">
            <v>0</v>
          </cell>
          <cell r="FM102">
            <v>0</v>
          </cell>
          <cell r="FN102">
            <v>0</v>
          </cell>
          <cell r="GO102">
            <v>0</v>
          </cell>
        </row>
        <row r="103">
          <cell r="D103">
            <v>74.819542882554103</v>
          </cell>
          <cell r="E103">
            <v>27.380457117445903</v>
          </cell>
          <cell r="H103">
            <v>74.323056757041002</v>
          </cell>
          <cell r="I103">
            <v>30.843943242959003</v>
          </cell>
          <cell r="N103">
            <v>36.788390381559886</v>
          </cell>
          <cell r="O103">
            <v>13.411609618440126</v>
          </cell>
          <cell r="R103">
            <v>29.587251340000002</v>
          </cell>
          <cell r="S103">
            <v>12.609444400000001</v>
          </cell>
          <cell r="X103">
            <v>311.4308565776762</v>
          </cell>
          <cell r="Y103">
            <v>113.96914342232377</v>
          </cell>
          <cell r="AB103">
            <v>19.547977266</v>
          </cell>
          <cell r="AC103">
            <v>7.1520227340000009</v>
          </cell>
          <cell r="AR103">
            <v>516.79439582215196</v>
          </cell>
          <cell r="AS103">
            <v>189.12260417784799</v>
          </cell>
          <cell r="AV103">
            <v>126.0241217936945</v>
          </cell>
          <cell r="AW103">
            <v>49.900878206305499</v>
          </cell>
          <cell r="BB103">
            <v>149.83907235252863</v>
          </cell>
          <cell r="BC103">
            <v>56.077927647471384</v>
          </cell>
          <cell r="BF103">
            <v>206.12583798868391</v>
          </cell>
          <cell r="BG103">
            <v>81.799162011316099</v>
          </cell>
          <cell r="BL103">
            <v>150.74966547697545</v>
          </cell>
          <cell r="BM103">
            <v>55.167334523024543</v>
          </cell>
          <cell r="BP103">
            <v>121.30534331337971</v>
          </cell>
          <cell r="BQ103">
            <v>46.61965668662031</v>
          </cell>
          <cell r="CJ103">
            <v>576.91358845879904</v>
          </cell>
          <cell r="CK103">
            <v>228.92510728120089</v>
          </cell>
          <cell r="CP103">
            <v>150.74966547697545</v>
          </cell>
          <cell r="CQ103">
            <v>55.167334523024564</v>
          </cell>
          <cell r="CT103">
            <v>118.35688762329895</v>
          </cell>
          <cell r="CU103">
            <v>49.56811237670108</v>
          </cell>
          <cell r="CZ103">
            <v>149.84416026355996</v>
          </cell>
          <cell r="DA103">
            <v>56.072839736440059</v>
          </cell>
          <cell r="DD103">
            <v>121.16827633379121</v>
          </cell>
          <cell r="DE103">
            <v>46.756723666208806</v>
          </cell>
          <cell r="DJ103">
            <v>297.16755761504606</v>
          </cell>
          <cell r="DK103">
            <v>108.74944238495395</v>
          </cell>
          <cell r="DN103">
            <v>122.06301169330027</v>
          </cell>
          <cell r="DO103">
            <v>45.861988306699743</v>
          </cell>
          <cell r="EN103">
            <v>150.74966547697548</v>
          </cell>
          <cell r="EO103">
            <v>55.167334523024557</v>
          </cell>
          <cell r="ER103">
            <v>121.81021689164182</v>
          </cell>
          <cell r="ES103">
            <v>46.114783108358182</v>
          </cell>
          <cell r="EX103">
            <v>149.82170879810434</v>
          </cell>
          <cell r="EY103">
            <v>56.095291201895677</v>
          </cell>
          <cell r="FB103">
            <v>242.14626413717554</v>
          </cell>
          <cell r="FC103">
            <v>93.236735862824418</v>
          </cell>
          <cell r="FH103">
            <v>150.74966547697542</v>
          </cell>
          <cell r="FI103">
            <v>55.167334523024543</v>
          </cell>
          <cell r="FL103">
            <v>216.30313767128212</v>
          </cell>
          <cell r="FM103">
            <v>79.298862328717846</v>
          </cell>
          <cell r="GO103">
            <v>2108.5236957400002</v>
          </cell>
        </row>
        <row r="104">
          <cell r="D104">
            <v>0</v>
          </cell>
          <cell r="E104">
            <v>0</v>
          </cell>
          <cell r="H104">
            <v>0</v>
          </cell>
          <cell r="J104">
            <v>0</v>
          </cell>
          <cell r="N104">
            <v>0</v>
          </cell>
          <cell r="O104">
            <v>0</v>
          </cell>
          <cell r="R104">
            <v>0</v>
          </cell>
          <cell r="T104">
            <v>0</v>
          </cell>
          <cell r="X104">
            <v>0</v>
          </cell>
          <cell r="Y104">
            <v>0</v>
          </cell>
          <cell r="AB104">
            <v>0</v>
          </cell>
          <cell r="AD104">
            <v>0</v>
          </cell>
          <cell r="AR104">
            <v>0</v>
          </cell>
          <cell r="AS104">
            <v>0</v>
          </cell>
          <cell r="AV104">
            <v>0</v>
          </cell>
          <cell r="AX104">
            <v>0</v>
          </cell>
          <cell r="BB104">
            <v>0</v>
          </cell>
          <cell r="BC104">
            <v>0</v>
          </cell>
          <cell r="BF104">
            <v>0</v>
          </cell>
          <cell r="BH104">
            <v>0</v>
          </cell>
          <cell r="BL104">
            <v>0</v>
          </cell>
          <cell r="BM104">
            <v>0</v>
          </cell>
          <cell r="BP104">
            <v>0</v>
          </cell>
          <cell r="BR104">
            <v>0</v>
          </cell>
          <cell r="CJ104">
            <v>0</v>
          </cell>
          <cell r="CK104">
            <v>0</v>
          </cell>
          <cell r="CL104">
            <v>0</v>
          </cell>
          <cell r="CP104">
            <v>0</v>
          </cell>
          <cell r="CQ104">
            <v>0</v>
          </cell>
          <cell r="CT104">
            <v>0</v>
          </cell>
          <cell r="CV104">
            <v>0</v>
          </cell>
          <cell r="CZ104">
            <v>0</v>
          </cell>
          <cell r="DA104">
            <v>0</v>
          </cell>
          <cell r="DD104">
            <v>0</v>
          </cell>
          <cell r="DF104">
            <v>0</v>
          </cell>
          <cell r="DJ104">
            <v>0</v>
          </cell>
          <cell r="DK104">
            <v>0</v>
          </cell>
          <cell r="DN104">
            <v>0</v>
          </cell>
          <cell r="DP104">
            <v>0</v>
          </cell>
          <cell r="EN104">
            <v>0</v>
          </cell>
          <cell r="EO104">
            <v>0</v>
          </cell>
          <cell r="ER104">
            <v>0</v>
          </cell>
          <cell r="ET104">
            <v>0</v>
          </cell>
          <cell r="EX104">
            <v>0</v>
          </cell>
          <cell r="EY104">
            <v>0</v>
          </cell>
          <cell r="FB104">
            <v>0</v>
          </cell>
          <cell r="FD104">
            <v>0</v>
          </cell>
          <cell r="FH104">
            <v>0</v>
          </cell>
          <cell r="FI104">
            <v>0</v>
          </cell>
          <cell r="FL104">
            <v>0</v>
          </cell>
          <cell r="FN104">
            <v>0</v>
          </cell>
          <cell r="GO104">
            <v>0</v>
          </cell>
        </row>
        <row r="105">
          <cell r="D105">
            <v>0</v>
          </cell>
          <cell r="E105">
            <v>0</v>
          </cell>
          <cell r="H105">
            <v>0</v>
          </cell>
          <cell r="I105">
            <v>0</v>
          </cell>
          <cell r="N105">
            <v>0</v>
          </cell>
          <cell r="O105">
            <v>0</v>
          </cell>
          <cell r="R105">
            <v>0</v>
          </cell>
          <cell r="S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R105">
            <v>0</v>
          </cell>
          <cell r="AS105">
            <v>0</v>
          </cell>
          <cell r="AV105">
            <v>0</v>
          </cell>
          <cell r="AW105">
            <v>0</v>
          </cell>
          <cell r="BB105">
            <v>0</v>
          </cell>
          <cell r="BC105">
            <v>0</v>
          </cell>
          <cell r="BF105">
            <v>0</v>
          </cell>
          <cell r="BG105">
            <v>0</v>
          </cell>
          <cell r="BL105">
            <v>0</v>
          </cell>
          <cell r="BM105">
            <v>0</v>
          </cell>
          <cell r="BP105">
            <v>0</v>
          </cell>
          <cell r="BQ105">
            <v>0</v>
          </cell>
          <cell r="CJ105">
            <v>0</v>
          </cell>
          <cell r="CK105">
            <v>0</v>
          </cell>
          <cell r="CP105">
            <v>0</v>
          </cell>
          <cell r="CQ105">
            <v>0</v>
          </cell>
          <cell r="CT105">
            <v>0</v>
          </cell>
          <cell r="CU105">
            <v>0</v>
          </cell>
          <cell r="CZ105">
            <v>0</v>
          </cell>
          <cell r="DA105">
            <v>0</v>
          </cell>
          <cell r="DD105">
            <v>0</v>
          </cell>
          <cell r="DE105">
            <v>0</v>
          </cell>
          <cell r="DJ105">
            <v>0</v>
          </cell>
          <cell r="DK105">
            <v>0</v>
          </cell>
          <cell r="DN105">
            <v>0</v>
          </cell>
          <cell r="DO105">
            <v>0</v>
          </cell>
          <cell r="EN105">
            <v>0</v>
          </cell>
          <cell r="EO105">
            <v>0</v>
          </cell>
          <cell r="ER105">
            <v>0</v>
          </cell>
          <cell r="ES105">
            <v>0</v>
          </cell>
          <cell r="EX105">
            <v>0</v>
          </cell>
          <cell r="EY105">
            <v>0</v>
          </cell>
          <cell r="FB105">
            <v>0</v>
          </cell>
          <cell r="FC105">
            <v>0</v>
          </cell>
          <cell r="FH105">
            <v>0</v>
          </cell>
          <cell r="FI105">
            <v>0</v>
          </cell>
          <cell r="FL105">
            <v>0</v>
          </cell>
          <cell r="FM105">
            <v>0</v>
          </cell>
          <cell r="GO105">
            <v>0</v>
          </cell>
        </row>
        <row r="106">
          <cell r="D106">
            <v>0</v>
          </cell>
          <cell r="E106">
            <v>0</v>
          </cell>
          <cell r="H106">
            <v>0</v>
          </cell>
          <cell r="I106">
            <v>0</v>
          </cell>
          <cell r="N106">
            <v>0</v>
          </cell>
          <cell r="O106">
            <v>0</v>
          </cell>
          <cell r="R106">
            <v>0</v>
          </cell>
          <cell r="S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R106">
            <v>0</v>
          </cell>
          <cell r="AS106">
            <v>0</v>
          </cell>
          <cell r="AV106">
            <v>0</v>
          </cell>
          <cell r="AW106">
            <v>0</v>
          </cell>
          <cell r="BB106">
            <v>0</v>
          </cell>
          <cell r="BC106">
            <v>0</v>
          </cell>
          <cell r="BF106">
            <v>0</v>
          </cell>
          <cell r="BG106">
            <v>0</v>
          </cell>
          <cell r="BL106">
            <v>0</v>
          </cell>
          <cell r="BM106">
            <v>0</v>
          </cell>
          <cell r="BP106">
            <v>0</v>
          </cell>
          <cell r="BQ106">
            <v>0</v>
          </cell>
          <cell r="CJ106">
            <v>0</v>
          </cell>
          <cell r="CK106">
            <v>0</v>
          </cell>
          <cell r="CP106">
            <v>0</v>
          </cell>
          <cell r="CQ106">
            <v>0</v>
          </cell>
          <cell r="CT106">
            <v>0</v>
          </cell>
          <cell r="CU106">
            <v>0</v>
          </cell>
          <cell r="CZ106">
            <v>0</v>
          </cell>
          <cell r="DA106">
            <v>0</v>
          </cell>
          <cell r="DD106">
            <v>0</v>
          </cell>
          <cell r="DE106">
            <v>0</v>
          </cell>
          <cell r="DJ106">
            <v>0</v>
          </cell>
          <cell r="DK106">
            <v>0</v>
          </cell>
          <cell r="DN106">
            <v>0</v>
          </cell>
          <cell r="DO106">
            <v>0</v>
          </cell>
          <cell r="EN106">
            <v>0</v>
          </cell>
          <cell r="EO106">
            <v>0</v>
          </cell>
          <cell r="ER106">
            <v>0</v>
          </cell>
          <cell r="ES106">
            <v>0</v>
          </cell>
          <cell r="EX106">
            <v>0</v>
          </cell>
          <cell r="EY106">
            <v>0</v>
          </cell>
          <cell r="FB106">
            <v>0</v>
          </cell>
          <cell r="FC106">
            <v>0</v>
          </cell>
          <cell r="FH106">
            <v>0</v>
          </cell>
          <cell r="FI106">
            <v>0</v>
          </cell>
          <cell r="FL106">
            <v>0</v>
          </cell>
          <cell r="FM106">
            <v>0</v>
          </cell>
          <cell r="GO106">
            <v>0</v>
          </cell>
        </row>
        <row r="107">
          <cell r="AK107">
            <v>1860.6394198812</v>
          </cell>
          <cell r="EG107">
            <v>5895.8288498812017</v>
          </cell>
          <cell r="GO107">
            <v>8227.9327398811984</v>
          </cell>
        </row>
        <row r="108">
          <cell r="D108">
            <v>0</v>
          </cell>
          <cell r="E108">
            <v>0</v>
          </cell>
          <cell r="H108">
            <v>0</v>
          </cell>
          <cell r="I108">
            <v>0</v>
          </cell>
          <cell r="N108">
            <v>0</v>
          </cell>
          <cell r="O108">
            <v>0</v>
          </cell>
          <cell r="R108">
            <v>0</v>
          </cell>
          <cell r="S108">
            <v>0</v>
          </cell>
          <cell r="X108">
            <v>146.41789213807061</v>
          </cell>
          <cell r="Y108">
            <v>53.582107861929373</v>
          </cell>
          <cell r="AB108">
            <v>120.87239156208</v>
          </cell>
          <cell r="AC108">
            <v>44.223608437920007</v>
          </cell>
          <cell r="AK108">
            <v>165.096</v>
          </cell>
          <cell r="AR108">
            <v>0</v>
          </cell>
          <cell r="AS108">
            <v>0</v>
          </cell>
          <cell r="AV108">
            <v>0</v>
          </cell>
          <cell r="AW108">
            <v>0</v>
          </cell>
          <cell r="BB108">
            <v>0</v>
          </cell>
          <cell r="BC108">
            <v>0</v>
          </cell>
          <cell r="BF108">
            <v>0</v>
          </cell>
          <cell r="BG108">
            <v>0</v>
          </cell>
          <cell r="BL108">
            <v>146.41789213807064</v>
          </cell>
          <cell r="BM108">
            <v>53.582107861929359</v>
          </cell>
          <cell r="BP108">
            <v>90.977743323350694</v>
          </cell>
          <cell r="BQ108">
            <v>34.964256676649299</v>
          </cell>
          <cell r="CJ108">
            <v>211.85013488543069</v>
          </cell>
          <cell r="CK108">
            <v>79.187865114569306</v>
          </cell>
          <cell r="CP108">
            <v>0</v>
          </cell>
          <cell r="CQ108">
            <v>0</v>
          </cell>
          <cell r="CT108">
            <v>0</v>
          </cell>
          <cell r="CU108">
            <v>0</v>
          </cell>
          <cell r="CZ108">
            <v>0</v>
          </cell>
          <cell r="DA108">
            <v>0</v>
          </cell>
          <cell r="DD108">
            <v>0</v>
          </cell>
          <cell r="DE108">
            <v>0</v>
          </cell>
          <cell r="DJ108">
            <v>146.41789213807061</v>
          </cell>
          <cell r="DK108">
            <v>53.582107861929387</v>
          </cell>
          <cell r="DN108">
            <v>86.063781953174043</v>
          </cell>
          <cell r="DO108">
            <v>32.336218046825962</v>
          </cell>
          <cell r="EG108">
            <v>409.43799999999999</v>
          </cell>
          <cell r="EN108">
            <v>0</v>
          </cell>
          <cell r="EO108">
            <v>0</v>
          </cell>
          <cell r="ER108">
            <v>0</v>
          </cell>
          <cell r="ES108">
            <v>0</v>
          </cell>
          <cell r="EX108">
            <v>0</v>
          </cell>
          <cell r="EY108">
            <v>0</v>
          </cell>
          <cell r="FB108">
            <v>0</v>
          </cell>
          <cell r="FC108">
            <v>0</v>
          </cell>
          <cell r="FH108">
            <v>146.41789213807061</v>
          </cell>
          <cell r="FI108">
            <v>53.582107861929359</v>
          </cell>
          <cell r="FL108">
            <v>84.831818988055161</v>
          </cell>
          <cell r="FM108">
            <v>31.100181011944841</v>
          </cell>
        </row>
        <row r="109">
          <cell r="D109">
            <v>0</v>
          </cell>
          <cell r="E109">
            <v>0</v>
          </cell>
          <cell r="H109">
            <v>0</v>
          </cell>
          <cell r="I109">
            <v>0</v>
          </cell>
          <cell r="N109">
            <v>0</v>
          </cell>
          <cell r="O109">
            <v>0</v>
          </cell>
          <cell r="R109">
            <v>0</v>
          </cell>
          <cell r="S109">
            <v>0</v>
          </cell>
          <cell r="X109">
            <v>18.302236517258827</v>
          </cell>
          <cell r="Y109">
            <v>6.6977634827411716</v>
          </cell>
          <cell r="AB109">
            <v>38.038020930899997</v>
          </cell>
          <cell r="AC109">
            <v>13.916979069100002</v>
          </cell>
          <cell r="AK109">
            <v>51.954999999999998</v>
          </cell>
          <cell r="AR109">
            <v>0</v>
          </cell>
          <cell r="AS109">
            <v>0</v>
          </cell>
          <cell r="AV109">
            <v>0</v>
          </cell>
          <cell r="AW109">
            <v>0</v>
          </cell>
          <cell r="BB109">
            <v>0</v>
          </cell>
          <cell r="BC109">
            <v>0</v>
          </cell>
          <cell r="BF109">
            <v>0</v>
          </cell>
          <cell r="BG109">
            <v>0</v>
          </cell>
          <cell r="BL109">
            <v>18.30223651725883</v>
          </cell>
          <cell r="BM109">
            <v>6.6977634827411698</v>
          </cell>
          <cell r="BP109">
            <v>9.5072182423545648</v>
          </cell>
          <cell r="BQ109">
            <v>3.6537817576454357</v>
          </cell>
          <cell r="CJ109">
            <v>47.545239173254558</v>
          </cell>
          <cell r="CK109">
            <v>17.570760826745438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Z109">
            <v>0</v>
          </cell>
          <cell r="DA109">
            <v>0</v>
          </cell>
          <cell r="DD109">
            <v>0</v>
          </cell>
          <cell r="DE109">
            <v>0</v>
          </cell>
          <cell r="DJ109">
            <v>18.302236517258827</v>
          </cell>
          <cell r="DK109">
            <v>6.6977634827411734</v>
          </cell>
          <cell r="DN109">
            <v>25.760256491879517</v>
          </cell>
          <cell r="DO109">
            <v>9.6787435081204833</v>
          </cell>
          <cell r="EG109">
            <v>100.55499999999999</v>
          </cell>
          <cell r="EN109">
            <v>0</v>
          </cell>
          <cell r="EO109">
            <v>0</v>
          </cell>
          <cell r="ER109">
            <v>0</v>
          </cell>
          <cell r="ES109">
            <v>0</v>
          </cell>
          <cell r="EX109">
            <v>0</v>
          </cell>
          <cell r="EY109">
            <v>0</v>
          </cell>
          <cell r="FB109">
            <v>0</v>
          </cell>
          <cell r="FC109">
            <v>0</v>
          </cell>
          <cell r="FH109">
            <v>18.302236517258827</v>
          </cell>
          <cell r="FI109">
            <v>6.6977634827411698</v>
          </cell>
          <cell r="FL109">
            <v>23.403899687005801</v>
          </cell>
          <cell r="FM109">
            <v>8.5801003129942011</v>
          </cell>
        </row>
        <row r="110">
          <cell r="D110">
            <v>0</v>
          </cell>
          <cell r="E110">
            <v>0</v>
          </cell>
          <cell r="H110">
            <v>0</v>
          </cell>
          <cell r="I110">
            <v>0</v>
          </cell>
          <cell r="N110">
            <v>0</v>
          </cell>
          <cell r="O110">
            <v>0</v>
          </cell>
          <cell r="R110">
            <v>0</v>
          </cell>
          <cell r="S110">
            <v>0</v>
          </cell>
          <cell r="X110">
            <v>0</v>
          </cell>
          <cell r="Y110">
            <v>0</v>
          </cell>
          <cell r="AB110">
            <v>0</v>
          </cell>
          <cell r="AC110">
            <v>0</v>
          </cell>
          <cell r="AR110">
            <v>0</v>
          </cell>
          <cell r="AS110">
            <v>0</v>
          </cell>
          <cell r="AV110">
            <v>0</v>
          </cell>
          <cell r="AW110">
            <v>0</v>
          </cell>
          <cell r="BB110">
            <v>0</v>
          </cell>
          <cell r="BC110">
            <v>0</v>
          </cell>
          <cell r="BF110">
            <v>0</v>
          </cell>
          <cell r="BG110">
            <v>0</v>
          </cell>
          <cell r="BL110">
            <v>0</v>
          </cell>
          <cell r="BM110">
            <v>0</v>
          </cell>
          <cell r="BP110">
            <v>0</v>
          </cell>
          <cell r="BQ110">
            <v>0</v>
          </cell>
          <cell r="CJ110">
            <v>0</v>
          </cell>
          <cell r="CK110">
            <v>0</v>
          </cell>
          <cell r="CP110">
            <v>0</v>
          </cell>
          <cell r="CQ110">
            <v>0</v>
          </cell>
          <cell r="CT110">
            <v>0</v>
          </cell>
          <cell r="CU110">
            <v>0</v>
          </cell>
          <cell r="CZ110">
            <v>0</v>
          </cell>
          <cell r="DA110">
            <v>0</v>
          </cell>
          <cell r="DD110">
            <v>0</v>
          </cell>
          <cell r="DE110">
            <v>0</v>
          </cell>
          <cell r="DJ110">
            <v>0</v>
          </cell>
          <cell r="DK110">
            <v>0</v>
          </cell>
          <cell r="DN110">
            <v>0</v>
          </cell>
          <cell r="DO110">
            <v>0</v>
          </cell>
          <cell r="EG110">
            <v>0</v>
          </cell>
          <cell r="EN110">
            <v>0</v>
          </cell>
          <cell r="EO110">
            <v>0</v>
          </cell>
          <cell r="ER110">
            <v>0</v>
          </cell>
          <cell r="ES110">
            <v>0</v>
          </cell>
          <cell r="EX110">
            <v>0</v>
          </cell>
          <cell r="EY110">
            <v>0</v>
          </cell>
          <cell r="FB110">
            <v>0</v>
          </cell>
          <cell r="FC110">
            <v>0</v>
          </cell>
          <cell r="FH110">
            <v>0</v>
          </cell>
          <cell r="FI110">
            <v>0</v>
          </cell>
          <cell r="FL110">
            <v>0</v>
          </cell>
          <cell r="FM110">
            <v>0</v>
          </cell>
        </row>
        <row r="111">
          <cell r="AK111">
            <v>217.05099999999999</v>
          </cell>
          <cell r="EG111">
            <v>509.99299999999999</v>
          </cell>
        </row>
        <row r="112">
          <cell r="D112">
            <v>732.08946069035323</v>
          </cell>
          <cell r="E112">
            <v>267.91053930964682</v>
          </cell>
          <cell r="H112">
            <v>588.81342244490997</v>
          </cell>
          <cell r="I112">
            <v>244.35657755509001</v>
          </cell>
          <cell r="N112">
            <v>732.08946069035323</v>
          </cell>
          <cell r="O112">
            <v>267.91053930964682</v>
          </cell>
          <cell r="R112">
            <v>527.46146486609996</v>
          </cell>
          <cell r="S112">
            <v>224.79262902600001</v>
          </cell>
          <cell r="X112">
            <v>732.08946069035323</v>
          </cell>
          <cell r="Y112">
            <v>267.91053930964682</v>
          </cell>
          <cell r="AB112">
            <v>609.80757035364002</v>
          </cell>
          <cell r="AC112">
            <v>223.11042964636007</v>
          </cell>
          <cell r="AR112">
            <v>732.08946069035323</v>
          </cell>
          <cell r="AS112">
            <v>267.91053930964682</v>
          </cell>
          <cell r="AV112">
            <v>580.28088226922887</v>
          </cell>
          <cell r="AW112">
            <v>229.76970773077113</v>
          </cell>
          <cell r="BB112">
            <v>732.08946069035323</v>
          </cell>
          <cell r="BC112">
            <v>267.91053930964682</v>
          </cell>
          <cell r="BF112">
            <v>599.45767843122508</v>
          </cell>
          <cell r="BG112">
            <v>237.88932156877485</v>
          </cell>
          <cell r="BL112">
            <v>732.08946069035323</v>
          </cell>
          <cell r="BM112">
            <v>267.91053930964682</v>
          </cell>
          <cell r="BP112">
            <v>585.9533881311977</v>
          </cell>
          <cell r="BQ112">
            <v>225.19161186880231</v>
          </cell>
          <cell r="CJ112">
            <v>3491.7744064963017</v>
          </cell>
          <cell r="CK112">
            <v>1385.1102773957982</v>
          </cell>
          <cell r="CP112">
            <v>732.08946069035323</v>
          </cell>
          <cell r="CQ112">
            <v>267.91053930964682</v>
          </cell>
          <cell r="CT112">
            <v>589.86360037468796</v>
          </cell>
          <cell r="CU112">
            <v>244.79239962531199</v>
          </cell>
          <cell r="CZ112">
            <v>732.08946069035323</v>
          </cell>
          <cell r="DA112">
            <v>267.91053930964682</v>
          </cell>
          <cell r="DD112">
            <v>577.95757912100692</v>
          </cell>
          <cell r="DE112">
            <v>239.851420878993</v>
          </cell>
          <cell r="DJ112">
            <v>732.08946069035323</v>
          </cell>
          <cell r="DK112">
            <v>267.91053930964682</v>
          </cell>
          <cell r="DN112">
            <v>532.49392070879389</v>
          </cell>
          <cell r="DO112">
            <v>220.98407929120597</v>
          </cell>
          <cell r="EN112">
            <v>732.08946069035323</v>
          </cell>
          <cell r="EO112">
            <v>267.91053930964682</v>
          </cell>
          <cell r="ER112">
            <v>514.3567966241219</v>
          </cell>
          <cell r="ES112">
            <v>213.45720337587795</v>
          </cell>
          <cell r="EX112">
            <v>732.08946069035323</v>
          </cell>
          <cell r="EY112">
            <v>267.91053930964682</v>
          </cell>
          <cell r="FB112">
            <v>452.64223545602385</v>
          </cell>
          <cell r="FC112">
            <v>187.84576454397595</v>
          </cell>
          <cell r="FH112">
            <v>732.08946069035323</v>
          </cell>
          <cell r="FI112">
            <v>267.91053930964682</v>
          </cell>
          <cell r="FL112">
            <v>453.468384850311</v>
          </cell>
          <cell r="FM112">
            <v>188.18861514968901</v>
          </cell>
        </row>
        <row r="113">
          <cell r="D113">
            <v>6777.4067651656878</v>
          </cell>
          <cell r="E113">
            <v>2480.2142348343118</v>
          </cell>
          <cell r="H113">
            <v>6753.4681177229586</v>
          </cell>
          <cell r="I113">
            <v>2802.6778822770425</v>
          </cell>
          <cell r="N113">
            <v>6777.4067651656878</v>
          </cell>
          <cell r="O113">
            <v>2480.2142348343118</v>
          </cell>
          <cell r="R113">
            <v>6051.6151315526004</v>
          </cell>
          <cell r="S113">
            <v>2579.0670331159999</v>
          </cell>
          <cell r="X113">
            <v>6777.4067651656878</v>
          </cell>
          <cell r="Y113">
            <v>2480.2142348343118</v>
          </cell>
          <cell r="AB113">
            <v>6996.3792044410802</v>
          </cell>
          <cell r="AC113">
            <v>2559.7667955589204</v>
          </cell>
          <cell r="AR113">
            <v>6777.4067651656878</v>
          </cell>
          <cell r="AS113">
            <v>2480.2142348343118</v>
          </cell>
          <cell r="AV113">
            <v>6624.7347638521087</v>
          </cell>
          <cell r="AW113">
            <v>2623.1492661478906</v>
          </cell>
          <cell r="BB113">
            <v>6777.4067651656878</v>
          </cell>
          <cell r="BC113">
            <v>2480.2142348343118</v>
          </cell>
          <cell r="BF113">
            <v>6952.1273723999993</v>
          </cell>
          <cell r="BG113">
            <v>2763.8722000960001</v>
          </cell>
          <cell r="BL113">
            <v>6777.4067651656878</v>
          </cell>
          <cell r="BM113">
            <v>2480.2142348343118</v>
          </cell>
          <cell r="BP113">
            <v>6822.244100149519</v>
          </cell>
          <cell r="BQ113">
            <v>2627.4388998504824</v>
          </cell>
          <cell r="CJ113">
            <v>40200.568690118263</v>
          </cell>
          <cell r="CK113">
            <v>15955.972077046335</v>
          </cell>
          <cell r="CP113">
            <v>8222.793682179934</v>
          </cell>
          <cell r="CQ113">
            <v>3009.1583178200658</v>
          </cell>
          <cell r="CT113">
            <v>8070.8060831482708</v>
          </cell>
          <cell r="CU113">
            <v>3349.3709168517289</v>
          </cell>
          <cell r="CZ113">
            <v>8222.793682179934</v>
          </cell>
          <cell r="DA113">
            <v>3009.1583178200658</v>
          </cell>
          <cell r="DD113">
            <v>8232.3373720430009</v>
          </cell>
          <cell r="DE113">
            <v>3187.8384859393</v>
          </cell>
          <cell r="DJ113">
            <v>8222.793682179934</v>
          </cell>
          <cell r="DK113">
            <v>3009.1583178200658</v>
          </cell>
          <cell r="DN113">
            <v>8031.8138984305206</v>
          </cell>
          <cell r="DO113">
            <v>3019.9662887039999</v>
          </cell>
          <cell r="EN113">
            <v>8222.793682179934</v>
          </cell>
          <cell r="EO113">
            <v>3009.1583178200658</v>
          </cell>
          <cell r="ER113">
            <v>8284.3779947201601</v>
          </cell>
          <cell r="ES113">
            <v>3135.7986398341759</v>
          </cell>
          <cell r="EX113">
            <v>8222.793682179934</v>
          </cell>
          <cell r="EY113">
            <v>3009.1583178200658</v>
          </cell>
          <cell r="FB113">
            <v>7956.3541804399993</v>
          </cell>
          <cell r="FC113">
            <v>3065.3489992137165</v>
          </cell>
          <cell r="FH113">
            <v>8222.793682179934</v>
          </cell>
          <cell r="FI113">
            <v>3009.1583178200658</v>
          </cell>
          <cell r="FL113">
            <v>7675.3640104379992</v>
          </cell>
          <cell r="FM113">
            <v>2812.5948045501236</v>
          </cell>
        </row>
        <row r="114">
          <cell r="D114">
            <v>146.41789213807064</v>
          </cell>
          <cell r="E114">
            <v>53.582107861929359</v>
          </cell>
          <cell r="H114">
            <v>60.452368851420005</v>
          </cell>
          <cell r="I114">
            <v>25.087631148580002</v>
          </cell>
          <cell r="N114">
            <v>146.41789213807064</v>
          </cell>
          <cell r="O114">
            <v>53.582107861929359</v>
          </cell>
          <cell r="R114">
            <v>54.352902503099997</v>
          </cell>
          <cell r="S114">
            <v>23.164027445999999</v>
          </cell>
          <cell r="X114">
            <v>146.41789213807064</v>
          </cell>
          <cell r="Y114">
            <v>53.582107861929359</v>
          </cell>
          <cell r="AB114">
            <v>61.334524174500004</v>
          </cell>
          <cell r="AC114">
            <v>22.440475825500005</v>
          </cell>
          <cell r="AR114">
            <v>146.41789213807064</v>
          </cell>
          <cell r="AS114">
            <v>53.582107861929359</v>
          </cell>
          <cell r="AV114">
            <v>57.133179780892647</v>
          </cell>
          <cell r="AW114">
            <v>22.622620219107343</v>
          </cell>
          <cell r="BB114">
            <v>146.41789213807064</v>
          </cell>
          <cell r="BC114">
            <v>53.582107861929359</v>
          </cell>
          <cell r="BF114">
            <v>59.058265190158821</v>
          </cell>
          <cell r="BG114">
            <v>23.43673480984118</v>
          </cell>
          <cell r="BL114">
            <v>146.41789213807064</v>
          </cell>
          <cell r="BM114">
            <v>53.582107861929359</v>
          </cell>
          <cell r="BP114">
            <v>57.670333649428947</v>
          </cell>
          <cell r="BQ114">
            <v>22.163666350571063</v>
          </cell>
          <cell r="CJ114">
            <v>350.00157414950041</v>
          </cell>
          <cell r="CK114">
            <v>138.9151557995996</v>
          </cell>
          <cell r="CP114">
            <v>146.41789213807064</v>
          </cell>
          <cell r="CQ114">
            <v>53.582107861929359</v>
          </cell>
          <cell r="CT114">
            <v>58.173214192244998</v>
          </cell>
          <cell r="CU114">
            <v>24.141785807754999</v>
          </cell>
          <cell r="CZ114">
            <v>146.41789213807064</v>
          </cell>
          <cell r="DA114">
            <v>53.582107861929359</v>
          </cell>
          <cell r="DD114">
            <v>57.248831465361</v>
          </cell>
          <cell r="DE114">
            <v>23.758168534639001</v>
          </cell>
          <cell r="DJ114">
            <v>146.41789213807064</v>
          </cell>
          <cell r="DK114">
            <v>53.582107861929359</v>
          </cell>
          <cell r="DN114">
            <v>53.066494326447</v>
          </cell>
          <cell r="DO114">
            <v>22.022505673552999</v>
          </cell>
          <cell r="EN114">
            <v>146.41789213807064</v>
          </cell>
          <cell r="EO114">
            <v>53.582107861929359</v>
          </cell>
          <cell r="ER114">
            <v>56.190172960106999</v>
          </cell>
          <cell r="ES114">
            <v>23.318827039893002</v>
          </cell>
          <cell r="EX114">
            <v>146.41789213807064</v>
          </cell>
          <cell r="EY114">
            <v>53.582107861929359</v>
          </cell>
          <cell r="FB114">
            <v>54.246001032233998</v>
          </cell>
          <cell r="FC114">
            <v>22.511998967766001</v>
          </cell>
          <cell r="FH114">
            <v>146.41789213807064</v>
          </cell>
          <cell r="FI114">
            <v>53.582107861929359</v>
          </cell>
          <cell r="FL114">
            <v>57.927277503440997</v>
          </cell>
          <cell r="FM114">
            <v>24.039722496559001</v>
          </cell>
        </row>
        <row r="115">
          <cell r="D115">
            <v>0</v>
          </cell>
          <cell r="E115">
            <v>0</v>
          </cell>
          <cell r="H115">
            <v>7.5957687680039996</v>
          </cell>
          <cell r="I115">
            <v>3.1522312319959997</v>
          </cell>
          <cell r="J115">
            <v>0</v>
          </cell>
          <cell r="N115">
            <v>0</v>
          </cell>
          <cell r="O115">
            <v>0</v>
          </cell>
          <cell r="R115">
            <v>6.8057689279000009</v>
          </cell>
          <cell r="S115">
            <v>2.9004710140000003</v>
          </cell>
          <cell r="T115">
            <v>0</v>
          </cell>
          <cell r="X115">
            <v>0</v>
          </cell>
          <cell r="Y115">
            <v>0</v>
          </cell>
          <cell r="AB115">
            <v>7.8689760170399987</v>
          </cell>
          <cell r="AC115">
            <v>2.8790239829600002</v>
          </cell>
          <cell r="AD115">
            <v>0</v>
          </cell>
          <cell r="AR115">
            <v>0</v>
          </cell>
          <cell r="AS115">
            <v>0</v>
          </cell>
          <cell r="AV115">
            <v>7.4510360648076182</v>
          </cell>
          <cell r="AW115">
            <v>2.9503339351923819</v>
          </cell>
          <cell r="AX115">
            <v>0</v>
          </cell>
          <cell r="BB115">
            <v>0</v>
          </cell>
          <cell r="BC115">
            <v>0</v>
          </cell>
          <cell r="BF115">
            <v>10.747</v>
          </cell>
          <cell r="BG115">
            <v>3.0532103642810249</v>
          </cell>
          <cell r="BH115">
            <v>0</v>
          </cell>
          <cell r="BL115">
            <v>0</v>
          </cell>
          <cell r="BM115">
            <v>0</v>
          </cell>
          <cell r="BP115">
            <v>10.38</v>
          </cell>
          <cell r="BQ115">
            <v>0</v>
          </cell>
          <cell r="BR115">
            <v>0</v>
          </cell>
          <cell r="CJ115">
            <v>50.848549777751614</v>
          </cell>
          <cell r="CK115">
            <v>14.935270528429406</v>
          </cell>
          <cell r="CL115">
            <v>0</v>
          </cell>
          <cell r="CP115">
            <v>0</v>
          </cell>
          <cell r="CQ115">
            <v>0</v>
          </cell>
          <cell r="CT115">
            <v>7.5598986252642817</v>
          </cell>
          <cell r="CU115">
            <v>3.1457789537020004</v>
          </cell>
          <cell r="CV115">
            <v>0</v>
          </cell>
          <cell r="CZ115">
            <v>0</v>
          </cell>
          <cell r="DA115">
            <v>0</v>
          </cell>
          <cell r="DD115">
            <v>7.1830474281719994</v>
          </cell>
          <cell r="DE115">
            <v>2.9809525718279999</v>
          </cell>
          <cell r="DF115">
            <v>0</v>
          </cell>
          <cell r="DJ115">
            <v>0</v>
          </cell>
          <cell r="DK115">
            <v>0</v>
          </cell>
          <cell r="DN115">
            <v>6.635343595346999</v>
          </cell>
          <cell r="DO115">
            <v>2.7536564046529999</v>
          </cell>
          <cell r="DP115">
            <v>0</v>
          </cell>
          <cell r="EN115">
            <v>0</v>
          </cell>
          <cell r="EO115">
            <v>0</v>
          </cell>
          <cell r="ER115">
            <v>6.8565452723459996</v>
          </cell>
          <cell r="ES115">
            <v>2.8454547276540003</v>
          </cell>
          <cell r="ET115">
            <v>0</v>
          </cell>
          <cell r="EX115">
            <v>0</v>
          </cell>
          <cell r="EY115">
            <v>0</v>
          </cell>
          <cell r="FB115">
            <v>9.3889999999999993</v>
          </cell>
          <cell r="FC115">
            <v>0</v>
          </cell>
          <cell r="FD115">
            <v>0</v>
          </cell>
          <cell r="FH115">
            <v>0</v>
          </cell>
          <cell r="FI115">
            <v>0</v>
          </cell>
          <cell r="FL115">
            <v>13.15</v>
          </cell>
          <cell r="FM115">
            <v>0</v>
          </cell>
          <cell r="FN115">
            <v>0</v>
          </cell>
        </row>
        <row r="116">
          <cell r="D116">
            <v>0</v>
          </cell>
          <cell r="E116">
            <v>0</v>
          </cell>
          <cell r="H116">
            <v>0</v>
          </cell>
          <cell r="I116">
            <v>0</v>
          </cell>
          <cell r="J116">
            <v>0</v>
          </cell>
          <cell r="N116">
            <v>0</v>
          </cell>
          <cell r="O116">
            <v>0</v>
          </cell>
          <cell r="R116">
            <v>0</v>
          </cell>
          <cell r="S116">
            <v>0</v>
          </cell>
          <cell r="T116">
            <v>0</v>
          </cell>
          <cell r="X116">
            <v>0</v>
          </cell>
          <cell r="Y116">
            <v>0</v>
          </cell>
          <cell r="AB116">
            <v>0</v>
          </cell>
          <cell r="AC116">
            <v>0</v>
          </cell>
          <cell r="AD116">
            <v>0</v>
          </cell>
          <cell r="AR116">
            <v>0</v>
          </cell>
          <cell r="AS116">
            <v>0</v>
          </cell>
          <cell r="AV116">
            <v>0</v>
          </cell>
          <cell r="AW116">
            <v>0</v>
          </cell>
          <cell r="AX116">
            <v>0</v>
          </cell>
          <cell r="BB116">
            <v>0</v>
          </cell>
          <cell r="BC116">
            <v>0</v>
          </cell>
          <cell r="BF116">
            <v>0</v>
          </cell>
          <cell r="BG116">
            <v>0</v>
          </cell>
          <cell r="BH116">
            <v>0</v>
          </cell>
          <cell r="BL116">
            <v>0</v>
          </cell>
          <cell r="BM116">
            <v>0</v>
          </cell>
          <cell r="BP116">
            <v>0</v>
          </cell>
          <cell r="BQ116">
            <v>0</v>
          </cell>
          <cell r="BR116">
            <v>0</v>
          </cell>
          <cell r="CJ116">
            <v>0</v>
          </cell>
          <cell r="CK116">
            <v>0</v>
          </cell>
          <cell r="CL116">
            <v>0</v>
          </cell>
          <cell r="CP116">
            <v>0</v>
          </cell>
          <cell r="CQ116">
            <v>0</v>
          </cell>
          <cell r="CT116">
            <v>0</v>
          </cell>
          <cell r="CU116">
            <v>0</v>
          </cell>
          <cell r="CV116">
            <v>0</v>
          </cell>
          <cell r="CZ116">
            <v>0</v>
          </cell>
          <cell r="DA116">
            <v>0</v>
          </cell>
          <cell r="DD116">
            <v>0</v>
          </cell>
          <cell r="DE116">
            <v>0</v>
          </cell>
          <cell r="DF116">
            <v>0</v>
          </cell>
          <cell r="DJ116">
            <v>0</v>
          </cell>
          <cell r="DK116">
            <v>0</v>
          </cell>
          <cell r="DN116">
            <v>0</v>
          </cell>
          <cell r="DO116">
            <v>0</v>
          </cell>
          <cell r="DP116">
            <v>0</v>
          </cell>
          <cell r="EN116">
            <v>0</v>
          </cell>
          <cell r="EO116">
            <v>0</v>
          </cell>
          <cell r="ER116">
            <v>0</v>
          </cell>
          <cell r="ES116">
            <v>0</v>
          </cell>
          <cell r="ET116">
            <v>0</v>
          </cell>
          <cell r="EX116">
            <v>0</v>
          </cell>
          <cell r="EY116">
            <v>0</v>
          </cell>
          <cell r="FB116">
            <v>0</v>
          </cell>
          <cell r="FC116">
            <v>0</v>
          </cell>
          <cell r="FD116">
            <v>0</v>
          </cell>
          <cell r="FH116">
            <v>0</v>
          </cell>
          <cell r="FI116">
            <v>0</v>
          </cell>
          <cell r="FL116">
            <v>0</v>
          </cell>
          <cell r="FM116">
            <v>0</v>
          </cell>
          <cell r="FN116">
            <v>0</v>
          </cell>
        </row>
        <row r="117">
          <cell r="D117">
            <v>488.05964046023541</v>
          </cell>
          <cell r="E117">
            <v>178.60702620643119</v>
          </cell>
          <cell r="H117">
            <v>0</v>
          </cell>
          <cell r="I117">
            <v>0</v>
          </cell>
          <cell r="N117">
            <v>488.55764118937424</v>
          </cell>
          <cell r="O117">
            <v>178.10902547729248</v>
          </cell>
          <cell r="R117">
            <v>0</v>
          </cell>
          <cell r="S117">
            <v>0</v>
          </cell>
          <cell r="X117">
            <v>488.05964046023536</v>
          </cell>
          <cell r="Y117">
            <v>178.60702620643124</v>
          </cell>
          <cell r="AB117">
            <v>1247.06796855534</v>
          </cell>
          <cell r="AC117">
            <v>456.26503144466011</v>
          </cell>
          <cell r="AR117">
            <v>488.05964046023536</v>
          </cell>
          <cell r="AS117">
            <v>178.60702620643124</v>
          </cell>
          <cell r="AV117">
            <v>305.04630634494532</v>
          </cell>
          <cell r="AW117">
            <v>120.7870236550547</v>
          </cell>
          <cell r="BB117">
            <v>485.11154932174486</v>
          </cell>
          <cell r="BC117">
            <v>181.55511734492174</v>
          </cell>
          <cell r="BF117">
            <v>304.85433348349477</v>
          </cell>
          <cell r="BG117">
            <v>120.97866651650523</v>
          </cell>
          <cell r="BL117">
            <v>488.05964046023541</v>
          </cell>
          <cell r="BM117">
            <v>178.60702620643119</v>
          </cell>
          <cell r="BP117">
            <v>307.61243566572233</v>
          </cell>
          <cell r="BQ117">
            <v>118.22056433427771</v>
          </cell>
          <cell r="CJ117">
            <v>2164.5810440495025</v>
          </cell>
          <cell r="CK117">
            <v>816.25128595049773</v>
          </cell>
          <cell r="CP117">
            <v>488.05964046023541</v>
          </cell>
          <cell r="CQ117">
            <v>178.60702620643127</v>
          </cell>
          <cell r="CT117">
            <v>300.13558747829245</v>
          </cell>
          <cell r="CU117">
            <v>125.69741252170762</v>
          </cell>
          <cell r="CZ117">
            <v>485.12802169016305</v>
          </cell>
          <cell r="DA117">
            <v>181.53864497650366</v>
          </cell>
          <cell r="DD117">
            <v>307.26485404821983</v>
          </cell>
          <cell r="DE117">
            <v>118.56814595178024</v>
          </cell>
          <cell r="DJ117">
            <v>488.05964046023536</v>
          </cell>
          <cell r="DK117">
            <v>178.60702620643127</v>
          </cell>
          <cell r="DN117">
            <v>309.53159011081163</v>
          </cell>
          <cell r="DO117">
            <v>116.29840988918832</v>
          </cell>
          <cell r="EN117">
            <v>488.05964046023553</v>
          </cell>
          <cell r="EO117">
            <v>178.60702620643124</v>
          </cell>
          <cell r="ER117">
            <v>308.89272049795153</v>
          </cell>
          <cell r="ES117">
            <v>116.94027950204847</v>
          </cell>
          <cell r="EX117">
            <v>485.05533393909303</v>
          </cell>
          <cell r="EY117">
            <v>181.61133272757363</v>
          </cell>
          <cell r="FB117">
            <v>307.45109351495421</v>
          </cell>
          <cell r="FC117">
            <v>118.3819064850458</v>
          </cell>
          <cell r="FH117">
            <v>488.05964046023536</v>
          </cell>
          <cell r="FI117">
            <v>178.60702620643119</v>
          </cell>
          <cell r="FL117">
            <v>0</v>
          </cell>
          <cell r="FM117">
            <v>0</v>
          </cell>
        </row>
        <row r="118">
          <cell r="D118">
            <v>0</v>
          </cell>
          <cell r="E118">
            <v>0</v>
          </cell>
          <cell r="H118">
            <v>0</v>
          </cell>
          <cell r="I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X118">
            <v>0</v>
          </cell>
          <cell r="Y118">
            <v>0</v>
          </cell>
          <cell r="AB118">
            <v>0</v>
          </cell>
          <cell r="AC118">
            <v>0</v>
          </cell>
          <cell r="AR118">
            <v>0</v>
          </cell>
          <cell r="AS118">
            <v>0</v>
          </cell>
          <cell r="AV118">
            <v>0</v>
          </cell>
          <cell r="AW118">
            <v>0</v>
          </cell>
          <cell r="BB118">
            <v>0</v>
          </cell>
          <cell r="BC118">
            <v>0</v>
          </cell>
          <cell r="BF118">
            <v>0</v>
          </cell>
          <cell r="BG118">
            <v>0</v>
          </cell>
          <cell r="BL118">
            <v>0</v>
          </cell>
          <cell r="BM118">
            <v>0</v>
          </cell>
          <cell r="BP118">
            <v>0</v>
          </cell>
          <cell r="BQ118">
            <v>0</v>
          </cell>
          <cell r="CJ118">
            <v>0</v>
          </cell>
          <cell r="CK118">
            <v>0</v>
          </cell>
          <cell r="CP118">
            <v>0</v>
          </cell>
          <cell r="CQ118">
            <v>0</v>
          </cell>
          <cell r="CT118">
            <v>0</v>
          </cell>
          <cell r="CU118">
            <v>0</v>
          </cell>
          <cell r="CZ118">
            <v>0</v>
          </cell>
          <cell r="DA118">
            <v>0</v>
          </cell>
          <cell r="DD118">
            <v>0</v>
          </cell>
          <cell r="DE118">
            <v>0</v>
          </cell>
          <cell r="DJ118">
            <v>0</v>
          </cell>
          <cell r="DK118">
            <v>0</v>
          </cell>
          <cell r="DN118">
            <v>0</v>
          </cell>
          <cell r="DO118">
            <v>0</v>
          </cell>
          <cell r="EN118">
            <v>0</v>
          </cell>
          <cell r="EO118">
            <v>0</v>
          </cell>
          <cell r="ER118">
            <v>0</v>
          </cell>
          <cell r="ES118">
            <v>0</v>
          </cell>
          <cell r="EX118">
            <v>0</v>
          </cell>
          <cell r="EY118">
            <v>0</v>
          </cell>
          <cell r="FB118">
            <v>0</v>
          </cell>
          <cell r="FC118">
            <v>0</v>
          </cell>
          <cell r="FH118">
            <v>0</v>
          </cell>
          <cell r="FI118">
            <v>0</v>
          </cell>
          <cell r="FL118">
            <v>0</v>
          </cell>
          <cell r="FM118">
            <v>0</v>
          </cell>
        </row>
        <row r="119">
          <cell r="D119">
            <v>0</v>
          </cell>
          <cell r="E119">
            <v>0</v>
          </cell>
          <cell r="H119">
            <v>0</v>
          </cell>
          <cell r="I119">
            <v>0</v>
          </cell>
          <cell r="J119">
            <v>0</v>
          </cell>
          <cell r="N119">
            <v>0</v>
          </cell>
          <cell r="O119">
            <v>0</v>
          </cell>
          <cell r="R119">
            <v>0</v>
          </cell>
          <cell r="S119">
            <v>0</v>
          </cell>
          <cell r="T119">
            <v>0</v>
          </cell>
          <cell r="X119">
            <v>0</v>
          </cell>
          <cell r="Y119">
            <v>0</v>
          </cell>
          <cell r="AB119">
            <v>0</v>
          </cell>
          <cell r="AC119">
            <v>0</v>
          </cell>
          <cell r="AD119">
            <v>0</v>
          </cell>
          <cell r="AR119">
            <v>0</v>
          </cell>
          <cell r="AS119">
            <v>0</v>
          </cell>
          <cell r="AV119">
            <v>0</v>
          </cell>
          <cell r="AW119">
            <v>0</v>
          </cell>
          <cell r="AX119">
            <v>0</v>
          </cell>
          <cell r="BB119">
            <v>0</v>
          </cell>
          <cell r="BC119">
            <v>0</v>
          </cell>
          <cell r="BF119">
            <v>0</v>
          </cell>
          <cell r="BG119">
            <v>0</v>
          </cell>
          <cell r="BH119">
            <v>0</v>
          </cell>
          <cell r="BL119">
            <v>0</v>
          </cell>
          <cell r="BM119">
            <v>0</v>
          </cell>
          <cell r="BP119">
            <v>0</v>
          </cell>
          <cell r="BQ119">
            <v>0</v>
          </cell>
          <cell r="BR119">
            <v>0</v>
          </cell>
          <cell r="CJ119">
            <v>0</v>
          </cell>
          <cell r="CK119">
            <v>0</v>
          </cell>
          <cell r="CL119">
            <v>0</v>
          </cell>
          <cell r="CP119">
            <v>0</v>
          </cell>
          <cell r="CQ119">
            <v>0</v>
          </cell>
          <cell r="CT119">
            <v>0</v>
          </cell>
          <cell r="CU119">
            <v>0</v>
          </cell>
          <cell r="CV119">
            <v>0</v>
          </cell>
          <cell r="CZ119">
            <v>0</v>
          </cell>
          <cell r="DA119">
            <v>0</v>
          </cell>
          <cell r="DD119">
            <v>0</v>
          </cell>
          <cell r="DE119">
            <v>0</v>
          </cell>
          <cell r="DF119">
            <v>0</v>
          </cell>
          <cell r="DJ119">
            <v>0</v>
          </cell>
          <cell r="DK119">
            <v>0</v>
          </cell>
          <cell r="DN119">
            <v>0</v>
          </cell>
          <cell r="DO119">
            <v>0</v>
          </cell>
          <cell r="DP119">
            <v>0</v>
          </cell>
          <cell r="EN119">
            <v>0</v>
          </cell>
          <cell r="EO119">
            <v>0</v>
          </cell>
          <cell r="ER119">
            <v>0</v>
          </cell>
          <cell r="ES119">
            <v>0</v>
          </cell>
          <cell r="ET119">
            <v>0</v>
          </cell>
          <cell r="EX119">
            <v>0</v>
          </cell>
          <cell r="EY119">
            <v>0</v>
          </cell>
          <cell r="FB119">
            <v>0</v>
          </cell>
          <cell r="FC119">
            <v>0</v>
          </cell>
          <cell r="FD119">
            <v>0</v>
          </cell>
          <cell r="FH119">
            <v>0</v>
          </cell>
          <cell r="FI119">
            <v>0</v>
          </cell>
          <cell r="FL119">
            <v>0</v>
          </cell>
          <cell r="FM119">
            <v>0</v>
          </cell>
          <cell r="FN119">
            <v>0</v>
          </cell>
        </row>
        <row r="120">
          <cell r="D120">
            <v>0</v>
          </cell>
          <cell r="E120">
            <v>0</v>
          </cell>
          <cell r="H120">
            <v>0</v>
          </cell>
          <cell r="I120">
            <v>0</v>
          </cell>
          <cell r="J120">
            <v>0</v>
          </cell>
          <cell r="N120">
            <v>0</v>
          </cell>
          <cell r="O120">
            <v>0</v>
          </cell>
          <cell r="R120">
            <v>0</v>
          </cell>
          <cell r="S120">
            <v>0</v>
          </cell>
          <cell r="T120">
            <v>0</v>
          </cell>
          <cell r="X120">
            <v>0</v>
          </cell>
          <cell r="Y120">
            <v>0</v>
          </cell>
          <cell r="AB120">
            <v>0</v>
          </cell>
          <cell r="AC120">
            <v>0</v>
          </cell>
          <cell r="AD120">
            <v>0</v>
          </cell>
          <cell r="AR120">
            <v>0</v>
          </cell>
          <cell r="AS120">
            <v>0</v>
          </cell>
          <cell r="AV120">
            <v>0</v>
          </cell>
          <cell r="AW120">
            <v>0</v>
          </cell>
          <cell r="AX120">
            <v>0</v>
          </cell>
          <cell r="BB120">
            <v>0</v>
          </cell>
          <cell r="BC120">
            <v>0</v>
          </cell>
          <cell r="BF120">
            <v>0</v>
          </cell>
          <cell r="BG120">
            <v>0</v>
          </cell>
          <cell r="BH120">
            <v>0</v>
          </cell>
          <cell r="BL120">
            <v>0</v>
          </cell>
          <cell r="BM120">
            <v>0</v>
          </cell>
          <cell r="BP120">
            <v>0</v>
          </cell>
          <cell r="BQ120">
            <v>0</v>
          </cell>
          <cell r="BR120">
            <v>0</v>
          </cell>
          <cell r="CJ120">
            <v>0</v>
          </cell>
          <cell r="CK120">
            <v>0</v>
          </cell>
          <cell r="CL120">
            <v>0</v>
          </cell>
          <cell r="CP120">
            <v>0</v>
          </cell>
          <cell r="CQ120">
            <v>0</v>
          </cell>
          <cell r="CT120">
            <v>0</v>
          </cell>
          <cell r="CU120">
            <v>0</v>
          </cell>
          <cell r="CV120">
            <v>0</v>
          </cell>
          <cell r="CZ120">
            <v>0</v>
          </cell>
          <cell r="DA120">
            <v>0</v>
          </cell>
          <cell r="DD120">
            <v>0</v>
          </cell>
          <cell r="DE120">
            <v>0</v>
          </cell>
          <cell r="DF120">
            <v>0</v>
          </cell>
          <cell r="DJ120">
            <v>0</v>
          </cell>
          <cell r="DK120">
            <v>0</v>
          </cell>
          <cell r="DN120">
            <v>0</v>
          </cell>
          <cell r="DO120">
            <v>0</v>
          </cell>
          <cell r="DP120">
            <v>0</v>
          </cell>
          <cell r="EN120">
            <v>0</v>
          </cell>
          <cell r="EO120">
            <v>0</v>
          </cell>
          <cell r="ER120">
            <v>0</v>
          </cell>
          <cell r="ES120">
            <v>0</v>
          </cell>
          <cell r="ET120">
            <v>0</v>
          </cell>
          <cell r="EX120">
            <v>0</v>
          </cell>
          <cell r="EY120">
            <v>0</v>
          </cell>
          <cell r="FB120">
            <v>0</v>
          </cell>
          <cell r="FC120">
            <v>0</v>
          </cell>
          <cell r="FD120">
            <v>0</v>
          </cell>
          <cell r="FH120">
            <v>0</v>
          </cell>
          <cell r="FI120">
            <v>0</v>
          </cell>
          <cell r="FL120">
            <v>0</v>
          </cell>
          <cell r="FM120">
            <v>0</v>
          </cell>
          <cell r="FN120">
            <v>0</v>
          </cell>
        </row>
        <row r="121">
          <cell r="D121">
            <v>0</v>
          </cell>
          <cell r="E121">
            <v>0</v>
          </cell>
          <cell r="H121">
            <v>0</v>
          </cell>
          <cell r="I121">
            <v>0</v>
          </cell>
          <cell r="N121">
            <v>0</v>
          </cell>
          <cell r="O121">
            <v>0</v>
          </cell>
          <cell r="R121">
            <v>0</v>
          </cell>
          <cell r="S121">
            <v>0</v>
          </cell>
          <cell r="X121">
            <v>0</v>
          </cell>
          <cell r="Y121">
            <v>0</v>
          </cell>
          <cell r="AB121">
            <v>0</v>
          </cell>
          <cell r="AC121">
            <v>0</v>
          </cell>
          <cell r="AR121">
            <v>0</v>
          </cell>
          <cell r="AS121">
            <v>0</v>
          </cell>
          <cell r="AV121">
            <v>0</v>
          </cell>
          <cell r="AW121">
            <v>0</v>
          </cell>
          <cell r="BB121">
            <v>0</v>
          </cell>
          <cell r="BC121">
            <v>0</v>
          </cell>
          <cell r="BF121">
            <v>0</v>
          </cell>
          <cell r="BG121">
            <v>0</v>
          </cell>
          <cell r="BL121">
            <v>0</v>
          </cell>
          <cell r="BM121">
            <v>0</v>
          </cell>
          <cell r="BP121">
            <v>0</v>
          </cell>
          <cell r="BQ121">
            <v>0</v>
          </cell>
          <cell r="CJ121">
            <v>0</v>
          </cell>
          <cell r="CK121">
            <v>0</v>
          </cell>
          <cell r="CP121">
            <v>0</v>
          </cell>
          <cell r="CQ121">
            <v>0</v>
          </cell>
          <cell r="CT121">
            <v>0</v>
          </cell>
          <cell r="CU121">
            <v>0</v>
          </cell>
          <cell r="CZ121">
            <v>0</v>
          </cell>
          <cell r="DA121">
            <v>0</v>
          </cell>
          <cell r="DD121">
            <v>0</v>
          </cell>
          <cell r="DE121">
            <v>0</v>
          </cell>
          <cell r="DJ121">
            <v>0</v>
          </cell>
          <cell r="DK121">
            <v>0</v>
          </cell>
          <cell r="DN121">
            <v>0</v>
          </cell>
          <cell r="DO121">
            <v>0</v>
          </cell>
          <cell r="EN121">
            <v>0</v>
          </cell>
          <cell r="EO121">
            <v>0</v>
          </cell>
          <cell r="ER121">
            <v>0</v>
          </cell>
          <cell r="ES121">
            <v>0</v>
          </cell>
          <cell r="EX121">
            <v>0</v>
          </cell>
          <cell r="EY121">
            <v>0</v>
          </cell>
          <cell r="FB121">
            <v>0</v>
          </cell>
          <cell r="FC121">
            <v>0</v>
          </cell>
          <cell r="FH121">
            <v>0</v>
          </cell>
          <cell r="FI121">
            <v>0</v>
          </cell>
          <cell r="FL121">
            <v>0</v>
          </cell>
          <cell r="FM121">
            <v>0</v>
          </cell>
        </row>
        <row r="122">
          <cell r="EG122">
            <v>102413.20005400779</v>
          </cell>
        </row>
        <row r="123">
          <cell r="D123">
            <v>0</v>
          </cell>
          <cell r="E123">
            <v>0</v>
          </cell>
          <cell r="H123">
            <v>55.971798141600004</v>
          </cell>
          <cell r="I123">
            <v>23.228201858400002</v>
          </cell>
          <cell r="J123">
            <v>0</v>
          </cell>
          <cell r="N123">
            <v>0</v>
          </cell>
          <cell r="O123">
            <v>0</v>
          </cell>
          <cell r="R123">
            <v>111.05736048</v>
          </cell>
          <cell r="S123">
            <v>47.330236800000002</v>
          </cell>
          <cell r="T123">
            <v>0</v>
          </cell>
          <cell r="X123">
            <v>146.41789213807061</v>
          </cell>
          <cell r="Y123">
            <v>53.582107861929373</v>
          </cell>
          <cell r="AB123">
            <v>175.12644801599998</v>
          </cell>
          <cell r="AC123">
            <v>64.073551984000005</v>
          </cell>
          <cell r="AD123">
            <v>0</v>
          </cell>
          <cell r="AR123">
            <v>0</v>
          </cell>
          <cell r="AS123">
            <v>0</v>
          </cell>
          <cell r="AV123">
            <v>56.735031667248002</v>
          </cell>
          <cell r="AW123">
            <v>22.464968332752001</v>
          </cell>
          <cell r="AX123">
            <v>0</v>
          </cell>
          <cell r="BB123">
            <v>0</v>
          </cell>
          <cell r="BC123">
            <v>0</v>
          </cell>
          <cell r="BF123">
            <v>0</v>
          </cell>
          <cell r="BG123">
            <v>0</v>
          </cell>
          <cell r="BH123">
            <v>0</v>
          </cell>
          <cell r="BL123">
            <v>0</v>
          </cell>
          <cell r="BM123">
            <v>0</v>
          </cell>
          <cell r="BP123">
            <v>114.42469186148189</v>
          </cell>
          <cell r="BQ123">
            <v>43.97530813851813</v>
          </cell>
          <cell r="BR123">
            <v>0</v>
          </cell>
          <cell r="CJ123">
            <v>513.31533016632989</v>
          </cell>
          <cell r="CK123">
            <v>201.07226711367014</v>
          </cell>
          <cell r="CL123">
            <v>0</v>
          </cell>
          <cell r="CP123">
            <v>0</v>
          </cell>
          <cell r="CQ123">
            <v>0</v>
          </cell>
          <cell r="CT123">
            <v>55.821738870122232</v>
          </cell>
          <cell r="CU123">
            <v>23.378261129877774</v>
          </cell>
          <cell r="CV123">
            <v>0</v>
          </cell>
          <cell r="CZ123">
            <v>0</v>
          </cell>
          <cell r="DA123">
            <v>0</v>
          </cell>
          <cell r="DD123">
            <v>465.94857491466826</v>
          </cell>
          <cell r="DE123">
            <v>179.80142508533177</v>
          </cell>
          <cell r="DF123">
            <v>0</v>
          </cell>
          <cell r="DJ123">
            <v>0</v>
          </cell>
          <cell r="DK123">
            <v>0</v>
          </cell>
          <cell r="DN123">
            <v>301.84400093904844</v>
          </cell>
          <cell r="DO123">
            <v>113.40999906095158</v>
          </cell>
          <cell r="DP123">
            <v>0</v>
          </cell>
          <cell r="EN123">
            <v>0</v>
          </cell>
          <cell r="EO123">
            <v>0</v>
          </cell>
          <cell r="ER123">
            <v>0</v>
          </cell>
          <cell r="ES123">
            <v>0</v>
          </cell>
          <cell r="ET123">
            <v>0</v>
          </cell>
          <cell r="EX123">
            <v>0</v>
          </cell>
          <cell r="EY123">
            <v>0</v>
          </cell>
          <cell r="FB123">
            <v>0</v>
          </cell>
          <cell r="FC123">
            <v>0</v>
          </cell>
          <cell r="FD123">
            <v>0</v>
          </cell>
          <cell r="FH123">
            <v>0</v>
          </cell>
          <cell r="FI123">
            <v>0</v>
          </cell>
          <cell r="FL123">
            <v>0</v>
          </cell>
          <cell r="FM123">
            <v>0</v>
          </cell>
          <cell r="FN123">
            <v>0</v>
          </cell>
        </row>
        <row r="124">
          <cell r="D124">
            <v>596.101647098738</v>
          </cell>
          <cell r="E124">
            <v>218.14535290126199</v>
          </cell>
          <cell r="H124">
            <v>426.224007825434</v>
          </cell>
          <cell r="I124">
            <v>178.93399217456601</v>
          </cell>
          <cell r="N124">
            <v>596.70989049828654</v>
          </cell>
          <cell r="O124">
            <v>217.53710950171347</v>
          </cell>
          <cell r="R124">
            <v>398.97450798750003</v>
          </cell>
          <cell r="S124">
            <v>174.35559675000002</v>
          </cell>
          <cell r="X124">
            <v>596.10164709873789</v>
          </cell>
          <cell r="Y124">
            <v>218.14535290126202</v>
          </cell>
          <cell r="AB124">
            <v>418.90376783922</v>
          </cell>
          <cell r="AC124">
            <v>160.43523216078003</v>
          </cell>
          <cell r="AR124">
            <v>596.10164709873789</v>
          </cell>
          <cell r="AS124">
            <v>218.14535290126202</v>
          </cell>
          <cell r="AV124">
            <v>456.97951189551895</v>
          </cell>
          <cell r="AW124">
            <v>180.94693810448109</v>
          </cell>
          <cell r="BB124">
            <v>592.50093555087415</v>
          </cell>
          <cell r="BC124">
            <v>221.74606444912575</v>
          </cell>
          <cell r="BF124">
            <v>440.19258187598842</v>
          </cell>
          <cell r="BG124">
            <v>174.92920176230001</v>
          </cell>
          <cell r="BL124">
            <v>596.101647098738</v>
          </cell>
          <cell r="BM124">
            <v>218.14535290126199</v>
          </cell>
          <cell r="BP124">
            <v>1468.976320184777</v>
          </cell>
          <cell r="BQ124">
            <v>504.998679815223</v>
          </cell>
          <cell r="CJ124">
            <v>3610.2506976084387</v>
          </cell>
          <cell r="CK124">
            <v>1374.5996407673501</v>
          </cell>
          <cell r="CP124">
            <v>596.101647098738</v>
          </cell>
          <cell r="CQ124">
            <v>218.14535290126207</v>
          </cell>
          <cell r="CT124">
            <v>747.00467248490656</v>
          </cell>
          <cell r="CU124">
            <v>338.89632751509356</v>
          </cell>
          <cell r="CZ124">
            <v>592.5210544157253</v>
          </cell>
          <cell r="DA124">
            <v>221.72594558427477</v>
          </cell>
          <cell r="DD124">
            <v>871.65842520571573</v>
          </cell>
          <cell r="DE124">
            <v>318.21657479428438</v>
          </cell>
          <cell r="DJ124">
            <v>596.10164709873789</v>
          </cell>
          <cell r="DK124">
            <v>218.14535290126207</v>
          </cell>
          <cell r="DN124">
            <v>958.49342484319664</v>
          </cell>
          <cell r="DO124">
            <v>451.27057515680372</v>
          </cell>
          <cell r="EN124">
            <v>596.10164709873811</v>
          </cell>
          <cell r="EO124">
            <v>218.14535290126202</v>
          </cell>
          <cell r="ER124">
            <v>566.48085555459591</v>
          </cell>
          <cell r="ES124">
            <v>186.88614444540408</v>
          </cell>
          <cell r="EX124">
            <v>592.43227574085699</v>
          </cell>
          <cell r="EY124">
            <v>221.81472425914296</v>
          </cell>
          <cell r="FB124">
            <v>1002.4586951637418</v>
          </cell>
          <cell r="FC124">
            <v>371.61530483625796</v>
          </cell>
          <cell r="FH124">
            <v>596.10164709873789</v>
          </cell>
          <cell r="FI124">
            <v>218.14535290126199</v>
          </cell>
          <cell r="FL124">
            <v>1222.2859301644023</v>
          </cell>
          <cell r="FM124">
            <v>448.10206983559772</v>
          </cell>
        </row>
        <row r="125">
          <cell r="D125">
            <v>153.73878674497416</v>
          </cell>
          <cell r="E125">
            <v>56.261213255025829</v>
          </cell>
          <cell r="H125">
            <v>0</v>
          </cell>
          <cell r="I125">
            <v>0</v>
          </cell>
          <cell r="N125">
            <v>153.89565697465289</v>
          </cell>
          <cell r="O125">
            <v>56.104343025347134</v>
          </cell>
          <cell r="R125">
            <v>0</v>
          </cell>
          <cell r="S125">
            <v>0</v>
          </cell>
          <cell r="X125">
            <v>153.73878674497413</v>
          </cell>
          <cell r="Y125">
            <v>56.261213255025844</v>
          </cell>
          <cell r="AB125">
            <v>0</v>
          </cell>
          <cell r="AC125">
            <v>0</v>
          </cell>
          <cell r="AR125">
            <v>153.73878674497413</v>
          </cell>
          <cell r="AS125">
            <v>56.261213255025844</v>
          </cell>
          <cell r="AV125">
            <v>0</v>
          </cell>
          <cell r="AW125">
            <v>0</v>
          </cell>
          <cell r="BB125">
            <v>152.81013803634966</v>
          </cell>
          <cell r="BC125">
            <v>57.189861963650358</v>
          </cell>
          <cell r="BF125">
            <v>0</v>
          </cell>
          <cell r="BG125">
            <v>0</v>
          </cell>
          <cell r="BL125">
            <v>153.73878674497416</v>
          </cell>
          <cell r="BM125">
            <v>56.261213255025829</v>
          </cell>
          <cell r="BP125">
            <v>0</v>
          </cell>
          <cell r="BQ125">
            <v>0</v>
          </cell>
          <cell r="CJ125">
            <v>0</v>
          </cell>
          <cell r="CK125">
            <v>0</v>
          </cell>
          <cell r="CP125">
            <v>153.73878674497416</v>
          </cell>
          <cell r="CQ125">
            <v>56.261213255025851</v>
          </cell>
          <cell r="CT125">
            <v>0</v>
          </cell>
          <cell r="CU125">
            <v>0</v>
          </cell>
          <cell r="CZ125">
            <v>152.81532683240138</v>
          </cell>
          <cell r="DA125">
            <v>57.184673167598653</v>
          </cell>
          <cell r="DD125">
            <v>0</v>
          </cell>
          <cell r="DE125">
            <v>0</v>
          </cell>
          <cell r="DJ125">
            <v>153.73878674497413</v>
          </cell>
          <cell r="DK125">
            <v>56.261213255025851</v>
          </cell>
          <cell r="DN125">
            <v>0</v>
          </cell>
          <cell r="DO125">
            <v>0</v>
          </cell>
          <cell r="EN125">
            <v>153.73878674497419</v>
          </cell>
          <cell r="EO125">
            <v>56.261213255025844</v>
          </cell>
          <cell r="ER125">
            <v>0</v>
          </cell>
          <cell r="ES125">
            <v>0</v>
          </cell>
          <cell r="EX125">
            <v>152.79243019081431</v>
          </cell>
          <cell r="EY125">
            <v>57.207569809185699</v>
          </cell>
          <cell r="FB125">
            <v>0</v>
          </cell>
          <cell r="FC125">
            <v>0</v>
          </cell>
          <cell r="FH125">
            <v>153.73878674497413</v>
          </cell>
          <cell r="FI125">
            <v>56.261213255025829</v>
          </cell>
          <cell r="FL125">
            <v>0</v>
          </cell>
          <cell r="FM125">
            <v>0</v>
          </cell>
        </row>
        <row r="126">
          <cell r="D126">
            <v>0</v>
          </cell>
          <cell r="E126">
            <v>0</v>
          </cell>
          <cell r="H126">
            <v>0</v>
          </cell>
          <cell r="I126">
            <v>0</v>
          </cell>
          <cell r="N126">
            <v>0</v>
          </cell>
          <cell r="O126">
            <v>0</v>
          </cell>
          <cell r="R126">
            <v>0</v>
          </cell>
          <cell r="S126">
            <v>0</v>
          </cell>
          <cell r="X126">
            <v>0</v>
          </cell>
          <cell r="Y126">
            <v>0</v>
          </cell>
          <cell r="AB126">
            <v>0</v>
          </cell>
          <cell r="AC126">
            <v>0</v>
          </cell>
          <cell r="AR126">
            <v>0</v>
          </cell>
          <cell r="AS126">
            <v>0</v>
          </cell>
          <cell r="AV126">
            <v>51.108807693579244</v>
          </cell>
          <cell r="AW126">
            <v>20.237192306420759</v>
          </cell>
          <cell r="BB126">
            <v>0</v>
          </cell>
          <cell r="BC126">
            <v>0</v>
          </cell>
          <cell r="BF126">
            <v>0</v>
          </cell>
          <cell r="BG126">
            <v>0</v>
          </cell>
          <cell r="BL126">
            <v>0</v>
          </cell>
          <cell r="BM126">
            <v>0</v>
          </cell>
          <cell r="BP126">
            <v>12.799095267687727</v>
          </cell>
          <cell r="BQ126">
            <v>4.9189047323122734</v>
          </cell>
          <cell r="CJ126">
            <v>63.90790296126697</v>
          </cell>
          <cell r="CK126">
            <v>25.156097038733034</v>
          </cell>
          <cell r="CP126">
            <v>0</v>
          </cell>
          <cell r="CQ126">
            <v>0</v>
          </cell>
          <cell r="CT126">
            <v>0</v>
          </cell>
          <cell r="CU126">
            <v>0</v>
          </cell>
          <cell r="CZ126">
            <v>0</v>
          </cell>
          <cell r="DA126">
            <v>0</v>
          </cell>
          <cell r="DD126">
            <v>0</v>
          </cell>
          <cell r="DE126">
            <v>0</v>
          </cell>
          <cell r="DJ126">
            <v>0</v>
          </cell>
          <cell r="DK126">
            <v>0</v>
          </cell>
          <cell r="DN126">
            <v>0</v>
          </cell>
          <cell r="DO126">
            <v>0</v>
          </cell>
          <cell r="EN126">
            <v>0</v>
          </cell>
          <cell r="EO126">
            <v>0</v>
          </cell>
          <cell r="ER126">
            <v>0</v>
          </cell>
          <cell r="ES126">
            <v>0</v>
          </cell>
          <cell r="EX126">
            <v>0</v>
          </cell>
          <cell r="EY126">
            <v>0</v>
          </cell>
          <cell r="FB126">
            <v>0</v>
          </cell>
          <cell r="FC126">
            <v>0</v>
          </cell>
          <cell r="FH126">
            <v>0</v>
          </cell>
          <cell r="FI126">
            <v>0</v>
          </cell>
          <cell r="FL126">
            <v>0</v>
          </cell>
          <cell r="FM126">
            <v>0</v>
          </cell>
        </row>
        <row r="127">
          <cell r="D127">
            <v>33.676115191756246</v>
          </cell>
          <cell r="E127">
            <v>12.323884808243754</v>
          </cell>
          <cell r="H127">
            <v>116.23123390094099</v>
          </cell>
          <cell r="I127">
            <v>48.235766099058999</v>
          </cell>
          <cell r="N127">
            <v>33.710477242066823</v>
          </cell>
          <cell r="O127">
            <v>12.289522757933183</v>
          </cell>
          <cell r="R127">
            <v>79.152207411799992</v>
          </cell>
          <cell r="S127">
            <v>33.732952988000001</v>
          </cell>
          <cell r="X127">
            <v>33.676115191756239</v>
          </cell>
          <cell r="Y127">
            <v>12.323884808243756</v>
          </cell>
          <cell r="AB127">
            <v>86.355935074979996</v>
          </cell>
          <cell r="AC127">
            <v>31.595064925020004</v>
          </cell>
          <cell r="AR127">
            <v>33.676115191756239</v>
          </cell>
          <cell r="AS127">
            <v>12.323884808243756</v>
          </cell>
          <cell r="AV127">
            <v>80.338753316658213</v>
          </cell>
          <cell r="AW127">
            <v>31.811166683341796</v>
          </cell>
          <cell r="BB127">
            <v>33.472696903200401</v>
          </cell>
          <cell r="BC127">
            <v>12.527303096799601</v>
          </cell>
          <cell r="BF127">
            <v>75.172484126643269</v>
          </cell>
          <cell r="BG127">
            <v>29.831515873356725</v>
          </cell>
          <cell r="BL127">
            <v>33.676115191756246</v>
          </cell>
          <cell r="BM127">
            <v>12.323884808243754</v>
          </cell>
          <cell r="BP127">
            <v>42.73155443417992</v>
          </cell>
          <cell r="BQ127">
            <v>16.422445565820084</v>
          </cell>
          <cell r="CJ127">
            <v>479.9821682652024</v>
          </cell>
          <cell r="CK127">
            <v>191.62891213459761</v>
          </cell>
          <cell r="CP127">
            <v>33.676115191756246</v>
          </cell>
          <cell r="CQ127">
            <v>12.323884808243758</v>
          </cell>
          <cell r="CT127">
            <v>137.92973722460314</v>
          </cell>
          <cell r="CU127">
            <v>57.765262775396856</v>
          </cell>
          <cell r="CZ127">
            <v>33.473833496621253</v>
          </cell>
          <cell r="DA127">
            <v>12.526166503378754</v>
          </cell>
          <cell r="DD127">
            <v>30.675038043782234</v>
          </cell>
          <cell r="DE127">
            <v>11.836961956217769</v>
          </cell>
          <cell r="DJ127">
            <v>33.676115191756239</v>
          </cell>
          <cell r="DK127">
            <v>12.323884808243758</v>
          </cell>
          <cell r="DN127">
            <v>32.730405184016227</v>
          </cell>
          <cell r="DO127">
            <v>12.297594815983778</v>
          </cell>
          <cell r="EN127">
            <v>33.676115191756253</v>
          </cell>
          <cell r="EO127">
            <v>12.323884808243756</v>
          </cell>
          <cell r="ER127">
            <v>147.94147342464467</v>
          </cell>
          <cell r="ES127">
            <v>56.007526575355328</v>
          </cell>
          <cell r="EX127">
            <v>33.468818041797419</v>
          </cell>
          <cell r="EY127">
            <v>12.531181958202582</v>
          </cell>
          <cell r="FB127">
            <v>133.98644910381452</v>
          </cell>
          <cell r="FC127">
            <v>51.590550896185455</v>
          </cell>
          <cell r="FH127">
            <v>33.676115191756239</v>
          </cell>
          <cell r="FI127">
            <v>12.323884808243754</v>
          </cell>
          <cell r="FL127">
            <v>30.948115725432199</v>
          </cell>
          <cell r="FM127">
            <v>11.34588427456781</v>
          </cell>
        </row>
        <row r="128">
          <cell r="D128">
            <v>60</v>
          </cell>
          <cell r="E128">
            <v>0</v>
          </cell>
          <cell r="H128">
            <v>32.0141724219</v>
          </cell>
          <cell r="I128">
            <v>13.285827578099999</v>
          </cell>
          <cell r="N128">
            <v>60</v>
          </cell>
          <cell r="O128">
            <v>0</v>
          </cell>
          <cell r="R128">
            <v>54.82756054</v>
          </cell>
          <cell r="S128">
            <v>23.366316400000002</v>
          </cell>
          <cell r="X128">
            <v>60</v>
          </cell>
          <cell r="Y128">
            <v>0</v>
          </cell>
          <cell r="AB128">
            <v>15.718916550599998</v>
          </cell>
          <cell r="AC128">
            <v>5.7510834494000003</v>
          </cell>
          <cell r="AR128">
            <v>60</v>
          </cell>
          <cell r="AS128">
            <v>0</v>
          </cell>
          <cell r="AV128">
            <v>6.518797830454</v>
          </cell>
          <cell r="AW128">
            <v>2.5812021695459997</v>
          </cell>
          <cell r="BB128">
            <v>60</v>
          </cell>
          <cell r="BC128">
            <v>0</v>
          </cell>
          <cell r="BF128">
            <v>73.773613283785267</v>
          </cell>
          <cell r="BG128">
            <v>29.27638671621472</v>
          </cell>
          <cell r="BL128">
            <v>60</v>
          </cell>
          <cell r="BM128">
            <v>0</v>
          </cell>
          <cell r="BP128">
            <v>23.15221827121524</v>
          </cell>
          <cell r="BQ128">
            <v>8.8977817287847589</v>
          </cell>
          <cell r="CJ128">
            <v>206.0052788979545</v>
          </cell>
          <cell r="CK128">
            <v>83.158598042045469</v>
          </cell>
          <cell r="CP128">
            <v>60</v>
          </cell>
          <cell r="CQ128">
            <v>0</v>
          </cell>
          <cell r="CT128">
            <v>51.874747232840853</v>
          </cell>
          <cell r="CU128">
            <v>21.725252767159141</v>
          </cell>
          <cell r="CZ128">
            <v>60</v>
          </cell>
          <cell r="DA128">
            <v>0</v>
          </cell>
          <cell r="DD128">
            <v>0.39685902625329861</v>
          </cell>
          <cell r="DE128">
            <v>0.15314097374670146</v>
          </cell>
          <cell r="DJ128">
            <v>60</v>
          </cell>
          <cell r="DK128">
            <v>0</v>
          </cell>
          <cell r="DN128">
            <v>31.925011008305777</v>
          </cell>
          <cell r="DO128">
            <v>11.994988991694225</v>
          </cell>
          <cell r="EN128">
            <v>60</v>
          </cell>
          <cell r="EO128">
            <v>0</v>
          </cell>
          <cell r="ER128">
            <v>6.3833848959145332</v>
          </cell>
          <cell r="ES128">
            <v>2.4166151040854666</v>
          </cell>
          <cell r="EX128">
            <v>60</v>
          </cell>
          <cell r="EY128">
            <v>0</v>
          </cell>
          <cell r="FB128">
            <v>10.201848967473875</v>
          </cell>
          <cell r="FC128">
            <v>3.9281510325261242</v>
          </cell>
          <cell r="FH128">
            <v>60</v>
          </cell>
          <cell r="FI128">
            <v>0</v>
          </cell>
          <cell r="FL128">
            <v>170.58270057012231</v>
          </cell>
          <cell r="FM128">
            <v>62.537299429877699</v>
          </cell>
        </row>
        <row r="129">
          <cell r="EG129">
            <v>11976.125892995587</v>
          </cell>
        </row>
        <row r="130">
          <cell r="D130">
            <v>0</v>
          </cell>
          <cell r="E130">
            <v>0</v>
          </cell>
          <cell r="H130">
            <v>0</v>
          </cell>
          <cell r="I130">
            <v>0</v>
          </cell>
          <cell r="N130">
            <v>0</v>
          </cell>
          <cell r="O130">
            <v>0</v>
          </cell>
          <cell r="R130">
            <v>0</v>
          </cell>
          <cell r="S130">
            <v>0</v>
          </cell>
          <cell r="X130">
            <v>0</v>
          </cell>
          <cell r="Y130">
            <v>0</v>
          </cell>
          <cell r="AB130">
            <v>0</v>
          </cell>
          <cell r="AC130">
            <v>0</v>
          </cell>
          <cell r="AR130">
            <v>0</v>
          </cell>
          <cell r="AS130">
            <v>0</v>
          </cell>
          <cell r="AV130">
            <v>0</v>
          </cell>
          <cell r="AW130">
            <v>0</v>
          </cell>
          <cell r="BB130">
            <v>0</v>
          </cell>
          <cell r="BC130">
            <v>0</v>
          </cell>
          <cell r="BF130">
            <v>0</v>
          </cell>
          <cell r="BG130">
            <v>0</v>
          </cell>
          <cell r="BL130">
            <v>0</v>
          </cell>
          <cell r="BM130">
            <v>0</v>
          </cell>
          <cell r="BP130">
            <v>0</v>
          </cell>
          <cell r="BQ130">
            <v>0</v>
          </cell>
          <cell r="CJ130">
            <v>0</v>
          </cell>
          <cell r="CK130">
            <v>0</v>
          </cell>
          <cell r="CP130">
            <v>0</v>
          </cell>
          <cell r="CQ130">
            <v>0</v>
          </cell>
          <cell r="CT130">
            <v>0</v>
          </cell>
          <cell r="CU130">
            <v>0</v>
          </cell>
          <cell r="CZ130">
            <v>0</v>
          </cell>
          <cell r="DA130">
            <v>0</v>
          </cell>
          <cell r="DD130">
            <v>0</v>
          </cell>
          <cell r="DE130">
            <v>0</v>
          </cell>
          <cell r="DJ130">
            <v>0</v>
          </cell>
          <cell r="DK130">
            <v>0</v>
          </cell>
          <cell r="DN130">
            <v>0</v>
          </cell>
          <cell r="DO130">
            <v>0</v>
          </cell>
          <cell r="EN130">
            <v>0</v>
          </cell>
          <cell r="EO130">
            <v>0</v>
          </cell>
          <cell r="ER130">
            <v>0</v>
          </cell>
          <cell r="ES130">
            <v>0</v>
          </cell>
          <cell r="EX130">
            <v>0</v>
          </cell>
          <cell r="EY130">
            <v>0</v>
          </cell>
          <cell r="FB130">
            <v>0</v>
          </cell>
          <cell r="FC130">
            <v>0</v>
          </cell>
          <cell r="FH130">
            <v>0</v>
          </cell>
          <cell r="FI130">
            <v>0</v>
          </cell>
          <cell r="FL130">
            <v>0</v>
          </cell>
          <cell r="FM130">
            <v>0</v>
          </cell>
        </row>
        <row r="131">
          <cell r="D131">
            <v>0</v>
          </cell>
          <cell r="E131">
            <v>0</v>
          </cell>
          <cell r="H131">
            <v>0</v>
          </cell>
          <cell r="I131">
            <v>0</v>
          </cell>
          <cell r="J131">
            <v>0</v>
          </cell>
          <cell r="N131">
            <v>0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X131">
            <v>0</v>
          </cell>
          <cell r="Y131">
            <v>0</v>
          </cell>
          <cell r="AB131">
            <v>0</v>
          </cell>
          <cell r="AC131">
            <v>0</v>
          </cell>
          <cell r="AD131">
            <v>0</v>
          </cell>
          <cell r="AR131">
            <v>0</v>
          </cell>
          <cell r="AS131">
            <v>0</v>
          </cell>
          <cell r="AV131">
            <v>0</v>
          </cell>
          <cell r="AW131">
            <v>0</v>
          </cell>
          <cell r="AX131">
            <v>0</v>
          </cell>
          <cell r="BB131">
            <v>0</v>
          </cell>
          <cell r="BC131">
            <v>0</v>
          </cell>
          <cell r="BF131">
            <v>0</v>
          </cell>
          <cell r="BG131">
            <v>0</v>
          </cell>
          <cell r="BH131">
            <v>0</v>
          </cell>
          <cell r="BL131">
            <v>0</v>
          </cell>
          <cell r="BM131">
            <v>0</v>
          </cell>
          <cell r="BP131">
            <v>0</v>
          </cell>
          <cell r="BQ131">
            <v>0</v>
          </cell>
          <cell r="BR131">
            <v>0</v>
          </cell>
          <cell r="CJ131">
            <v>0</v>
          </cell>
          <cell r="CK131">
            <v>0</v>
          </cell>
          <cell r="CL131">
            <v>0</v>
          </cell>
          <cell r="CP131">
            <v>0</v>
          </cell>
          <cell r="CQ131">
            <v>0</v>
          </cell>
          <cell r="CT131">
            <v>0</v>
          </cell>
          <cell r="CU131">
            <v>0</v>
          </cell>
          <cell r="CV131">
            <v>0</v>
          </cell>
          <cell r="CZ131">
            <v>0</v>
          </cell>
          <cell r="DA131">
            <v>0</v>
          </cell>
          <cell r="DD131">
            <v>0</v>
          </cell>
          <cell r="DE131">
            <v>0</v>
          </cell>
          <cell r="DF131">
            <v>0</v>
          </cell>
          <cell r="DJ131">
            <v>0</v>
          </cell>
          <cell r="DK131">
            <v>0</v>
          </cell>
          <cell r="DN131">
            <v>0</v>
          </cell>
          <cell r="DO131">
            <v>0</v>
          </cell>
          <cell r="DP131">
            <v>0</v>
          </cell>
          <cell r="EN131">
            <v>0</v>
          </cell>
          <cell r="EO131">
            <v>0</v>
          </cell>
          <cell r="ER131">
            <v>0</v>
          </cell>
          <cell r="ES131">
            <v>0</v>
          </cell>
          <cell r="ET131">
            <v>0</v>
          </cell>
          <cell r="EX131">
            <v>0</v>
          </cell>
          <cell r="EY131">
            <v>0</v>
          </cell>
          <cell r="FB131">
            <v>0</v>
          </cell>
          <cell r="FC131">
            <v>0</v>
          </cell>
          <cell r="FD131">
            <v>0</v>
          </cell>
          <cell r="FH131">
            <v>0</v>
          </cell>
          <cell r="FI131">
            <v>0</v>
          </cell>
          <cell r="FL131">
            <v>0</v>
          </cell>
          <cell r="FM131">
            <v>0</v>
          </cell>
          <cell r="FN131">
            <v>0</v>
          </cell>
        </row>
        <row r="132">
          <cell r="D132">
            <v>0</v>
          </cell>
          <cell r="E132">
            <v>0</v>
          </cell>
          <cell r="H132">
            <v>0</v>
          </cell>
          <cell r="I132">
            <v>0</v>
          </cell>
          <cell r="N132">
            <v>0</v>
          </cell>
          <cell r="O132">
            <v>0</v>
          </cell>
          <cell r="R132">
            <v>0</v>
          </cell>
          <cell r="S132">
            <v>0</v>
          </cell>
          <cell r="X132">
            <v>0</v>
          </cell>
          <cell r="Y132">
            <v>0</v>
          </cell>
          <cell r="AB132">
            <v>0</v>
          </cell>
          <cell r="AC132">
            <v>0</v>
          </cell>
          <cell r="AR132">
            <v>0</v>
          </cell>
          <cell r="AS132">
            <v>0</v>
          </cell>
          <cell r="AV132">
            <v>0</v>
          </cell>
          <cell r="AW132">
            <v>0</v>
          </cell>
          <cell r="BB132">
            <v>0</v>
          </cell>
          <cell r="BC132">
            <v>0</v>
          </cell>
          <cell r="BF132">
            <v>0</v>
          </cell>
          <cell r="BG132">
            <v>0</v>
          </cell>
          <cell r="BL132">
            <v>0</v>
          </cell>
          <cell r="BM132">
            <v>0</v>
          </cell>
          <cell r="BP132">
            <v>0</v>
          </cell>
          <cell r="BQ132">
            <v>0</v>
          </cell>
          <cell r="CJ132">
            <v>0</v>
          </cell>
          <cell r="CK132">
            <v>0</v>
          </cell>
          <cell r="CP132">
            <v>0</v>
          </cell>
          <cell r="CQ132">
            <v>0</v>
          </cell>
          <cell r="CT132">
            <v>0</v>
          </cell>
          <cell r="CU132">
            <v>0</v>
          </cell>
          <cell r="CZ132">
            <v>0</v>
          </cell>
          <cell r="DA132">
            <v>0</v>
          </cell>
          <cell r="DD132">
            <v>0</v>
          </cell>
          <cell r="DE132">
            <v>0</v>
          </cell>
          <cell r="DJ132">
            <v>0</v>
          </cell>
          <cell r="DK132">
            <v>0</v>
          </cell>
          <cell r="DN132">
            <v>0</v>
          </cell>
          <cell r="DO132">
            <v>0</v>
          </cell>
          <cell r="EN132">
            <v>0</v>
          </cell>
          <cell r="EO132">
            <v>0</v>
          </cell>
          <cell r="ER132">
            <v>0</v>
          </cell>
          <cell r="ES132">
            <v>0</v>
          </cell>
          <cell r="EX132">
            <v>0</v>
          </cell>
          <cell r="EY132">
            <v>0</v>
          </cell>
          <cell r="FB132">
            <v>0</v>
          </cell>
          <cell r="FC132">
            <v>0</v>
          </cell>
          <cell r="FH132">
            <v>0</v>
          </cell>
          <cell r="FI132">
            <v>0</v>
          </cell>
          <cell r="FL132">
            <v>0</v>
          </cell>
          <cell r="FM132">
            <v>0</v>
          </cell>
        </row>
        <row r="133">
          <cell r="D133">
            <v>0</v>
          </cell>
          <cell r="E133">
            <v>0</v>
          </cell>
          <cell r="H133">
            <v>0</v>
          </cell>
          <cell r="I133">
            <v>0</v>
          </cell>
          <cell r="N133">
            <v>0</v>
          </cell>
          <cell r="O133">
            <v>0</v>
          </cell>
          <cell r="R133">
            <v>0</v>
          </cell>
          <cell r="S133">
            <v>0</v>
          </cell>
          <cell r="X133">
            <v>0</v>
          </cell>
          <cell r="Y133">
            <v>0</v>
          </cell>
          <cell r="AB133">
            <v>0</v>
          </cell>
          <cell r="AC133">
            <v>0</v>
          </cell>
          <cell r="AR133">
            <v>0</v>
          </cell>
          <cell r="AS133">
            <v>0</v>
          </cell>
          <cell r="AV133">
            <v>0</v>
          </cell>
          <cell r="AW133">
            <v>0</v>
          </cell>
          <cell r="BB133">
            <v>0</v>
          </cell>
          <cell r="BC133">
            <v>0</v>
          </cell>
          <cell r="BF133">
            <v>0</v>
          </cell>
          <cell r="BG133">
            <v>0</v>
          </cell>
          <cell r="BL133">
            <v>0</v>
          </cell>
          <cell r="BM133">
            <v>0</v>
          </cell>
          <cell r="BP133">
            <v>0</v>
          </cell>
          <cell r="BQ133">
            <v>0</v>
          </cell>
          <cell r="CJ133">
            <v>0</v>
          </cell>
          <cell r="CK133">
            <v>0</v>
          </cell>
          <cell r="CP133">
            <v>0</v>
          </cell>
          <cell r="CQ133">
            <v>0</v>
          </cell>
          <cell r="CT133">
            <v>0</v>
          </cell>
          <cell r="CU133">
            <v>0</v>
          </cell>
          <cell r="CZ133">
            <v>0</v>
          </cell>
          <cell r="DA133">
            <v>0</v>
          </cell>
          <cell r="DD133">
            <v>0</v>
          </cell>
          <cell r="DE133">
            <v>0</v>
          </cell>
          <cell r="DJ133">
            <v>0</v>
          </cell>
          <cell r="DK133">
            <v>0</v>
          </cell>
          <cell r="DN133">
            <v>0</v>
          </cell>
          <cell r="DO133">
            <v>0</v>
          </cell>
          <cell r="EN133">
            <v>0</v>
          </cell>
          <cell r="EO133">
            <v>0</v>
          </cell>
          <cell r="ER133">
            <v>0</v>
          </cell>
          <cell r="ES133">
            <v>0</v>
          </cell>
          <cell r="EX133">
            <v>0</v>
          </cell>
          <cell r="EY133">
            <v>0</v>
          </cell>
          <cell r="FB133">
            <v>0</v>
          </cell>
          <cell r="FC133">
            <v>0</v>
          </cell>
          <cell r="FH133">
            <v>0</v>
          </cell>
          <cell r="FI133">
            <v>0</v>
          </cell>
          <cell r="FL133">
            <v>0</v>
          </cell>
          <cell r="FM133">
            <v>0</v>
          </cell>
        </row>
        <row r="134">
          <cell r="D134">
            <v>0</v>
          </cell>
          <cell r="E134">
            <v>0</v>
          </cell>
          <cell r="H134">
            <v>0</v>
          </cell>
          <cell r="I134">
            <v>0</v>
          </cell>
          <cell r="J134">
            <v>0</v>
          </cell>
          <cell r="N134">
            <v>0</v>
          </cell>
          <cell r="O134">
            <v>0</v>
          </cell>
          <cell r="R134">
            <v>0</v>
          </cell>
          <cell r="S134">
            <v>0</v>
          </cell>
          <cell r="T134">
            <v>0</v>
          </cell>
          <cell r="X134">
            <v>0</v>
          </cell>
          <cell r="Y134">
            <v>0</v>
          </cell>
          <cell r="AB134">
            <v>0</v>
          </cell>
          <cell r="AC134">
            <v>0</v>
          </cell>
          <cell r="AD134">
            <v>0</v>
          </cell>
          <cell r="AR134">
            <v>0</v>
          </cell>
          <cell r="AS134">
            <v>0</v>
          </cell>
          <cell r="AV134">
            <v>0</v>
          </cell>
          <cell r="AW134">
            <v>0</v>
          </cell>
          <cell r="AX134">
            <v>0</v>
          </cell>
          <cell r="BB134">
            <v>0</v>
          </cell>
          <cell r="BC134">
            <v>0</v>
          </cell>
          <cell r="BF134">
            <v>0</v>
          </cell>
          <cell r="BG134">
            <v>0</v>
          </cell>
          <cell r="BH134">
            <v>0</v>
          </cell>
          <cell r="BL134">
            <v>0</v>
          </cell>
          <cell r="BM134">
            <v>0</v>
          </cell>
          <cell r="BP134">
            <v>0</v>
          </cell>
          <cell r="BQ134">
            <v>0</v>
          </cell>
          <cell r="BR134">
            <v>0</v>
          </cell>
          <cell r="CJ134">
            <v>0</v>
          </cell>
          <cell r="CK134">
            <v>0</v>
          </cell>
          <cell r="CL134">
            <v>0</v>
          </cell>
          <cell r="CP134">
            <v>0</v>
          </cell>
          <cell r="CQ134">
            <v>0</v>
          </cell>
          <cell r="CT134">
            <v>0</v>
          </cell>
          <cell r="CU134">
            <v>0</v>
          </cell>
          <cell r="CV134">
            <v>0</v>
          </cell>
          <cell r="CZ134">
            <v>0</v>
          </cell>
          <cell r="DA134">
            <v>0</v>
          </cell>
          <cell r="DD134">
            <v>0</v>
          </cell>
          <cell r="DE134">
            <v>0</v>
          </cell>
          <cell r="DF134">
            <v>0</v>
          </cell>
          <cell r="DJ134">
            <v>0</v>
          </cell>
          <cell r="DK134">
            <v>0</v>
          </cell>
          <cell r="DN134">
            <v>0</v>
          </cell>
          <cell r="DO134">
            <v>0</v>
          </cell>
          <cell r="DP134">
            <v>0</v>
          </cell>
          <cell r="EN134">
            <v>0</v>
          </cell>
          <cell r="EO134">
            <v>0</v>
          </cell>
          <cell r="ER134">
            <v>0</v>
          </cell>
          <cell r="ES134">
            <v>0</v>
          </cell>
          <cell r="ET134">
            <v>0</v>
          </cell>
          <cell r="EX134">
            <v>0</v>
          </cell>
          <cell r="EY134">
            <v>0</v>
          </cell>
          <cell r="FB134">
            <v>0</v>
          </cell>
          <cell r="FC134">
            <v>0</v>
          </cell>
          <cell r="FD134">
            <v>0</v>
          </cell>
          <cell r="FH134">
            <v>0</v>
          </cell>
          <cell r="FI134">
            <v>0</v>
          </cell>
          <cell r="FL134">
            <v>0</v>
          </cell>
          <cell r="FM134">
            <v>0</v>
          </cell>
          <cell r="FN134">
            <v>0</v>
          </cell>
        </row>
        <row r="135">
          <cell r="D135">
            <v>0</v>
          </cell>
          <cell r="E135">
            <v>0</v>
          </cell>
          <cell r="H135">
            <v>0</v>
          </cell>
          <cell r="I135">
            <v>0</v>
          </cell>
          <cell r="N135">
            <v>0</v>
          </cell>
          <cell r="O135">
            <v>0</v>
          </cell>
          <cell r="R135">
            <v>0</v>
          </cell>
          <cell r="S135">
            <v>0</v>
          </cell>
          <cell r="X135">
            <v>0</v>
          </cell>
          <cell r="Y135">
            <v>0</v>
          </cell>
          <cell r="AB135">
            <v>0</v>
          </cell>
          <cell r="AC135">
            <v>0</v>
          </cell>
          <cell r="AR135">
            <v>0</v>
          </cell>
          <cell r="AS135">
            <v>0</v>
          </cell>
          <cell r="AV135">
            <v>0</v>
          </cell>
          <cell r="AW135">
            <v>0</v>
          </cell>
          <cell r="BB135">
            <v>0</v>
          </cell>
          <cell r="BC135">
            <v>0</v>
          </cell>
          <cell r="BF135">
            <v>0</v>
          </cell>
          <cell r="BG135">
            <v>0</v>
          </cell>
          <cell r="BL135">
            <v>0</v>
          </cell>
          <cell r="BM135">
            <v>0</v>
          </cell>
          <cell r="BP135">
            <v>0</v>
          </cell>
          <cell r="BQ135">
            <v>0</v>
          </cell>
          <cell r="CJ135">
            <v>0</v>
          </cell>
          <cell r="CK135">
            <v>0</v>
          </cell>
          <cell r="CP135">
            <v>0</v>
          </cell>
          <cell r="CQ135">
            <v>0</v>
          </cell>
          <cell r="CT135">
            <v>0</v>
          </cell>
          <cell r="CU135">
            <v>0</v>
          </cell>
          <cell r="CZ135">
            <v>0</v>
          </cell>
          <cell r="DA135">
            <v>0</v>
          </cell>
          <cell r="DD135">
            <v>0</v>
          </cell>
          <cell r="DE135">
            <v>0</v>
          </cell>
          <cell r="DJ135">
            <v>0</v>
          </cell>
          <cell r="DK135">
            <v>0</v>
          </cell>
          <cell r="DN135">
            <v>0</v>
          </cell>
          <cell r="DO135">
            <v>0</v>
          </cell>
          <cell r="EN135">
            <v>0</v>
          </cell>
          <cell r="EO135">
            <v>0</v>
          </cell>
          <cell r="ER135">
            <v>0</v>
          </cell>
          <cell r="ES135">
            <v>0</v>
          </cell>
          <cell r="EX135">
            <v>0</v>
          </cell>
          <cell r="EY135">
            <v>0</v>
          </cell>
          <cell r="FB135">
            <v>0</v>
          </cell>
          <cell r="FC135">
            <v>0</v>
          </cell>
          <cell r="FH135">
            <v>0</v>
          </cell>
          <cell r="FI135">
            <v>0</v>
          </cell>
          <cell r="FL135">
            <v>0</v>
          </cell>
          <cell r="FM135">
            <v>0</v>
          </cell>
        </row>
        <row r="136">
          <cell r="D136">
            <v>0</v>
          </cell>
          <cell r="E136">
            <v>0</v>
          </cell>
          <cell r="H136">
            <v>0</v>
          </cell>
          <cell r="I136">
            <v>0</v>
          </cell>
          <cell r="N136">
            <v>0</v>
          </cell>
          <cell r="O136">
            <v>0</v>
          </cell>
          <cell r="R136">
            <v>0</v>
          </cell>
          <cell r="S136">
            <v>0</v>
          </cell>
          <cell r="X136">
            <v>0</v>
          </cell>
          <cell r="Y136">
            <v>0</v>
          </cell>
          <cell r="AB136">
            <v>0</v>
          </cell>
          <cell r="AC136">
            <v>0</v>
          </cell>
          <cell r="AR136">
            <v>0</v>
          </cell>
          <cell r="AS136">
            <v>0</v>
          </cell>
          <cell r="AV136">
            <v>0</v>
          </cell>
          <cell r="AW136">
            <v>0</v>
          </cell>
          <cell r="BB136">
            <v>0</v>
          </cell>
          <cell r="BC136">
            <v>0</v>
          </cell>
          <cell r="BF136">
            <v>0</v>
          </cell>
          <cell r="BG136">
            <v>0</v>
          </cell>
          <cell r="BL136">
            <v>0</v>
          </cell>
          <cell r="BM136">
            <v>0</v>
          </cell>
          <cell r="BP136">
            <v>0</v>
          </cell>
          <cell r="BQ136">
            <v>0</v>
          </cell>
          <cell r="CJ136">
            <v>0</v>
          </cell>
          <cell r="CK136">
            <v>0</v>
          </cell>
          <cell r="CP136">
            <v>0</v>
          </cell>
          <cell r="CQ136">
            <v>0</v>
          </cell>
          <cell r="CT136">
            <v>0</v>
          </cell>
          <cell r="CU136">
            <v>0</v>
          </cell>
          <cell r="CZ136">
            <v>0</v>
          </cell>
          <cell r="DA136">
            <v>0</v>
          </cell>
          <cell r="DD136">
            <v>0</v>
          </cell>
          <cell r="DE136">
            <v>0</v>
          </cell>
          <cell r="DJ136">
            <v>0</v>
          </cell>
          <cell r="DK136">
            <v>0</v>
          </cell>
          <cell r="DN136">
            <v>0</v>
          </cell>
          <cell r="DO136">
            <v>0</v>
          </cell>
          <cell r="EN136">
            <v>0</v>
          </cell>
          <cell r="EO136">
            <v>0</v>
          </cell>
          <cell r="ER136">
            <v>0</v>
          </cell>
          <cell r="ES136">
            <v>0</v>
          </cell>
          <cell r="EX136">
            <v>0</v>
          </cell>
          <cell r="EY136">
            <v>0</v>
          </cell>
          <cell r="FB136">
            <v>0</v>
          </cell>
          <cell r="FC136">
            <v>0</v>
          </cell>
          <cell r="FH136">
            <v>0</v>
          </cell>
          <cell r="FI136">
            <v>0</v>
          </cell>
          <cell r="FL136">
            <v>0</v>
          </cell>
          <cell r="FM136">
            <v>0</v>
          </cell>
        </row>
        <row r="137">
          <cell r="D137">
            <v>0</v>
          </cell>
          <cell r="E137">
            <v>0</v>
          </cell>
          <cell r="H137">
            <v>0</v>
          </cell>
          <cell r="I137">
            <v>0</v>
          </cell>
          <cell r="J137">
            <v>0</v>
          </cell>
          <cell r="N137">
            <v>0</v>
          </cell>
          <cell r="O137">
            <v>0</v>
          </cell>
          <cell r="R137">
            <v>0</v>
          </cell>
          <cell r="S137">
            <v>0</v>
          </cell>
          <cell r="T137">
            <v>0</v>
          </cell>
          <cell r="X137">
            <v>0</v>
          </cell>
          <cell r="Y137">
            <v>0</v>
          </cell>
          <cell r="AB137">
            <v>0</v>
          </cell>
          <cell r="AC137">
            <v>0</v>
          </cell>
          <cell r="AD137">
            <v>0</v>
          </cell>
          <cell r="AR137">
            <v>0</v>
          </cell>
          <cell r="AS137">
            <v>0</v>
          </cell>
          <cell r="AV137">
            <v>0</v>
          </cell>
          <cell r="AW137">
            <v>0</v>
          </cell>
          <cell r="AX137">
            <v>0</v>
          </cell>
          <cell r="BB137">
            <v>0</v>
          </cell>
          <cell r="BC137">
            <v>0</v>
          </cell>
          <cell r="BF137">
            <v>0</v>
          </cell>
          <cell r="BG137">
            <v>0</v>
          </cell>
          <cell r="BH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CJ137">
            <v>0</v>
          </cell>
          <cell r="CK137">
            <v>0</v>
          </cell>
          <cell r="CL137">
            <v>0</v>
          </cell>
          <cell r="CP137">
            <v>0</v>
          </cell>
          <cell r="CQ137">
            <v>0</v>
          </cell>
          <cell r="CT137">
            <v>0</v>
          </cell>
          <cell r="CU137">
            <v>0</v>
          </cell>
          <cell r="CV137">
            <v>0</v>
          </cell>
          <cell r="CZ137">
            <v>0</v>
          </cell>
          <cell r="DA137">
            <v>0</v>
          </cell>
          <cell r="DD137">
            <v>0</v>
          </cell>
          <cell r="DE137">
            <v>0</v>
          </cell>
          <cell r="DF137">
            <v>0</v>
          </cell>
          <cell r="DJ137">
            <v>0</v>
          </cell>
          <cell r="DK137">
            <v>0</v>
          </cell>
          <cell r="DN137">
            <v>0</v>
          </cell>
          <cell r="DO137">
            <v>0</v>
          </cell>
          <cell r="DP137">
            <v>0</v>
          </cell>
          <cell r="EN137">
            <v>0</v>
          </cell>
          <cell r="EO137">
            <v>0</v>
          </cell>
          <cell r="ER137">
            <v>0</v>
          </cell>
          <cell r="ES137">
            <v>0</v>
          </cell>
          <cell r="ET137">
            <v>0</v>
          </cell>
          <cell r="EX137">
            <v>0</v>
          </cell>
          <cell r="EY137">
            <v>0</v>
          </cell>
          <cell r="FB137">
            <v>0</v>
          </cell>
          <cell r="FC137">
            <v>0</v>
          </cell>
          <cell r="FD137">
            <v>0</v>
          </cell>
          <cell r="FH137">
            <v>0</v>
          </cell>
          <cell r="FI137">
            <v>0</v>
          </cell>
          <cell r="FL137">
            <v>0</v>
          </cell>
          <cell r="FM137">
            <v>0</v>
          </cell>
          <cell r="FN137">
            <v>0</v>
          </cell>
        </row>
        <row r="138">
          <cell r="D138">
            <v>0</v>
          </cell>
          <cell r="E138">
            <v>0</v>
          </cell>
          <cell r="H138">
            <v>0</v>
          </cell>
          <cell r="I138">
            <v>0</v>
          </cell>
          <cell r="N138">
            <v>0</v>
          </cell>
          <cell r="O138">
            <v>0</v>
          </cell>
          <cell r="R138">
            <v>0</v>
          </cell>
          <cell r="S138">
            <v>0</v>
          </cell>
          <cell r="X138">
            <v>0</v>
          </cell>
          <cell r="Y138">
            <v>0</v>
          </cell>
          <cell r="AB138">
            <v>0</v>
          </cell>
          <cell r="AC138">
            <v>0</v>
          </cell>
          <cell r="AR138">
            <v>0</v>
          </cell>
          <cell r="AS138">
            <v>0</v>
          </cell>
          <cell r="AV138">
            <v>0</v>
          </cell>
          <cell r="AW138">
            <v>0</v>
          </cell>
          <cell r="BB138">
            <v>0</v>
          </cell>
          <cell r="BC138">
            <v>0</v>
          </cell>
          <cell r="BF138">
            <v>0</v>
          </cell>
          <cell r="BG138">
            <v>0</v>
          </cell>
          <cell r="BL138">
            <v>0</v>
          </cell>
          <cell r="BM138">
            <v>0</v>
          </cell>
          <cell r="BP138">
            <v>0</v>
          </cell>
          <cell r="BQ138">
            <v>0</v>
          </cell>
          <cell r="CJ138">
            <v>0</v>
          </cell>
          <cell r="CK138">
            <v>0</v>
          </cell>
          <cell r="CP138">
            <v>0</v>
          </cell>
          <cell r="CQ138">
            <v>0</v>
          </cell>
          <cell r="CT138">
            <v>0</v>
          </cell>
          <cell r="CU138">
            <v>0</v>
          </cell>
          <cell r="CZ138">
            <v>0</v>
          </cell>
          <cell r="DA138">
            <v>0</v>
          </cell>
          <cell r="DD138">
            <v>0</v>
          </cell>
          <cell r="DE138">
            <v>0</v>
          </cell>
          <cell r="DJ138">
            <v>0</v>
          </cell>
          <cell r="DK138">
            <v>0</v>
          </cell>
          <cell r="DN138">
            <v>0</v>
          </cell>
          <cell r="DO138">
            <v>0</v>
          </cell>
          <cell r="EN138">
            <v>0</v>
          </cell>
          <cell r="EO138">
            <v>0</v>
          </cell>
          <cell r="ER138">
            <v>0</v>
          </cell>
          <cell r="ES138">
            <v>0</v>
          </cell>
          <cell r="EX138">
            <v>0</v>
          </cell>
          <cell r="EY138">
            <v>0</v>
          </cell>
          <cell r="FB138">
            <v>0</v>
          </cell>
          <cell r="FC138">
            <v>0</v>
          </cell>
          <cell r="FH138">
            <v>0</v>
          </cell>
          <cell r="FI138">
            <v>0</v>
          </cell>
          <cell r="FL138">
            <v>0</v>
          </cell>
          <cell r="FM138">
            <v>0</v>
          </cell>
        </row>
        <row r="139">
          <cell r="EG139">
            <v>0</v>
          </cell>
        </row>
        <row r="140">
          <cell r="D140">
            <v>0</v>
          </cell>
          <cell r="E140">
            <v>0</v>
          </cell>
          <cell r="H140">
            <v>0</v>
          </cell>
          <cell r="I140">
            <v>0</v>
          </cell>
          <cell r="N140">
            <v>0</v>
          </cell>
          <cell r="O140">
            <v>0</v>
          </cell>
          <cell r="R140">
            <v>0</v>
          </cell>
          <cell r="S140">
            <v>0</v>
          </cell>
          <cell r="X140">
            <v>0</v>
          </cell>
          <cell r="Y140">
            <v>0</v>
          </cell>
          <cell r="AB140">
            <v>0</v>
          </cell>
          <cell r="AC140">
            <v>0</v>
          </cell>
          <cell r="AR140">
            <v>0</v>
          </cell>
          <cell r="AS140">
            <v>0</v>
          </cell>
          <cell r="AV140">
            <v>0</v>
          </cell>
          <cell r="AW140">
            <v>0</v>
          </cell>
          <cell r="BB140">
            <v>0</v>
          </cell>
          <cell r="BC140">
            <v>0</v>
          </cell>
          <cell r="BF140">
            <v>0</v>
          </cell>
          <cell r="BG140">
            <v>0</v>
          </cell>
          <cell r="BL140">
            <v>0</v>
          </cell>
          <cell r="BM140">
            <v>0</v>
          </cell>
          <cell r="BP140">
            <v>0</v>
          </cell>
          <cell r="BQ140">
            <v>0</v>
          </cell>
          <cell r="CJ140">
            <v>0</v>
          </cell>
          <cell r="CK140">
            <v>0</v>
          </cell>
          <cell r="CP140">
            <v>0</v>
          </cell>
          <cell r="CQ140">
            <v>0</v>
          </cell>
          <cell r="CT140">
            <v>0</v>
          </cell>
          <cell r="CU140">
            <v>0</v>
          </cell>
          <cell r="CZ140">
            <v>0</v>
          </cell>
          <cell r="DA140">
            <v>0</v>
          </cell>
          <cell r="DD140">
            <v>0</v>
          </cell>
          <cell r="DE140">
            <v>0</v>
          </cell>
          <cell r="DJ140">
            <v>0</v>
          </cell>
          <cell r="DK140">
            <v>0</v>
          </cell>
          <cell r="DN140">
            <v>0</v>
          </cell>
          <cell r="DO140">
            <v>0</v>
          </cell>
          <cell r="EN140">
            <v>0</v>
          </cell>
          <cell r="EO140">
            <v>0</v>
          </cell>
          <cell r="ER140">
            <v>0</v>
          </cell>
          <cell r="ES140">
            <v>0</v>
          </cell>
          <cell r="EX140">
            <v>0</v>
          </cell>
          <cell r="EY140">
            <v>0</v>
          </cell>
          <cell r="FB140">
            <v>0</v>
          </cell>
          <cell r="FC140">
            <v>0</v>
          </cell>
          <cell r="FH140">
            <v>0</v>
          </cell>
          <cell r="FI140">
            <v>0</v>
          </cell>
          <cell r="FL140">
            <v>0</v>
          </cell>
          <cell r="FM140">
            <v>0</v>
          </cell>
        </row>
        <row r="141">
          <cell r="D141">
            <v>3200</v>
          </cell>
          <cell r="E141">
            <v>0</v>
          </cell>
          <cell r="H141">
            <v>2096.232886445418</v>
          </cell>
          <cell r="I141">
            <v>869.93311355458206</v>
          </cell>
          <cell r="N141">
            <v>3200</v>
          </cell>
          <cell r="O141">
            <v>0</v>
          </cell>
          <cell r="R141">
            <v>2217.1795732177002</v>
          </cell>
          <cell r="S141">
            <v>944.91381548200002</v>
          </cell>
          <cell r="X141">
            <v>4000</v>
          </cell>
          <cell r="Y141">
            <v>0</v>
          </cell>
          <cell r="AB141">
            <v>2332.4924684703601</v>
          </cell>
          <cell r="AC141">
            <v>853.38953152964018</v>
          </cell>
          <cell r="AR141">
            <v>4000</v>
          </cell>
          <cell r="AS141">
            <v>0</v>
          </cell>
          <cell r="AV141">
            <v>2282.2110626024673</v>
          </cell>
          <cell r="AW141">
            <v>903.67093739753284</v>
          </cell>
          <cell r="BB141">
            <v>4000</v>
          </cell>
          <cell r="BC141">
            <v>0</v>
          </cell>
          <cell r="BF141">
            <v>2265.5543745416717</v>
          </cell>
          <cell r="BG141">
            <v>899.06462545832812</v>
          </cell>
          <cell r="BL141">
            <v>4000</v>
          </cell>
          <cell r="BM141">
            <v>0</v>
          </cell>
          <cell r="BP141">
            <v>2439.1443463099936</v>
          </cell>
          <cell r="BQ141">
            <v>937.40365369000699</v>
          </cell>
          <cell r="CJ141">
            <v>13632.814711587609</v>
          </cell>
          <cell r="CK141">
            <v>5408.3756771120898</v>
          </cell>
          <cell r="CP141">
            <v>4000</v>
          </cell>
          <cell r="CQ141">
            <v>0</v>
          </cell>
          <cell r="CT141">
            <v>1999.0356738136361</v>
          </cell>
          <cell r="CU141">
            <v>837.2003261863639</v>
          </cell>
          <cell r="CZ141">
            <v>4000</v>
          </cell>
          <cell r="DA141">
            <v>0</v>
          </cell>
          <cell r="DD141">
            <v>2531.3609695854693</v>
          </cell>
          <cell r="DE141">
            <v>976.80803041453078</v>
          </cell>
          <cell r="DJ141">
            <v>4000</v>
          </cell>
          <cell r="DK141">
            <v>0</v>
          </cell>
          <cell r="DN141">
            <v>2550.0538676914407</v>
          </cell>
          <cell r="DO141">
            <v>958.11613230855937</v>
          </cell>
          <cell r="EN141">
            <v>6000</v>
          </cell>
          <cell r="EO141">
            <v>0</v>
          </cell>
          <cell r="ER141">
            <v>3223.007303179611</v>
          </cell>
          <cell r="ES141">
            <v>1220.1626968203889</v>
          </cell>
          <cell r="EX141">
            <v>6000</v>
          </cell>
          <cell r="EY141">
            <v>0</v>
          </cell>
          <cell r="FB141">
            <v>3406.5143341130392</v>
          </cell>
          <cell r="FC141">
            <v>1311.6546658869604</v>
          </cell>
          <cell r="FH141">
            <v>6000</v>
          </cell>
          <cell r="FI141">
            <v>0</v>
          </cell>
          <cell r="FL141">
            <v>3452.4622930946866</v>
          </cell>
          <cell r="FM141">
            <v>1265.7067069053132</v>
          </cell>
        </row>
        <row r="142">
          <cell r="D142">
            <v>0</v>
          </cell>
          <cell r="E142">
            <v>0</v>
          </cell>
          <cell r="H142">
            <v>0</v>
          </cell>
          <cell r="I142">
            <v>0</v>
          </cell>
          <cell r="N142">
            <v>0</v>
          </cell>
          <cell r="O142">
            <v>0</v>
          </cell>
          <cell r="R142">
            <v>0</v>
          </cell>
          <cell r="S142">
            <v>0</v>
          </cell>
          <cell r="X142">
            <v>0</v>
          </cell>
          <cell r="Y142">
            <v>0</v>
          </cell>
          <cell r="AB142">
            <v>0</v>
          </cell>
          <cell r="AC142">
            <v>0</v>
          </cell>
          <cell r="AR142">
            <v>0</v>
          </cell>
          <cell r="AS142">
            <v>0</v>
          </cell>
          <cell r="AV142">
            <v>0</v>
          </cell>
          <cell r="AW142">
            <v>0</v>
          </cell>
          <cell r="BB142">
            <v>0</v>
          </cell>
          <cell r="BC142">
            <v>0</v>
          </cell>
          <cell r="BF142">
            <v>0</v>
          </cell>
          <cell r="BG142">
            <v>0</v>
          </cell>
          <cell r="BL142">
            <v>0</v>
          </cell>
          <cell r="BM142">
            <v>0</v>
          </cell>
          <cell r="BP142">
            <v>0</v>
          </cell>
          <cell r="BQ142">
            <v>0</v>
          </cell>
          <cell r="CJ142">
            <v>0</v>
          </cell>
          <cell r="CK142">
            <v>0</v>
          </cell>
          <cell r="CP142">
            <v>0</v>
          </cell>
          <cell r="CQ142">
            <v>0</v>
          </cell>
          <cell r="CT142">
            <v>0</v>
          </cell>
          <cell r="CU142">
            <v>0</v>
          </cell>
          <cell r="CZ142">
            <v>0</v>
          </cell>
          <cell r="DA142">
            <v>0</v>
          </cell>
          <cell r="DD142">
            <v>0</v>
          </cell>
          <cell r="DE142">
            <v>0</v>
          </cell>
          <cell r="DJ142">
            <v>0</v>
          </cell>
          <cell r="DK142">
            <v>0</v>
          </cell>
          <cell r="DN142">
            <v>0</v>
          </cell>
          <cell r="DO142">
            <v>0</v>
          </cell>
          <cell r="EN142">
            <v>0</v>
          </cell>
          <cell r="EO142">
            <v>0</v>
          </cell>
          <cell r="ER142">
            <v>0</v>
          </cell>
          <cell r="ES142">
            <v>0</v>
          </cell>
          <cell r="EX142">
            <v>0</v>
          </cell>
          <cell r="EY142">
            <v>0</v>
          </cell>
          <cell r="FB142">
            <v>0</v>
          </cell>
          <cell r="FC142">
            <v>0</v>
          </cell>
          <cell r="FH142">
            <v>0</v>
          </cell>
          <cell r="FI142">
            <v>0</v>
          </cell>
          <cell r="FL142">
            <v>0</v>
          </cell>
          <cell r="FM142">
            <v>0</v>
          </cell>
        </row>
        <row r="143">
          <cell r="D143">
            <v>94.301907610445781</v>
          </cell>
          <cell r="E143">
            <v>34.510092389554231</v>
          </cell>
          <cell r="H143">
            <v>0</v>
          </cell>
          <cell r="I143">
            <v>0</v>
          </cell>
          <cell r="J143">
            <v>0</v>
          </cell>
          <cell r="N143">
            <v>94.398130315328515</v>
          </cell>
          <cell r="O143">
            <v>34.413869684671504</v>
          </cell>
          <cell r="R143">
            <v>0</v>
          </cell>
          <cell r="S143">
            <v>0</v>
          </cell>
          <cell r="T143">
            <v>0</v>
          </cell>
          <cell r="X143">
            <v>94.301907610445767</v>
          </cell>
          <cell r="Y143">
            <v>34.510092389554238</v>
          </cell>
          <cell r="AB143">
            <v>0</v>
          </cell>
          <cell r="AC143">
            <v>0</v>
          </cell>
          <cell r="AD143">
            <v>0</v>
          </cell>
          <cell r="AR143">
            <v>94.301907610445767</v>
          </cell>
          <cell r="AS143">
            <v>34.510092389554238</v>
          </cell>
          <cell r="AV143">
            <v>0</v>
          </cell>
          <cell r="AW143">
            <v>0</v>
          </cell>
          <cell r="AX143">
            <v>0</v>
          </cell>
          <cell r="BB143">
            <v>93.732283336848909</v>
          </cell>
          <cell r="BC143">
            <v>35.079716663151096</v>
          </cell>
          <cell r="BF143">
            <v>0</v>
          </cell>
          <cell r="BG143">
            <v>0</v>
          </cell>
          <cell r="BH143">
            <v>0</v>
          </cell>
          <cell r="BL143">
            <v>202.25435530492385</v>
          </cell>
          <cell r="BM143">
            <v>74.015644695076119</v>
          </cell>
          <cell r="BP143">
            <v>0</v>
          </cell>
          <cell r="BQ143">
            <v>0</v>
          </cell>
          <cell r="BR143">
            <v>0</v>
          </cell>
          <cell r="CJ143">
            <v>0</v>
          </cell>
          <cell r="CK143">
            <v>0</v>
          </cell>
          <cell r="CL143">
            <v>0</v>
          </cell>
          <cell r="CP143">
            <v>202.25435530492385</v>
          </cell>
          <cell r="CQ143">
            <v>74.015644695076148</v>
          </cell>
          <cell r="CT143">
            <v>0</v>
          </cell>
          <cell r="CU143">
            <v>0</v>
          </cell>
          <cell r="CV143">
            <v>0</v>
          </cell>
          <cell r="CZ143">
            <v>201.03947782851202</v>
          </cell>
          <cell r="DA143">
            <v>75.230522171487991</v>
          </cell>
          <cell r="DD143">
            <v>0</v>
          </cell>
          <cell r="DE143">
            <v>0</v>
          </cell>
          <cell r="DF143">
            <v>0</v>
          </cell>
          <cell r="DJ143">
            <v>210.94059675601488</v>
          </cell>
          <cell r="DK143">
            <v>77.194403243985107</v>
          </cell>
          <cell r="DN143">
            <v>0</v>
          </cell>
          <cell r="DO143">
            <v>0</v>
          </cell>
          <cell r="DP143">
            <v>0</v>
          </cell>
          <cell r="EN143">
            <v>210.94059675601494</v>
          </cell>
          <cell r="EO143">
            <v>77.194403243985093</v>
          </cell>
          <cell r="ER143">
            <v>0</v>
          </cell>
          <cell r="ES143">
            <v>0</v>
          </cell>
          <cell r="ET143">
            <v>0</v>
          </cell>
          <cell r="EX143">
            <v>209.64212796681085</v>
          </cell>
          <cell r="EY143">
            <v>78.492872033189144</v>
          </cell>
          <cell r="FB143">
            <v>0</v>
          </cell>
          <cell r="FC143">
            <v>0</v>
          </cell>
          <cell r="FD143">
            <v>0</v>
          </cell>
          <cell r="FH143">
            <v>210.94059675601488</v>
          </cell>
          <cell r="FI143">
            <v>77.194403243985079</v>
          </cell>
          <cell r="FL143">
            <v>0</v>
          </cell>
          <cell r="FM143">
            <v>0</v>
          </cell>
          <cell r="FN143">
            <v>0</v>
          </cell>
        </row>
        <row r="144">
          <cell r="D144">
            <v>0</v>
          </cell>
          <cell r="E144">
            <v>0</v>
          </cell>
          <cell r="H144">
            <v>0</v>
          </cell>
          <cell r="I144">
            <v>0</v>
          </cell>
          <cell r="J144">
            <v>0</v>
          </cell>
          <cell r="N144">
            <v>0</v>
          </cell>
          <cell r="O144">
            <v>0</v>
          </cell>
          <cell r="R144">
            <v>0</v>
          </cell>
          <cell r="S144">
            <v>0</v>
          </cell>
          <cell r="T144">
            <v>0</v>
          </cell>
          <cell r="X144">
            <v>0</v>
          </cell>
          <cell r="Y144">
            <v>0</v>
          </cell>
          <cell r="AB144">
            <v>0</v>
          </cell>
          <cell r="AC144">
            <v>0</v>
          </cell>
          <cell r="AD144">
            <v>0</v>
          </cell>
          <cell r="AR144">
            <v>0</v>
          </cell>
          <cell r="AS144">
            <v>0</v>
          </cell>
          <cell r="AV144">
            <v>0</v>
          </cell>
          <cell r="AW144">
            <v>0</v>
          </cell>
          <cell r="AX144">
            <v>0</v>
          </cell>
          <cell r="BB144">
            <v>0</v>
          </cell>
          <cell r="BC144">
            <v>0</v>
          </cell>
          <cell r="BF144">
            <v>0</v>
          </cell>
          <cell r="BG144">
            <v>0</v>
          </cell>
          <cell r="BH144">
            <v>0</v>
          </cell>
          <cell r="BL144">
            <v>0</v>
          </cell>
          <cell r="BM144">
            <v>0</v>
          </cell>
          <cell r="BP144">
            <v>0</v>
          </cell>
          <cell r="BQ144">
            <v>0</v>
          </cell>
          <cell r="BR144">
            <v>0</v>
          </cell>
          <cell r="CJ144">
            <v>0</v>
          </cell>
          <cell r="CK144">
            <v>0</v>
          </cell>
          <cell r="CL144">
            <v>0</v>
          </cell>
          <cell r="CP144">
            <v>0</v>
          </cell>
          <cell r="CQ144">
            <v>0</v>
          </cell>
          <cell r="CT144">
            <v>0</v>
          </cell>
          <cell r="CU144">
            <v>0</v>
          </cell>
          <cell r="CV144">
            <v>0</v>
          </cell>
          <cell r="CZ144">
            <v>0</v>
          </cell>
          <cell r="DA144">
            <v>0</v>
          </cell>
          <cell r="DD144">
            <v>0</v>
          </cell>
          <cell r="DE144">
            <v>0</v>
          </cell>
          <cell r="DF144">
            <v>0</v>
          </cell>
          <cell r="DJ144">
            <v>0</v>
          </cell>
          <cell r="DK144">
            <v>0</v>
          </cell>
          <cell r="DN144">
            <v>0</v>
          </cell>
          <cell r="DO144">
            <v>0</v>
          </cell>
          <cell r="DP144">
            <v>0</v>
          </cell>
          <cell r="EN144">
            <v>0</v>
          </cell>
          <cell r="EO144">
            <v>0</v>
          </cell>
          <cell r="ER144">
            <v>0</v>
          </cell>
          <cell r="ES144">
            <v>0</v>
          </cell>
          <cell r="ET144">
            <v>0</v>
          </cell>
          <cell r="EX144">
            <v>0</v>
          </cell>
          <cell r="EY144">
            <v>0</v>
          </cell>
          <cell r="FB144">
            <v>0</v>
          </cell>
          <cell r="FC144">
            <v>0</v>
          </cell>
          <cell r="FD144">
            <v>0</v>
          </cell>
          <cell r="FH144">
            <v>0</v>
          </cell>
          <cell r="FI144">
            <v>0</v>
          </cell>
          <cell r="FL144">
            <v>0</v>
          </cell>
          <cell r="FM144">
            <v>0</v>
          </cell>
          <cell r="FN144">
            <v>0</v>
          </cell>
        </row>
        <row r="145">
          <cell r="D145">
            <v>0</v>
          </cell>
          <cell r="E145">
            <v>0</v>
          </cell>
          <cell r="H145">
            <v>0</v>
          </cell>
          <cell r="I145">
            <v>0</v>
          </cell>
          <cell r="J145">
            <v>0</v>
          </cell>
          <cell r="N145">
            <v>0</v>
          </cell>
          <cell r="O145">
            <v>0</v>
          </cell>
          <cell r="R145">
            <v>0</v>
          </cell>
          <cell r="S145">
            <v>0</v>
          </cell>
          <cell r="T145">
            <v>0</v>
          </cell>
          <cell r="X145">
            <v>0</v>
          </cell>
          <cell r="Y145">
            <v>0</v>
          </cell>
          <cell r="AB145">
            <v>0</v>
          </cell>
          <cell r="AC145">
            <v>0</v>
          </cell>
          <cell r="AD145">
            <v>0</v>
          </cell>
          <cell r="AR145">
            <v>0</v>
          </cell>
          <cell r="AS145">
            <v>0</v>
          </cell>
          <cell r="AV145">
            <v>0</v>
          </cell>
          <cell r="AW145">
            <v>0</v>
          </cell>
          <cell r="AX145">
            <v>0</v>
          </cell>
          <cell r="BB145">
            <v>0</v>
          </cell>
          <cell r="BC145">
            <v>0</v>
          </cell>
          <cell r="BF145">
            <v>0</v>
          </cell>
          <cell r="BG145">
            <v>0</v>
          </cell>
          <cell r="BH145">
            <v>0</v>
          </cell>
          <cell r="BL145">
            <v>0</v>
          </cell>
          <cell r="BM145">
            <v>0</v>
          </cell>
          <cell r="BP145">
            <v>0</v>
          </cell>
          <cell r="BQ145">
            <v>0</v>
          </cell>
          <cell r="BR145">
            <v>0</v>
          </cell>
          <cell r="CJ145">
            <v>0</v>
          </cell>
          <cell r="CK145">
            <v>0</v>
          </cell>
          <cell r="CL145">
            <v>0</v>
          </cell>
          <cell r="CP145">
            <v>0</v>
          </cell>
          <cell r="CQ145">
            <v>0</v>
          </cell>
          <cell r="CT145">
            <v>0</v>
          </cell>
          <cell r="CU145">
            <v>0</v>
          </cell>
          <cell r="CV145">
            <v>0</v>
          </cell>
          <cell r="CZ145">
            <v>0</v>
          </cell>
          <cell r="DA145">
            <v>0</v>
          </cell>
          <cell r="DD145">
            <v>0</v>
          </cell>
          <cell r="DE145">
            <v>0</v>
          </cell>
          <cell r="DF145">
            <v>0</v>
          </cell>
          <cell r="DJ145">
            <v>0</v>
          </cell>
          <cell r="DK145">
            <v>0</v>
          </cell>
          <cell r="DN145">
            <v>0</v>
          </cell>
          <cell r="DO145">
            <v>0</v>
          </cell>
          <cell r="DP145">
            <v>0</v>
          </cell>
          <cell r="EN145">
            <v>0</v>
          </cell>
          <cell r="EO145">
            <v>0</v>
          </cell>
          <cell r="ER145">
            <v>0</v>
          </cell>
          <cell r="ES145">
            <v>0</v>
          </cell>
          <cell r="ET145">
            <v>0</v>
          </cell>
          <cell r="EX145">
            <v>0</v>
          </cell>
          <cell r="EY145">
            <v>0</v>
          </cell>
          <cell r="FB145">
            <v>0</v>
          </cell>
          <cell r="FC145">
            <v>0</v>
          </cell>
          <cell r="FD145">
            <v>0</v>
          </cell>
          <cell r="FH145">
            <v>0</v>
          </cell>
          <cell r="FI145">
            <v>0</v>
          </cell>
          <cell r="FL145">
            <v>0</v>
          </cell>
          <cell r="FM145">
            <v>0</v>
          </cell>
          <cell r="FN145">
            <v>0</v>
          </cell>
        </row>
        <row r="146">
          <cell r="D146">
            <v>49.632737076963188</v>
          </cell>
          <cell r="E146">
            <v>18.163262923036818</v>
          </cell>
          <cell r="H146">
            <v>47.413484057070001</v>
          </cell>
          <cell r="I146">
            <v>19.676515942930003</v>
          </cell>
          <cell r="N146">
            <v>49.683380763112233</v>
          </cell>
          <cell r="O146">
            <v>18.112619236887785</v>
          </cell>
          <cell r="R146">
            <v>47.038120673000002</v>
          </cell>
          <cell r="S146">
            <v>20.046626180000001</v>
          </cell>
          <cell r="X146">
            <v>49.632737076963181</v>
          </cell>
          <cell r="Y146">
            <v>18.163262923036822</v>
          </cell>
          <cell r="AB146">
            <v>49.118868718199998</v>
          </cell>
          <cell r="AC146">
            <v>17.971131281800002</v>
          </cell>
          <cell r="AR146">
            <v>49.632737076963181</v>
          </cell>
          <cell r="AS146">
            <v>18.163262923036822</v>
          </cell>
          <cell r="AV146">
            <v>48.060016092874605</v>
          </cell>
          <cell r="AW146">
            <v>19.029983907125398</v>
          </cell>
          <cell r="BB146">
            <v>49.332933896725528</v>
          </cell>
          <cell r="BC146">
            <v>18.463066103274475</v>
          </cell>
          <cell r="BF146">
            <v>48.029808007852054</v>
          </cell>
          <cell r="BG146">
            <v>19.060191992147946</v>
          </cell>
          <cell r="BL146">
            <v>49.632737076963188</v>
          </cell>
          <cell r="BM146">
            <v>18.163262923036818</v>
          </cell>
          <cell r="BP146">
            <v>48.464347076936996</v>
          </cell>
          <cell r="BQ146">
            <v>18.625652923063011</v>
          </cell>
          <cell r="CJ146">
            <v>288.12464462593368</v>
          </cell>
          <cell r="CK146">
            <v>114.41010222706636</v>
          </cell>
          <cell r="CP146">
            <v>49.632737076963188</v>
          </cell>
          <cell r="CQ146">
            <v>18.163262923036825</v>
          </cell>
          <cell r="CT146">
            <v>47.286369454501269</v>
          </cell>
          <cell r="CU146">
            <v>19.803630545498738</v>
          </cell>
          <cell r="CZ146">
            <v>49.334609037759449</v>
          </cell>
          <cell r="DA146">
            <v>18.461390962240564</v>
          </cell>
          <cell r="DD146">
            <v>48.409585584243274</v>
          </cell>
          <cell r="DE146">
            <v>18.680414415756729</v>
          </cell>
          <cell r="DJ146">
            <v>49.632737076963181</v>
          </cell>
          <cell r="DK146">
            <v>18.163262923036825</v>
          </cell>
          <cell r="DN146">
            <v>48.767053473297693</v>
          </cell>
          <cell r="DO146">
            <v>18.32294652670231</v>
          </cell>
          <cell r="EN146">
            <v>49.632737076963195</v>
          </cell>
          <cell r="EO146">
            <v>18.163262923036822</v>
          </cell>
          <cell r="ER146">
            <v>67.09</v>
          </cell>
          <cell r="ES146">
            <v>0</v>
          </cell>
          <cell r="EX146">
            <v>49.327217129602133</v>
          </cell>
          <cell r="EY146">
            <v>18.468782870397877</v>
          </cell>
          <cell r="FB146">
            <v>48.438927616972563</v>
          </cell>
          <cell r="FC146">
            <v>18.651072383027437</v>
          </cell>
          <cell r="FH146">
            <v>49.632737076963181</v>
          </cell>
          <cell r="FI146">
            <v>18.163262923036818</v>
          </cell>
          <cell r="FL146">
            <v>49.092284579828011</v>
          </cell>
          <cell r="FM146">
            <v>17.997715420171993</v>
          </cell>
        </row>
        <row r="147">
          <cell r="EG147">
            <v>29497.570135552702</v>
          </cell>
        </row>
        <row r="148">
          <cell r="D148">
            <v>0</v>
          </cell>
          <cell r="E148">
            <v>0</v>
          </cell>
          <cell r="H148">
            <v>0</v>
          </cell>
          <cell r="I148">
            <v>0</v>
          </cell>
          <cell r="J148">
            <v>0</v>
          </cell>
          <cell r="N148">
            <v>0</v>
          </cell>
          <cell r="O148">
            <v>0</v>
          </cell>
          <cell r="R148">
            <v>0</v>
          </cell>
          <cell r="S148">
            <v>0</v>
          </cell>
          <cell r="T148">
            <v>0</v>
          </cell>
          <cell r="X148">
            <v>0</v>
          </cell>
          <cell r="Y148">
            <v>0</v>
          </cell>
          <cell r="AB148">
            <v>0</v>
          </cell>
          <cell r="AC148">
            <v>0</v>
          </cell>
          <cell r="AD148">
            <v>0</v>
          </cell>
          <cell r="AR148">
            <v>0</v>
          </cell>
          <cell r="AS148">
            <v>0</v>
          </cell>
          <cell r="AV148">
            <v>0</v>
          </cell>
          <cell r="AW148">
            <v>0</v>
          </cell>
          <cell r="AX148">
            <v>0</v>
          </cell>
          <cell r="BB148">
            <v>0</v>
          </cell>
          <cell r="BC148">
            <v>0</v>
          </cell>
          <cell r="BF148">
            <v>0</v>
          </cell>
          <cell r="BG148">
            <v>0</v>
          </cell>
          <cell r="BH148">
            <v>0</v>
          </cell>
          <cell r="BL148">
            <v>0</v>
          </cell>
          <cell r="BM148">
            <v>0</v>
          </cell>
          <cell r="BP148">
            <v>0</v>
          </cell>
          <cell r="BQ148">
            <v>0</v>
          </cell>
          <cell r="BR148">
            <v>0</v>
          </cell>
          <cell r="CJ148">
            <v>0</v>
          </cell>
          <cell r="CK148">
            <v>0</v>
          </cell>
          <cell r="CL148">
            <v>0</v>
          </cell>
          <cell r="CP148">
            <v>0</v>
          </cell>
          <cell r="CQ148">
            <v>0</v>
          </cell>
          <cell r="CT148">
            <v>0</v>
          </cell>
          <cell r="CU148">
            <v>0</v>
          </cell>
          <cell r="CV148">
            <v>0</v>
          </cell>
          <cell r="CZ148">
            <v>0</v>
          </cell>
          <cell r="DA148">
            <v>0</v>
          </cell>
          <cell r="DD148">
            <v>0</v>
          </cell>
          <cell r="DE148">
            <v>0</v>
          </cell>
          <cell r="DF148">
            <v>0</v>
          </cell>
          <cell r="DJ148">
            <v>0</v>
          </cell>
          <cell r="DK148">
            <v>0</v>
          </cell>
          <cell r="DN148">
            <v>0</v>
          </cell>
          <cell r="DO148">
            <v>0</v>
          </cell>
          <cell r="DP148">
            <v>0</v>
          </cell>
          <cell r="EN148">
            <v>0</v>
          </cell>
          <cell r="EO148">
            <v>0</v>
          </cell>
          <cell r="ER148">
            <v>0</v>
          </cell>
          <cell r="ES148">
            <v>0</v>
          </cell>
          <cell r="ET148">
            <v>0</v>
          </cell>
          <cell r="EX148">
            <v>0</v>
          </cell>
          <cell r="EY148">
            <v>0</v>
          </cell>
          <cell r="FB148">
            <v>0</v>
          </cell>
          <cell r="FC148">
            <v>0</v>
          </cell>
          <cell r="FD148">
            <v>0</v>
          </cell>
          <cell r="FH148">
            <v>0</v>
          </cell>
          <cell r="FI148">
            <v>0</v>
          </cell>
          <cell r="FL148">
            <v>0</v>
          </cell>
          <cell r="FM148">
            <v>0</v>
          </cell>
          <cell r="FN148">
            <v>0</v>
          </cell>
        </row>
        <row r="149">
          <cell r="D149">
            <v>187.41490193673042</v>
          </cell>
          <cell r="E149">
            <v>68.585098063269584</v>
          </cell>
          <cell r="H149">
            <v>0</v>
          </cell>
          <cell r="I149">
            <v>0</v>
          </cell>
          <cell r="N149">
            <v>187.60613421671971</v>
          </cell>
          <cell r="O149">
            <v>68.393865783280319</v>
          </cell>
          <cell r="R149">
            <v>50.638370332499996</v>
          </cell>
          <cell r="S149">
            <v>21.580974449999999</v>
          </cell>
          <cell r="X149">
            <v>187.41490193673039</v>
          </cell>
          <cell r="Y149">
            <v>68.585098063269598</v>
          </cell>
          <cell r="AB149">
            <v>404.15845671144001</v>
          </cell>
          <cell r="AC149">
            <v>147.86954328856004</v>
          </cell>
          <cell r="AR149">
            <v>242.32161148850687</v>
          </cell>
          <cell r="AS149">
            <v>88.678388511493111</v>
          </cell>
          <cell r="AV149">
            <v>49.929693272818007</v>
          </cell>
          <cell r="AW149">
            <v>19.770306727182</v>
          </cell>
          <cell r="BB149">
            <v>331.81629973607352</v>
          </cell>
          <cell r="BC149">
            <v>124.18370026392648</v>
          </cell>
          <cell r="BF149">
            <v>0</v>
          </cell>
          <cell r="BG149">
            <v>0</v>
          </cell>
          <cell r="BL149">
            <v>328.70816784996856</v>
          </cell>
          <cell r="BM149">
            <v>120.29183215003142</v>
          </cell>
          <cell r="BP149">
            <v>0</v>
          </cell>
          <cell r="BQ149">
            <v>0</v>
          </cell>
          <cell r="CJ149">
            <v>504.72652031675801</v>
          </cell>
          <cell r="CK149">
            <v>189.22082446574206</v>
          </cell>
          <cell r="CP149">
            <v>187.41490193673042</v>
          </cell>
          <cell r="CQ149">
            <v>68.585098063269612</v>
          </cell>
          <cell r="CT149">
            <v>198.45192024276636</v>
          </cell>
          <cell r="CU149">
            <v>83.112079757233658</v>
          </cell>
          <cell r="CZ149">
            <v>159.36455512521857</v>
          </cell>
          <cell r="DA149">
            <v>59.635444874781456</v>
          </cell>
          <cell r="DD149">
            <v>78.339971782401136</v>
          </cell>
          <cell r="DE149">
            <v>30.230028217598868</v>
          </cell>
          <cell r="DJ149">
            <v>370.43726710931867</v>
          </cell>
          <cell r="DK149">
            <v>135.56273289068133</v>
          </cell>
          <cell r="DN149">
            <v>86.388701805649276</v>
          </cell>
          <cell r="DO149">
            <v>32.458298194350711</v>
          </cell>
          <cell r="EG149">
            <v>1202.9283447825001</v>
          </cell>
          <cell r="EN149">
            <v>145.68580267738031</v>
          </cell>
          <cell r="EO149">
            <v>53.314197322619727</v>
          </cell>
          <cell r="ER149">
            <v>491.31825466883265</v>
          </cell>
          <cell r="ES149">
            <v>186.00274533116732</v>
          </cell>
          <cell r="EX149">
            <v>422.72572352791963</v>
          </cell>
          <cell r="EY149">
            <v>158.27427647208043</v>
          </cell>
          <cell r="FB149">
            <v>3245.4565242848485</v>
          </cell>
          <cell r="FC149">
            <v>1249.6404757151508</v>
          </cell>
          <cell r="FH149">
            <v>584.93947909159215</v>
          </cell>
          <cell r="FI149">
            <v>214.0605209084078</v>
          </cell>
          <cell r="FL149">
            <v>280.86435794968764</v>
          </cell>
          <cell r="FM149">
            <v>102.96764205031235</v>
          </cell>
        </row>
        <row r="150">
          <cell r="D150">
            <v>0</v>
          </cell>
          <cell r="E150">
            <v>0</v>
          </cell>
          <cell r="H150">
            <v>0</v>
          </cell>
          <cell r="I150">
            <v>0</v>
          </cell>
          <cell r="J150">
            <v>0</v>
          </cell>
          <cell r="N150">
            <v>0</v>
          </cell>
          <cell r="O150">
            <v>0</v>
          </cell>
          <cell r="R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B150">
            <v>0</v>
          </cell>
          <cell r="AC150">
            <v>0</v>
          </cell>
          <cell r="AD150">
            <v>0</v>
          </cell>
          <cell r="AR150">
            <v>0</v>
          </cell>
          <cell r="AS150">
            <v>0</v>
          </cell>
          <cell r="AV150">
            <v>0</v>
          </cell>
          <cell r="AW150">
            <v>0</v>
          </cell>
          <cell r="AX150">
            <v>0</v>
          </cell>
          <cell r="BB150">
            <v>0</v>
          </cell>
          <cell r="BC150">
            <v>0</v>
          </cell>
          <cell r="BF150">
            <v>0</v>
          </cell>
          <cell r="BG150">
            <v>0</v>
          </cell>
          <cell r="BH150">
            <v>0</v>
          </cell>
          <cell r="BL150">
            <v>0</v>
          </cell>
          <cell r="BM150">
            <v>0</v>
          </cell>
          <cell r="BP150">
            <v>0</v>
          </cell>
          <cell r="BQ150">
            <v>0</v>
          </cell>
          <cell r="BR150">
            <v>0</v>
          </cell>
          <cell r="CJ150">
            <v>0</v>
          </cell>
          <cell r="CK150">
            <v>0</v>
          </cell>
          <cell r="CL150">
            <v>0</v>
          </cell>
          <cell r="CP150">
            <v>0</v>
          </cell>
          <cell r="CQ150">
            <v>0</v>
          </cell>
          <cell r="CT150">
            <v>0</v>
          </cell>
          <cell r="CU150">
            <v>0</v>
          </cell>
          <cell r="CV150">
            <v>0</v>
          </cell>
          <cell r="CZ150">
            <v>0</v>
          </cell>
          <cell r="DA150">
            <v>0</v>
          </cell>
          <cell r="DD150">
            <v>0</v>
          </cell>
          <cell r="DE150">
            <v>0</v>
          </cell>
          <cell r="DF150">
            <v>0</v>
          </cell>
          <cell r="DJ150">
            <v>0</v>
          </cell>
          <cell r="DK150">
            <v>0</v>
          </cell>
          <cell r="DN150">
            <v>0</v>
          </cell>
          <cell r="DO150">
            <v>0</v>
          </cell>
          <cell r="DP150">
            <v>0</v>
          </cell>
          <cell r="EN150">
            <v>0</v>
          </cell>
          <cell r="EO150">
            <v>0</v>
          </cell>
          <cell r="ER150">
            <v>0</v>
          </cell>
          <cell r="ES150">
            <v>0</v>
          </cell>
          <cell r="ET150">
            <v>0</v>
          </cell>
          <cell r="EX150">
            <v>0</v>
          </cell>
          <cell r="EY150">
            <v>0</v>
          </cell>
          <cell r="FB150">
            <v>0</v>
          </cell>
          <cell r="FC150">
            <v>0</v>
          </cell>
          <cell r="FD150">
            <v>0</v>
          </cell>
          <cell r="FH150">
            <v>0</v>
          </cell>
          <cell r="FI150">
            <v>0</v>
          </cell>
          <cell r="FL150">
            <v>0</v>
          </cell>
          <cell r="FM150">
            <v>0</v>
          </cell>
          <cell r="FN150">
            <v>0</v>
          </cell>
        </row>
        <row r="151">
          <cell r="D151">
            <v>0</v>
          </cell>
          <cell r="E151">
            <v>0</v>
          </cell>
          <cell r="H151">
            <v>0</v>
          </cell>
          <cell r="I151">
            <v>0</v>
          </cell>
          <cell r="J151">
            <v>0</v>
          </cell>
          <cell r="N151">
            <v>0</v>
          </cell>
          <cell r="O151">
            <v>0</v>
          </cell>
          <cell r="R151">
            <v>0</v>
          </cell>
          <cell r="S151">
            <v>0</v>
          </cell>
          <cell r="T151">
            <v>0</v>
          </cell>
          <cell r="X151">
            <v>0</v>
          </cell>
          <cell r="Y151">
            <v>0</v>
          </cell>
          <cell r="AB151">
            <v>0</v>
          </cell>
          <cell r="AC151">
            <v>0</v>
          </cell>
          <cell r="AD151">
            <v>0</v>
          </cell>
          <cell r="AR151">
            <v>0</v>
          </cell>
          <cell r="AS151">
            <v>0</v>
          </cell>
          <cell r="AV151">
            <v>0</v>
          </cell>
          <cell r="AW151">
            <v>0</v>
          </cell>
          <cell r="AX151">
            <v>0</v>
          </cell>
          <cell r="BB151">
            <v>0</v>
          </cell>
          <cell r="BC151">
            <v>0</v>
          </cell>
          <cell r="BF151">
            <v>0</v>
          </cell>
          <cell r="BG151">
            <v>0</v>
          </cell>
          <cell r="BH151">
            <v>0</v>
          </cell>
          <cell r="BL151">
            <v>0</v>
          </cell>
          <cell r="BM151">
            <v>0</v>
          </cell>
          <cell r="BP151">
            <v>0</v>
          </cell>
          <cell r="BQ151">
            <v>0</v>
          </cell>
          <cell r="BR151">
            <v>0</v>
          </cell>
          <cell r="CJ151">
            <v>0</v>
          </cell>
          <cell r="CK151">
            <v>0</v>
          </cell>
          <cell r="CL151">
            <v>0</v>
          </cell>
          <cell r="CP151">
            <v>0</v>
          </cell>
          <cell r="CQ151">
            <v>0</v>
          </cell>
          <cell r="CT151">
            <v>0</v>
          </cell>
          <cell r="CU151">
            <v>0</v>
          </cell>
          <cell r="CV151">
            <v>0</v>
          </cell>
          <cell r="CZ151">
            <v>0</v>
          </cell>
          <cell r="DA151">
            <v>0</v>
          </cell>
          <cell r="DD151">
            <v>0</v>
          </cell>
          <cell r="DE151">
            <v>0</v>
          </cell>
          <cell r="DF151">
            <v>0</v>
          </cell>
          <cell r="DJ151">
            <v>0</v>
          </cell>
          <cell r="DK151">
            <v>0</v>
          </cell>
          <cell r="DN151">
            <v>0</v>
          </cell>
          <cell r="DO151">
            <v>0</v>
          </cell>
          <cell r="DP151">
            <v>0</v>
          </cell>
          <cell r="EN151">
            <v>0</v>
          </cell>
          <cell r="EO151">
            <v>0</v>
          </cell>
          <cell r="ER151">
            <v>0</v>
          </cell>
          <cell r="ES151">
            <v>0</v>
          </cell>
          <cell r="ET151">
            <v>0</v>
          </cell>
          <cell r="EX151">
            <v>0</v>
          </cell>
          <cell r="EY151">
            <v>0</v>
          </cell>
          <cell r="FB151">
            <v>0</v>
          </cell>
          <cell r="FC151">
            <v>0</v>
          </cell>
          <cell r="FD151">
            <v>0</v>
          </cell>
          <cell r="FH151">
            <v>0</v>
          </cell>
          <cell r="FI151">
            <v>0</v>
          </cell>
          <cell r="FL151">
            <v>0</v>
          </cell>
          <cell r="FM151">
            <v>0</v>
          </cell>
          <cell r="FN151">
            <v>0</v>
          </cell>
        </row>
        <row r="153">
          <cell r="D153">
            <v>0</v>
          </cell>
          <cell r="E153">
            <v>0</v>
          </cell>
          <cell r="H153">
            <v>0</v>
          </cell>
          <cell r="I153">
            <v>0</v>
          </cell>
          <cell r="J153">
            <v>0</v>
          </cell>
          <cell r="N153">
            <v>0</v>
          </cell>
          <cell r="O153">
            <v>0</v>
          </cell>
          <cell r="R153">
            <v>0</v>
          </cell>
          <cell r="S153">
            <v>0</v>
          </cell>
          <cell r="T153">
            <v>0</v>
          </cell>
          <cell r="X153">
            <v>0</v>
          </cell>
          <cell r="Y153">
            <v>0</v>
          </cell>
          <cell r="AB153">
            <v>0</v>
          </cell>
          <cell r="AC153">
            <v>0</v>
          </cell>
          <cell r="AD153">
            <v>0</v>
          </cell>
          <cell r="AR153">
            <v>0</v>
          </cell>
          <cell r="AS153">
            <v>0</v>
          </cell>
          <cell r="AV153">
            <v>0</v>
          </cell>
          <cell r="AW153">
            <v>0</v>
          </cell>
          <cell r="AX153">
            <v>0</v>
          </cell>
          <cell r="BB153">
            <v>0</v>
          </cell>
          <cell r="BC153">
            <v>0</v>
          </cell>
          <cell r="BF153">
            <v>0</v>
          </cell>
          <cell r="BG153">
            <v>0</v>
          </cell>
          <cell r="BH153">
            <v>0</v>
          </cell>
          <cell r="BL153">
            <v>0</v>
          </cell>
          <cell r="BM153">
            <v>0</v>
          </cell>
          <cell r="BP153">
            <v>0</v>
          </cell>
          <cell r="BQ153">
            <v>0</v>
          </cell>
          <cell r="BR153">
            <v>0</v>
          </cell>
          <cell r="CJ153">
            <v>0</v>
          </cell>
          <cell r="CK153">
            <v>0</v>
          </cell>
          <cell r="CL153">
            <v>0</v>
          </cell>
          <cell r="CP153">
            <v>0</v>
          </cell>
          <cell r="CQ153">
            <v>0</v>
          </cell>
          <cell r="CT153">
            <v>0</v>
          </cell>
          <cell r="CU153">
            <v>0</v>
          </cell>
          <cell r="CV153">
            <v>0</v>
          </cell>
          <cell r="CZ153">
            <v>0</v>
          </cell>
          <cell r="DA153">
            <v>0</v>
          </cell>
          <cell r="DD153">
            <v>0</v>
          </cell>
          <cell r="DE153">
            <v>0</v>
          </cell>
          <cell r="DF153">
            <v>0</v>
          </cell>
          <cell r="DJ153">
            <v>0</v>
          </cell>
          <cell r="DK153">
            <v>0</v>
          </cell>
          <cell r="DN153">
            <v>0</v>
          </cell>
          <cell r="DO153">
            <v>0</v>
          </cell>
          <cell r="DP153">
            <v>0</v>
          </cell>
          <cell r="EN153">
            <v>0</v>
          </cell>
          <cell r="EO153">
            <v>0</v>
          </cell>
          <cell r="ER153">
            <v>0</v>
          </cell>
          <cell r="ES153">
            <v>0</v>
          </cell>
          <cell r="ET153">
            <v>0</v>
          </cell>
          <cell r="EX153">
            <v>0</v>
          </cell>
          <cell r="EY153">
            <v>0</v>
          </cell>
          <cell r="FB153">
            <v>0</v>
          </cell>
          <cell r="FC153">
            <v>0</v>
          </cell>
          <cell r="FD153">
            <v>0</v>
          </cell>
          <cell r="FH153">
            <v>0</v>
          </cell>
          <cell r="FI153">
            <v>0</v>
          </cell>
          <cell r="FL153">
            <v>0</v>
          </cell>
          <cell r="FM153">
            <v>0</v>
          </cell>
          <cell r="FN153">
            <v>0</v>
          </cell>
        </row>
        <row r="154">
          <cell r="D154">
            <v>0</v>
          </cell>
          <cell r="E154">
            <v>0</v>
          </cell>
          <cell r="H154">
            <v>0</v>
          </cell>
          <cell r="I154">
            <v>0</v>
          </cell>
          <cell r="J154">
            <v>0</v>
          </cell>
          <cell r="N154">
            <v>0</v>
          </cell>
          <cell r="O154">
            <v>0</v>
          </cell>
          <cell r="R154">
            <v>0</v>
          </cell>
          <cell r="S154">
            <v>0</v>
          </cell>
          <cell r="T154">
            <v>0</v>
          </cell>
          <cell r="X154">
            <v>0</v>
          </cell>
          <cell r="Y154">
            <v>0</v>
          </cell>
          <cell r="AB154">
            <v>0</v>
          </cell>
          <cell r="AC154">
            <v>0</v>
          </cell>
          <cell r="AD154">
            <v>0</v>
          </cell>
          <cell r="AR154">
            <v>0</v>
          </cell>
          <cell r="AS154">
            <v>0</v>
          </cell>
          <cell r="AV154">
            <v>0</v>
          </cell>
          <cell r="AW154">
            <v>0</v>
          </cell>
          <cell r="AX154">
            <v>0</v>
          </cell>
          <cell r="BB154">
            <v>0</v>
          </cell>
          <cell r="BC154">
            <v>0</v>
          </cell>
          <cell r="BF154">
            <v>0</v>
          </cell>
          <cell r="BG154">
            <v>0</v>
          </cell>
          <cell r="BH154">
            <v>0</v>
          </cell>
          <cell r="BL154">
            <v>0</v>
          </cell>
          <cell r="BM154">
            <v>0</v>
          </cell>
          <cell r="BP154">
            <v>0</v>
          </cell>
          <cell r="BQ154">
            <v>0</v>
          </cell>
          <cell r="BR154">
            <v>0</v>
          </cell>
          <cell r="CJ154">
            <v>0</v>
          </cell>
          <cell r="CK154">
            <v>0</v>
          </cell>
          <cell r="CL154">
            <v>0</v>
          </cell>
          <cell r="CP154">
            <v>0</v>
          </cell>
          <cell r="CQ154">
            <v>0</v>
          </cell>
          <cell r="CT154">
            <v>0</v>
          </cell>
          <cell r="CU154">
            <v>0</v>
          </cell>
          <cell r="CV154">
            <v>0</v>
          </cell>
          <cell r="CZ154">
            <v>0</v>
          </cell>
          <cell r="DA154">
            <v>0</v>
          </cell>
          <cell r="DD154">
            <v>0</v>
          </cell>
          <cell r="DE154">
            <v>0</v>
          </cell>
          <cell r="DF154">
            <v>0</v>
          </cell>
          <cell r="DJ154">
            <v>0</v>
          </cell>
          <cell r="DK154">
            <v>0</v>
          </cell>
          <cell r="DN154">
            <v>0</v>
          </cell>
          <cell r="DO154">
            <v>0</v>
          </cell>
          <cell r="DP154">
            <v>0</v>
          </cell>
          <cell r="EN154">
            <v>0</v>
          </cell>
          <cell r="EO154">
            <v>0</v>
          </cell>
          <cell r="ER154">
            <v>0</v>
          </cell>
          <cell r="ES154">
            <v>0</v>
          </cell>
          <cell r="ET154">
            <v>0</v>
          </cell>
          <cell r="EX154">
            <v>0</v>
          </cell>
          <cell r="EY154">
            <v>0</v>
          </cell>
          <cell r="FB154">
            <v>0</v>
          </cell>
          <cell r="FC154">
            <v>0</v>
          </cell>
          <cell r="FD154">
            <v>0</v>
          </cell>
          <cell r="FH154">
            <v>0</v>
          </cell>
          <cell r="FI154">
            <v>0</v>
          </cell>
          <cell r="FL154">
            <v>0</v>
          </cell>
          <cell r="FM154">
            <v>0</v>
          </cell>
          <cell r="FN154">
            <v>0</v>
          </cell>
        </row>
        <row r="155">
          <cell r="D155">
            <v>0</v>
          </cell>
          <cell r="E155">
            <v>0</v>
          </cell>
          <cell r="H155">
            <v>0</v>
          </cell>
          <cell r="I155">
            <v>0</v>
          </cell>
          <cell r="J155">
            <v>0</v>
          </cell>
          <cell r="N155">
            <v>0</v>
          </cell>
          <cell r="O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B155">
            <v>0</v>
          </cell>
          <cell r="AC155">
            <v>0</v>
          </cell>
          <cell r="AD155">
            <v>0</v>
          </cell>
          <cell r="AR155">
            <v>0</v>
          </cell>
          <cell r="AS155">
            <v>0</v>
          </cell>
          <cell r="AV155">
            <v>0</v>
          </cell>
          <cell r="AW155">
            <v>0</v>
          </cell>
          <cell r="AX155">
            <v>0</v>
          </cell>
          <cell r="BB155">
            <v>0</v>
          </cell>
          <cell r="BC155">
            <v>0</v>
          </cell>
          <cell r="BF155">
            <v>0</v>
          </cell>
          <cell r="BG155">
            <v>0</v>
          </cell>
          <cell r="BH155">
            <v>0</v>
          </cell>
          <cell r="BL155">
            <v>0</v>
          </cell>
          <cell r="BM155">
            <v>0</v>
          </cell>
          <cell r="BP155">
            <v>0</v>
          </cell>
          <cell r="BQ155">
            <v>0</v>
          </cell>
          <cell r="BR155">
            <v>0</v>
          </cell>
          <cell r="CJ155">
            <v>0</v>
          </cell>
          <cell r="CK155">
            <v>0</v>
          </cell>
          <cell r="CL155">
            <v>0</v>
          </cell>
          <cell r="CP155">
            <v>0</v>
          </cell>
          <cell r="CQ155">
            <v>0</v>
          </cell>
          <cell r="CT155">
            <v>0</v>
          </cell>
          <cell r="CU155">
            <v>0</v>
          </cell>
          <cell r="CV155">
            <v>0</v>
          </cell>
          <cell r="CZ155">
            <v>0</v>
          </cell>
          <cell r="DA155">
            <v>0</v>
          </cell>
          <cell r="DD155">
            <v>0</v>
          </cell>
          <cell r="DE155">
            <v>0</v>
          </cell>
          <cell r="DF155">
            <v>0</v>
          </cell>
          <cell r="DJ155">
            <v>0</v>
          </cell>
          <cell r="DK155">
            <v>0</v>
          </cell>
          <cell r="DN155">
            <v>0</v>
          </cell>
          <cell r="DO155">
            <v>0</v>
          </cell>
          <cell r="DP155">
            <v>0</v>
          </cell>
          <cell r="EN155">
            <v>0</v>
          </cell>
          <cell r="EO155">
            <v>0</v>
          </cell>
          <cell r="ER155">
            <v>0</v>
          </cell>
          <cell r="ES155">
            <v>0</v>
          </cell>
          <cell r="ET155">
            <v>0</v>
          </cell>
          <cell r="EX155">
            <v>0</v>
          </cell>
          <cell r="EY155">
            <v>0</v>
          </cell>
          <cell r="FB155">
            <v>0</v>
          </cell>
          <cell r="FC155">
            <v>0</v>
          </cell>
          <cell r="FD155">
            <v>0</v>
          </cell>
          <cell r="FH155">
            <v>0</v>
          </cell>
          <cell r="FI155">
            <v>0</v>
          </cell>
          <cell r="FL155">
            <v>0</v>
          </cell>
          <cell r="FM155">
            <v>0</v>
          </cell>
          <cell r="FN155">
            <v>0</v>
          </cell>
        </row>
        <row r="156">
          <cell r="D156">
            <v>0</v>
          </cell>
          <cell r="E156">
            <v>0</v>
          </cell>
          <cell r="H156">
            <v>0</v>
          </cell>
          <cell r="I156">
            <v>0</v>
          </cell>
          <cell r="J156">
            <v>0</v>
          </cell>
          <cell r="N156">
            <v>0</v>
          </cell>
          <cell r="O156">
            <v>0</v>
          </cell>
          <cell r="R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B156">
            <v>0</v>
          </cell>
          <cell r="AC156">
            <v>0</v>
          </cell>
          <cell r="AD156">
            <v>0</v>
          </cell>
          <cell r="AR156">
            <v>0</v>
          </cell>
          <cell r="AS156">
            <v>0</v>
          </cell>
          <cell r="AV156">
            <v>0</v>
          </cell>
          <cell r="AW156">
            <v>0</v>
          </cell>
          <cell r="AX156">
            <v>0</v>
          </cell>
          <cell r="BB156">
            <v>0</v>
          </cell>
          <cell r="BC156">
            <v>0</v>
          </cell>
          <cell r="BF156">
            <v>0</v>
          </cell>
          <cell r="BG156">
            <v>0</v>
          </cell>
          <cell r="BH156">
            <v>0</v>
          </cell>
          <cell r="BL156">
            <v>0</v>
          </cell>
          <cell r="BM156">
            <v>0</v>
          </cell>
          <cell r="BP156">
            <v>0</v>
          </cell>
          <cell r="BQ156">
            <v>0</v>
          </cell>
          <cell r="BR156">
            <v>0</v>
          </cell>
          <cell r="CJ156">
            <v>0</v>
          </cell>
          <cell r="CK156">
            <v>0</v>
          </cell>
          <cell r="CL156">
            <v>0</v>
          </cell>
          <cell r="CP156">
            <v>0</v>
          </cell>
          <cell r="CQ156">
            <v>0</v>
          </cell>
          <cell r="CT156">
            <v>0</v>
          </cell>
          <cell r="CU156">
            <v>0</v>
          </cell>
          <cell r="CV156">
            <v>0</v>
          </cell>
          <cell r="CZ156">
            <v>0</v>
          </cell>
          <cell r="DA156">
            <v>0</v>
          </cell>
          <cell r="DD156">
            <v>0</v>
          </cell>
          <cell r="DE156">
            <v>0</v>
          </cell>
          <cell r="DF156">
            <v>0</v>
          </cell>
          <cell r="DJ156">
            <v>0</v>
          </cell>
          <cell r="DK156">
            <v>0</v>
          </cell>
          <cell r="DN156">
            <v>0</v>
          </cell>
          <cell r="DO156">
            <v>0</v>
          </cell>
          <cell r="DP156">
            <v>0</v>
          </cell>
          <cell r="EN156">
            <v>0</v>
          </cell>
          <cell r="EO156">
            <v>0</v>
          </cell>
          <cell r="ER156">
            <v>0</v>
          </cell>
          <cell r="ES156">
            <v>0</v>
          </cell>
          <cell r="ET156">
            <v>0</v>
          </cell>
          <cell r="EX156">
            <v>0</v>
          </cell>
          <cell r="EY156">
            <v>0</v>
          </cell>
          <cell r="FB156">
            <v>0</v>
          </cell>
          <cell r="FC156">
            <v>0</v>
          </cell>
          <cell r="FD156">
            <v>0</v>
          </cell>
          <cell r="FH156">
            <v>0</v>
          </cell>
          <cell r="FI156">
            <v>0</v>
          </cell>
          <cell r="FL156">
            <v>0</v>
          </cell>
          <cell r="FM156">
            <v>0</v>
          </cell>
          <cell r="FN156">
            <v>0</v>
          </cell>
        </row>
        <row r="157">
          <cell r="D157">
            <v>0</v>
          </cell>
          <cell r="E157">
            <v>0</v>
          </cell>
          <cell r="H157">
            <v>0</v>
          </cell>
          <cell r="I157">
            <v>0</v>
          </cell>
          <cell r="J157">
            <v>0</v>
          </cell>
          <cell r="N157">
            <v>0</v>
          </cell>
          <cell r="O157">
            <v>0</v>
          </cell>
          <cell r="R157">
            <v>0</v>
          </cell>
          <cell r="S157">
            <v>0</v>
          </cell>
          <cell r="T157">
            <v>0</v>
          </cell>
          <cell r="X157">
            <v>0</v>
          </cell>
          <cell r="Y157">
            <v>0</v>
          </cell>
          <cell r="AB157">
            <v>0</v>
          </cell>
          <cell r="AC157">
            <v>0</v>
          </cell>
          <cell r="AD157">
            <v>0</v>
          </cell>
          <cell r="AR157">
            <v>0</v>
          </cell>
          <cell r="AS157">
            <v>0</v>
          </cell>
          <cell r="AV157">
            <v>0</v>
          </cell>
          <cell r="AW157">
            <v>0</v>
          </cell>
          <cell r="AX157">
            <v>0</v>
          </cell>
          <cell r="BB157">
            <v>0</v>
          </cell>
          <cell r="BC157">
            <v>0</v>
          </cell>
          <cell r="BF157">
            <v>0</v>
          </cell>
          <cell r="BG157">
            <v>0</v>
          </cell>
          <cell r="BH157">
            <v>0</v>
          </cell>
          <cell r="BL157">
            <v>0</v>
          </cell>
          <cell r="BM157">
            <v>0</v>
          </cell>
          <cell r="BP157">
            <v>0</v>
          </cell>
          <cell r="BQ157">
            <v>0</v>
          </cell>
          <cell r="BR157">
            <v>0</v>
          </cell>
          <cell r="CJ157">
            <v>0</v>
          </cell>
          <cell r="CK157">
            <v>0</v>
          </cell>
          <cell r="CL157">
            <v>0</v>
          </cell>
          <cell r="CP157">
            <v>0</v>
          </cell>
          <cell r="CQ157">
            <v>0</v>
          </cell>
          <cell r="CT157">
            <v>0</v>
          </cell>
          <cell r="CU157">
            <v>0</v>
          </cell>
          <cell r="CV157">
            <v>0</v>
          </cell>
          <cell r="CZ157">
            <v>0</v>
          </cell>
          <cell r="DA157">
            <v>0</v>
          </cell>
          <cell r="DD157">
            <v>0</v>
          </cell>
          <cell r="DE157">
            <v>0</v>
          </cell>
          <cell r="DF157">
            <v>0</v>
          </cell>
          <cell r="DJ157">
            <v>0</v>
          </cell>
          <cell r="DK157">
            <v>0</v>
          </cell>
          <cell r="DN157">
            <v>0</v>
          </cell>
          <cell r="DO157">
            <v>0</v>
          </cell>
          <cell r="DP157">
            <v>0</v>
          </cell>
          <cell r="EN157">
            <v>0</v>
          </cell>
          <cell r="EO157">
            <v>0</v>
          </cell>
          <cell r="ER157">
            <v>0</v>
          </cell>
          <cell r="ES157">
            <v>0</v>
          </cell>
          <cell r="ET157">
            <v>0</v>
          </cell>
          <cell r="EX157">
            <v>0</v>
          </cell>
          <cell r="EY157">
            <v>0</v>
          </cell>
          <cell r="FB157">
            <v>0</v>
          </cell>
          <cell r="FC157">
            <v>0</v>
          </cell>
          <cell r="FD157">
            <v>0</v>
          </cell>
          <cell r="FH157">
            <v>0</v>
          </cell>
          <cell r="FI157">
            <v>0</v>
          </cell>
          <cell r="FL157">
            <v>0</v>
          </cell>
          <cell r="FM157">
            <v>0</v>
          </cell>
          <cell r="FN157">
            <v>0</v>
          </cell>
        </row>
        <row r="158">
          <cell r="D158">
            <v>3.6604473034517659</v>
          </cell>
          <cell r="E158">
            <v>1.3395526965482341</v>
          </cell>
          <cell r="H158">
            <v>0</v>
          </cell>
          <cell r="I158">
            <v>0</v>
          </cell>
          <cell r="J158">
            <v>0</v>
          </cell>
          <cell r="N158">
            <v>3.6641823089203069</v>
          </cell>
          <cell r="O158">
            <v>1.3358176910796937</v>
          </cell>
          <cell r="R158">
            <v>0</v>
          </cell>
          <cell r="S158">
            <v>0</v>
          </cell>
          <cell r="T158">
            <v>0</v>
          </cell>
          <cell r="X158">
            <v>267.21265315197888</v>
          </cell>
          <cell r="Y158">
            <v>97.787346848021102</v>
          </cell>
          <cell r="AB158">
            <v>0</v>
          </cell>
          <cell r="AC158">
            <v>0</v>
          </cell>
          <cell r="AD158">
            <v>0</v>
          </cell>
          <cell r="AR158">
            <v>267.21265315197888</v>
          </cell>
          <cell r="AS158">
            <v>97.787346848021102</v>
          </cell>
          <cell r="AV158">
            <v>0</v>
          </cell>
          <cell r="AW158">
            <v>0</v>
          </cell>
          <cell r="AX158">
            <v>0</v>
          </cell>
          <cell r="BB158">
            <v>3.6383366199130869</v>
          </cell>
          <cell r="BC158">
            <v>1.3616633800869131</v>
          </cell>
          <cell r="BF158">
            <v>0</v>
          </cell>
          <cell r="BG158">
            <v>0</v>
          </cell>
          <cell r="BH158">
            <v>0</v>
          </cell>
          <cell r="BL158">
            <v>3.6604473034517659</v>
          </cell>
          <cell r="BM158">
            <v>1.3395526965482341</v>
          </cell>
          <cell r="BP158">
            <v>0</v>
          </cell>
          <cell r="BQ158">
            <v>0</v>
          </cell>
          <cell r="BR158">
            <v>0</v>
          </cell>
          <cell r="CJ158">
            <v>0</v>
          </cell>
          <cell r="CK158">
            <v>0</v>
          </cell>
          <cell r="CL158">
            <v>0</v>
          </cell>
          <cell r="CP158">
            <v>3.6604473034517659</v>
          </cell>
          <cell r="CQ158">
            <v>1.3395526965482345</v>
          </cell>
          <cell r="CT158">
            <v>0</v>
          </cell>
          <cell r="CU158">
            <v>0</v>
          </cell>
          <cell r="CV158">
            <v>0</v>
          </cell>
          <cell r="CZ158">
            <v>3.638460162676223</v>
          </cell>
          <cell r="DA158">
            <v>1.3615398373237775</v>
          </cell>
          <cell r="DD158">
            <v>0</v>
          </cell>
          <cell r="DE158">
            <v>0</v>
          </cell>
          <cell r="DF158">
            <v>0</v>
          </cell>
          <cell r="DJ158">
            <v>3.6604473034517655</v>
          </cell>
          <cell r="DK158">
            <v>1.3395526965482345</v>
          </cell>
          <cell r="DN158">
            <v>0</v>
          </cell>
          <cell r="DO158">
            <v>0</v>
          </cell>
          <cell r="DP158">
            <v>0</v>
          </cell>
          <cell r="EN158">
            <v>3.6604473034517664</v>
          </cell>
          <cell r="EO158">
            <v>1.3395526965482343</v>
          </cell>
          <cell r="ER158">
            <v>0</v>
          </cell>
          <cell r="ES158">
            <v>0</v>
          </cell>
          <cell r="ET158">
            <v>0</v>
          </cell>
          <cell r="EX158">
            <v>3.6379150045431978</v>
          </cell>
          <cell r="EY158">
            <v>1.3620849954568024</v>
          </cell>
          <cell r="FB158">
            <v>0</v>
          </cell>
          <cell r="FC158">
            <v>0</v>
          </cell>
          <cell r="FD158">
            <v>0</v>
          </cell>
          <cell r="FH158">
            <v>3.6604473034517655</v>
          </cell>
          <cell r="FI158">
            <v>1.3395526965482341</v>
          </cell>
          <cell r="FL158">
            <v>0</v>
          </cell>
          <cell r="FM158">
            <v>0</v>
          </cell>
          <cell r="FN158">
            <v>0</v>
          </cell>
        </row>
        <row r="160">
          <cell r="D160">
            <v>2196.2683820710595</v>
          </cell>
          <cell r="E160">
            <v>803.73161792894041</v>
          </cell>
          <cell r="H160">
            <v>3627.6000821609036</v>
          </cell>
          <cell r="I160">
            <v>1505.4479178390959</v>
          </cell>
          <cell r="N160">
            <v>2198.5093853521839</v>
          </cell>
          <cell r="O160">
            <v>801.49061464781619</v>
          </cell>
          <cell r="R160">
            <v>2325.831392007</v>
          </cell>
          <cell r="S160">
            <v>991.21886261999998</v>
          </cell>
          <cell r="X160">
            <v>2196.268382071059</v>
          </cell>
          <cell r="Y160">
            <v>803.73161792894064</v>
          </cell>
          <cell r="AB160">
            <v>3949.7017526243994</v>
          </cell>
          <cell r="AC160">
            <v>1445.0782473756001</v>
          </cell>
          <cell r="AR160">
            <v>2196.268382071059</v>
          </cell>
          <cell r="AS160">
            <v>803.73161792894064</v>
          </cell>
          <cell r="AV160">
            <v>4937.7960921220174</v>
          </cell>
          <cell r="AW160">
            <v>1955.1841178779825</v>
          </cell>
          <cell r="BB160">
            <v>2183.0019719478519</v>
          </cell>
          <cell r="BC160">
            <v>816.9980280521479</v>
          </cell>
          <cell r="BF160">
            <v>3408.7628712983978</v>
          </cell>
          <cell r="BG160">
            <v>1365.7271287016013</v>
          </cell>
          <cell r="BL160">
            <v>2196.2683820710595</v>
          </cell>
          <cell r="BM160">
            <v>803.73161792894041</v>
          </cell>
          <cell r="BP160">
            <v>4084.0108498684785</v>
          </cell>
          <cell r="BQ160">
            <v>1569.5531501315222</v>
          </cell>
          <cell r="CJ160">
            <v>22333.703040081196</v>
          </cell>
          <cell r="CK160">
            <v>8832.2094245458029</v>
          </cell>
          <cell r="CP160">
            <v>2196.2683820710595</v>
          </cell>
          <cell r="CQ160">
            <v>803.73161792894075</v>
          </cell>
          <cell r="CT160">
            <v>1917.6740797705627</v>
          </cell>
          <cell r="CU160">
            <v>803.1259202294375</v>
          </cell>
          <cell r="CZ160">
            <v>2183.076097605734</v>
          </cell>
          <cell r="DA160">
            <v>816.92390239426652</v>
          </cell>
          <cell r="DD160">
            <v>2964.6562219354319</v>
          </cell>
          <cell r="DE160">
            <v>1144.0091080645682</v>
          </cell>
          <cell r="DJ160">
            <v>2196.268382071059</v>
          </cell>
          <cell r="DK160">
            <v>803.73161792894075</v>
          </cell>
          <cell r="DN160">
            <v>3608.5467975691458</v>
          </cell>
          <cell r="DO160">
            <v>1355.8172024308537</v>
          </cell>
          <cell r="EN160">
            <v>2196.2683820710599</v>
          </cell>
          <cell r="EO160">
            <v>803.73161792894064</v>
          </cell>
          <cell r="ER160">
            <v>3789.8105350119272</v>
          </cell>
          <cell r="ES160">
            <v>1434.7424649880722</v>
          </cell>
          <cell r="EX160">
            <v>2182.7490027259187</v>
          </cell>
          <cell r="EY160">
            <v>817.25099727408144</v>
          </cell>
          <cell r="FB160">
            <v>2623.7884825716988</v>
          </cell>
          <cell r="FC160">
            <v>1010.2715174283004</v>
          </cell>
          <cell r="FH160">
            <v>2196.268382071059</v>
          </cell>
          <cell r="FI160">
            <v>803.73161792894041</v>
          </cell>
          <cell r="FL160">
            <v>6472.7675978155376</v>
          </cell>
          <cell r="FM160">
            <v>2372.9804021844616</v>
          </cell>
        </row>
        <row r="161">
          <cell r="D161">
            <v>0</v>
          </cell>
          <cell r="E161">
            <v>0</v>
          </cell>
          <cell r="H161">
            <v>0</v>
          </cell>
          <cell r="I161">
            <v>0</v>
          </cell>
          <cell r="J161">
            <v>0</v>
          </cell>
          <cell r="N161">
            <v>0</v>
          </cell>
          <cell r="O161">
            <v>0</v>
          </cell>
          <cell r="R161">
            <v>0</v>
          </cell>
          <cell r="S161">
            <v>0</v>
          </cell>
          <cell r="T161">
            <v>0</v>
          </cell>
          <cell r="X161">
            <v>0</v>
          </cell>
          <cell r="Y161">
            <v>0</v>
          </cell>
          <cell r="AB161">
            <v>0</v>
          </cell>
          <cell r="AC161">
            <v>0</v>
          </cell>
          <cell r="AD161">
            <v>0</v>
          </cell>
          <cell r="AR161">
            <v>0</v>
          </cell>
          <cell r="AS161">
            <v>0</v>
          </cell>
          <cell r="AV161">
            <v>0</v>
          </cell>
          <cell r="AW161">
            <v>0</v>
          </cell>
          <cell r="AX161">
            <v>0</v>
          </cell>
          <cell r="BB161">
            <v>0</v>
          </cell>
          <cell r="BC161">
            <v>0</v>
          </cell>
          <cell r="BF161">
            <v>0</v>
          </cell>
          <cell r="BG161">
            <v>0</v>
          </cell>
          <cell r="BH161">
            <v>0</v>
          </cell>
          <cell r="BL161">
            <v>0</v>
          </cell>
          <cell r="BM161">
            <v>0</v>
          </cell>
          <cell r="BP161">
            <v>0</v>
          </cell>
          <cell r="BQ161">
            <v>0</v>
          </cell>
          <cell r="BR161">
            <v>0</v>
          </cell>
          <cell r="CJ161">
            <v>0</v>
          </cell>
          <cell r="CK161">
            <v>0</v>
          </cell>
          <cell r="CL161">
            <v>0</v>
          </cell>
          <cell r="CP161">
            <v>0</v>
          </cell>
          <cell r="CQ161">
            <v>0</v>
          </cell>
          <cell r="CT161">
            <v>0</v>
          </cell>
          <cell r="CU161">
            <v>0</v>
          </cell>
          <cell r="CV161">
            <v>0</v>
          </cell>
          <cell r="CZ161">
            <v>0</v>
          </cell>
          <cell r="DA161">
            <v>0</v>
          </cell>
          <cell r="DD161">
            <v>0</v>
          </cell>
          <cell r="DE161">
            <v>0</v>
          </cell>
          <cell r="DF161">
            <v>0</v>
          </cell>
          <cell r="DJ161">
            <v>0</v>
          </cell>
          <cell r="DK161">
            <v>0</v>
          </cell>
          <cell r="DN161">
            <v>0</v>
          </cell>
          <cell r="DO161">
            <v>0</v>
          </cell>
          <cell r="DP161">
            <v>0</v>
          </cell>
          <cell r="EN161">
            <v>0</v>
          </cell>
          <cell r="EO161">
            <v>0</v>
          </cell>
          <cell r="ER161">
            <v>0</v>
          </cell>
          <cell r="ES161">
            <v>0</v>
          </cell>
          <cell r="ET161">
            <v>0</v>
          </cell>
          <cell r="EX161">
            <v>0</v>
          </cell>
          <cell r="EY161">
            <v>0</v>
          </cell>
          <cell r="FB161">
            <v>0</v>
          </cell>
          <cell r="FC161">
            <v>0</v>
          </cell>
          <cell r="FD161">
            <v>0</v>
          </cell>
          <cell r="FH161">
            <v>0</v>
          </cell>
          <cell r="FI161">
            <v>0</v>
          </cell>
          <cell r="FL161">
            <v>0</v>
          </cell>
          <cell r="FM161">
            <v>0</v>
          </cell>
          <cell r="FN161">
            <v>0</v>
          </cell>
        </row>
        <row r="162">
          <cell r="D162">
            <v>2196.2683820710595</v>
          </cell>
          <cell r="E162">
            <v>803.73161792894041</v>
          </cell>
          <cell r="H162">
            <v>1975.9546936587449</v>
          </cell>
          <cell r="I162">
            <v>820.01786634125517</v>
          </cell>
          <cell r="N162">
            <v>2198.5093853521839</v>
          </cell>
          <cell r="O162">
            <v>801.49061464781619</v>
          </cell>
          <cell r="R162">
            <v>2311.3799127506004</v>
          </cell>
          <cell r="S162">
            <v>985.05995579600017</v>
          </cell>
          <cell r="X162">
            <v>2196.268382071059</v>
          </cell>
          <cell r="Y162">
            <v>803.73161792894064</v>
          </cell>
          <cell r="AB162">
            <v>2337.2498750723998</v>
          </cell>
          <cell r="AC162">
            <v>855.13012492760015</v>
          </cell>
          <cell r="AR162">
            <v>2196.268382071059</v>
          </cell>
          <cell r="AS162">
            <v>803.73161792894064</v>
          </cell>
          <cell r="AV162">
            <v>0</v>
          </cell>
          <cell r="AW162">
            <v>0</v>
          </cell>
          <cell r="BB162">
            <v>2183.0019719478519</v>
          </cell>
          <cell r="BC162">
            <v>816.9980280521479</v>
          </cell>
          <cell r="BF162">
            <v>1443.3003839934156</v>
          </cell>
          <cell r="BG162">
            <v>572.760616006585</v>
          </cell>
          <cell r="BL162">
            <v>2196.2683820710595</v>
          </cell>
          <cell r="BM162">
            <v>803.73161792894041</v>
          </cell>
          <cell r="BP162">
            <v>1315.5119316828707</v>
          </cell>
          <cell r="BQ162">
            <v>505.57306831712924</v>
          </cell>
          <cell r="CJ162">
            <v>9383.3967971580314</v>
          </cell>
          <cell r="CK162">
            <v>3738.5416313885698</v>
          </cell>
          <cell r="CP162">
            <v>2196.2683820710595</v>
          </cell>
          <cell r="CQ162">
            <v>803.73161792894075</v>
          </cell>
          <cell r="CT162">
            <v>2960.3557943307283</v>
          </cell>
          <cell r="CU162">
            <v>1239.8032056692714</v>
          </cell>
          <cell r="CZ162">
            <v>2183.076097605734</v>
          </cell>
          <cell r="DA162">
            <v>816.92390239426652</v>
          </cell>
          <cell r="DD162">
            <v>3016.22432913782</v>
          </cell>
          <cell r="DE162">
            <v>1163.9083408621802</v>
          </cell>
          <cell r="DJ162">
            <v>2196.268382071059</v>
          </cell>
          <cell r="DK162">
            <v>803.73161792894075</v>
          </cell>
          <cell r="DN162">
            <v>1817.5783942649016</v>
          </cell>
          <cell r="DO162">
            <v>682.9076057350984</v>
          </cell>
          <cell r="EN162">
            <v>2196.2683820710599</v>
          </cell>
          <cell r="EO162">
            <v>803.73161792894064</v>
          </cell>
          <cell r="ER162">
            <v>1825.0365809739137</v>
          </cell>
          <cell r="ES162">
            <v>690.92041902608617</v>
          </cell>
          <cell r="EX162">
            <v>2182.7490027259187</v>
          </cell>
          <cell r="EY162">
            <v>817.25099727408144</v>
          </cell>
          <cell r="FB162">
            <v>3027.7665397000615</v>
          </cell>
          <cell r="FC162">
            <v>1165.8204602999385</v>
          </cell>
          <cell r="FH162">
            <v>2196.268382071059</v>
          </cell>
          <cell r="FI162">
            <v>803.73161792894041</v>
          </cell>
          <cell r="FL162">
            <v>1612.003593436719</v>
          </cell>
          <cell r="FM162">
            <v>590.97640656328042</v>
          </cell>
        </row>
        <row r="163">
          <cell r="D163">
            <v>0</v>
          </cell>
          <cell r="E163">
            <v>0</v>
          </cell>
          <cell r="H163">
            <v>0</v>
          </cell>
          <cell r="I163">
            <v>0</v>
          </cell>
          <cell r="N163">
            <v>0</v>
          </cell>
          <cell r="O163">
            <v>0</v>
          </cell>
          <cell r="R163">
            <v>0</v>
          </cell>
          <cell r="S163">
            <v>0</v>
          </cell>
          <cell r="X163">
            <v>0</v>
          </cell>
          <cell r="Y163">
            <v>0</v>
          </cell>
          <cell r="AB163">
            <v>0</v>
          </cell>
          <cell r="AC163">
            <v>0</v>
          </cell>
          <cell r="AR163">
            <v>0</v>
          </cell>
          <cell r="AS163">
            <v>0</v>
          </cell>
          <cell r="AV163">
            <v>0</v>
          </cell>
          <cell r="AW163">
            <v>0</v>
          </cell>
          <cell r="BB163">
            <v>0</v>
          </cell>
          <cell r="BC163">
            <v>0</v>
          </cell>
          <cell r="BF163">
            <v>0</v>
          </cell>
          <cell r="BG163">
            <v>0</v>
          </cell>
          <cell r="BL163">
            <v>0</v>
          </cell>
          <cell r="BM163">
            <v>0</v>
          </cell>
          <cell r="BP163">
            <v>0</v>
          </cell>
          <cell r="BQ163">
            <v>0</v>
          </cell>
          <cell r="CJ163">
            <v>0</v>
          </cell>
          <cell r="CK163">
            <v>0</v>
          </cell>
          <cell r="CP163">
            <v>0</v>
          </cell>
          <cell r="CQ163">
            <v>0</v>
          </cell>
          <cell r="CT163">
            <v>0</v>
          </cell>
          <cell r="CU163">
            <v>0</v>
          </cell>
          <cell r="CZ163">
            <v>0</v>
          </cell>
          <cell r="DA163">
            <v>0</v>
          </cell>
          <cell r="DD163">
            <v>0</v>
          </cell>
          <cell r="DE163">
            <v>0</v>
          </cell>
          <cell r="DJ163">
            <v>0</v>
          </cell>
          <cell r="DK163">
            <v>0</v>
          </cell>
          <cell r="DN163">
            <v>0</v>
          </cell>
          <cell r="DO163">
            <v>0</v>
          </cell>
          <cell r="EN163">
            <v>426.95164511677132</v>
          </cell>
          <cell r="EO163">
            <v>156.24435488322882</v>
          </cell>
          <cell r="ER163">
            <v>0</v>
          </cell>
          <cell r="ES163">
            <v>0</v>
          </cell>
          <cell r="EX163">
            <v>657.70156400336839</v>
          </cell>
          <cell r="EY163">
            <v>246.25243599663165</v>
          </cell>
          <cell r="FB163">
            <v>0</v>
          </cell>
          <cell r="FC163">
            <v>0</v>
          </cell>
          <cell r="FH163">
            <v>661.77519634888733</v>
          </cell>
          <cell r="FI163">
            <v>242.17880365111247</v>
          </cell>
          <cell r="FL163">
            <v>0</v>
          </cell>
          <cell r="FM163">
            <v>0</v>
          </cell>
        </row>
        <row r="164">
          <cell r="EG164">
            <v>66962.457893173603</v>
          </cell>
        </row>
        <row r="165">
          <cell r="D165">
            <v>0</v>
          </cell>
          <cell r="E165">
            <v>0</v>
          </cell>
          <cell r="H165">
            <v>0</v>
          </cell>
          <cell r="I165">
            <v>0</v>
          </cell>
          <cell r="N165">
            <v>0</v>
          </cell>
          <cell r="O165">
            <v>0</v>
          </cell>
          <cell r="R165">
            <v>0</v>
          </cell>
          <cell r="S165">
            <v>0</v>
          </cell>
          <cell r="X165">
            <v>750</v>
          </cell>
          <cell r="Y165">
            <v>0</v>
          </cell>
          <cell r="AB165">
            <v>0</v>
          </cell>
          <cell r="AC165">
            <v>0</v>
          </cell>
          <cell r="AR165">
            <v>0</v>
          </cell>
          <cell r="AS165">
            <v>0</v>
          </cell>
          <cell r="AV165">
            <v>0</v>
          </cell>
          <cell r="AW165">
            <v>0</v>
          </cell>
          <cell r="BB165">
            <v>0</v>
          </cell>
          <cell r="BC165">
            <v>0</v>
          </cell>
          <cell r="BF165">
            <v>0</v>
          </cell>
          <cell r="BG165">
            <v>0</v>
          </cell>
          <cell r="BL165">
            <v>750</v>
          </cell>
          <cell r="BM165">
            <v>0</v>
          </cell>
          <cell r="BP165">
            <v>0</v>
          </cell>
          <cell r="BQ165">
            <v>0</v>
          </cell>
          <cell r="CJ165">
            <v>0</v>
          </cell>
          <cell r="CK165">
            <v>0</v>
          </cell>
          <cell r="CP165">
            <v>0</v>
          </cell>
          <cell r="CQ165">
            <v>0</v>
          </cell>
          <cell r="CT165">
            <v>0</v>
          </cell>
          <cell r="CU165">
            <v>0</v>
          </cell>
          <cell r="CZ165">
            <v>0</v>
          </cell>
          <cell r="DA165">
            <v>0</v>
          </cell>
          <cell r="DD165">
            <v>0</v>
          </cell>
          <cell r="DE165">
            <v>0</v>
          </cell>
          <cell r="DJ165">
            <v>750</v>
          </cell>
          <cell r="DK165">
            <v>0</v>
          </cell>
          <cell r="DN165">
            <v>0</v>
          </cell>
          <cell r="DO165">
            <v>0</v>
          </cell>
          <cell r="EN165">
            <v>0</v>
          </cell>
          <cell r="EO165">
            <v>0</v>
          </cell>
          <cell r="ER165">
            <v>0</v>
          </cell>
          <cell r="ES165">
            <v>0</v>
          </cell>
          <cell r="EX165">
            <v>0</v>
          </cell>
          <cell r="EY165">
            <v>0</v>
          </cell>
          <cell r="FB165">
            <v>0</v>
          </cell>
          <cell r="FC165">
            <v>0</v>
          </cell>
          <cell r="FH165">
            <v>750</v>
          </cell>
          <cell r="FI165">
            <v>0</v>
          </cell>
          <cell r="FL165">
            <v>0</v>
          </cell>
          <cell r="FM165">
            <v>0</v>
          </cell>
        </row>
        <row r="166">
          <cell r="D166">
            <v>0</v>
          </cell>
          <cell r="E166">
            <v>0</v>
          </cell>
          <cell r="H166">
            <v>0</v>
          </cell>
          <cell r="I166">
            <v>0</v>
          </cell>
          <cell r="N166">
            <v>0</v>
          </cell>
          <cell r="O166">
            <v>0</v>
          </cell>
          <cell r="R166">
            <v>0</v>
          </cell>
          <cell r="S166">
            <v>0</v>
          </cell>
          <cell r="X166">
            <v>0</v>
          </cell>
          <cell r="Y166">
            <v>0</v>
          </cell>
          <cell r="AB166">
            <v>0</v>
          </cell>
          <cell r="AC166">
            <v>0</v>
          </cell>
          <cell r="AR166">
            <v>0</v>
          </cell>
          <cell r="AS166">
            <v>0</v>
          </cell>
          <cell r="AV166">
            <v>0</v>
          </cell>
          <cell r="AW166">
            <v>0</v>
          </cell>
          <cell r="BB166">
            <v>0</v>
          </cell>
          <cell r="BC166">
            <v>0</v>
          </cell>
          <cell r="BF166">
            <v>0</v>
          </cell>
          <cell r="BG166">
            <v>0</v>
          </cell>
          <cell r="BL166">
            <v>0</v>
          </cell>
          <cell r="BM166">
            <v>0</v>
          </cell>
          <cell r="BP166">
            <v>0</v>
          </cell>
          <cell r="BQ166">
            <v>0</v>
          </cell>
          <cell r="CJ166">
            <v>0</v>
          </cell>
          <cell r="CK166">
            <v>0</v>
          </cell>
          <cell r="CP166">
            <v>0</v>
          </cell>
          <cell r="CQ166">
            <v>0</v>
          </cell>
          <cell r="CT166">
            <v>0</v>
          </cell>
          <cell r="CU166">
            <v>0</v>
          </cell>
          <cell r="CZ166">
            <v>0</v>
          </cell>
          <cell r="DA166">
            <v>0</v>
          </cell>
          <cell r="DD166">
            <v>0</v>
          </cell>
          <cell r="DE166">
            <v>0</v>
          </cell>
          <cell r="DJ166">
            <v>0</v>
          </cell>
          <cell r="DK166">
            <v>0</v>
          </cell>
          <cell r="DN166">
            <v>0</v>
          </cell>
          <cell r="DO166">
            <v>0</v>
          </cell>
          <cell r="EN166">
            <v>0</v>
          </cell>
          <cell r="EO166">
            <v>0</v>
          </cell>
          <cell r="ER166">
            <v>0</v>
          </cell>
          <cell r="ES166">
            <v>0</v>
          </cell>
          <cell r="EX166">
            <v>0</v>
          </cell>
          <cell r="EY166">
            <v>0</v>
          </cell>
          <cell r="FB166">
            <v>0</v>
          </cell>
          <cell r="FC166">
            <v>0</v>
          </cell>
          <cell r="FH166">
            <v>0</v>
          </cell>
          <cell r="FI166">
            <v>0</v>
          </cell>
          <cell r="FL166">
            <v>0</v>
          </cell>
          <cell r="FM166">
            <v>0</v>
          </cell>
        </row>
        <row r="167">
          <cell r="D167">
            <v>0</v>
          </cell>
          <cell r="E167">
            <v>0</v>
          </cell>
          <cell r="H167">
            <v>0</v>
          </cell>
          <cell r="I167">
            <v>0</v>
          </cell>
          <cell r="N167">
            <v>0</v>
          </cell>
          <cell r="O167">
            <v>0</v>
          </cell>
          <cell r="R167">
            <v>0</v>
          </cell>
          <cell r="S167">
            <v>0</v>
          </cell>
          <cell r="X167">
            <v>0</v>
          </cell>
          <cell r="Y167">
            <v>0</v>
          </cell>
          <cell r="AB167">
            <v>0</v>
          </cell>
          <cell r="AC167">
            <v>0</v>
          </cell>
          <cell r="AR167">
            <v>0</v>
          </cell>
          <cell r="AS167">
            <v>0</v>
          </cell>
          <cell r="AV167">
            <v>0</v>
          </cell>
          <cell r="AW167">
            <v>0</v>
          </cell>
          <cell r="BB167">
            <v>0</v>
          </cell>
          <cell r="BC167">
            <v>0</v>
          </cell>
          <cell r="BF167">
            <v>0</v>
          </cell>
          <cell r="BG167">
            <v>0</v>
          </cell>
          <cell r="BL167">
            <v>0</v>
          </cell>
          <cell r="BM167">
            <v>0</v>
          </cell>
          <cell r="BP167">
            <v>0</v>
          </cell>
          <cell r="BQ167">
            <v>0</v>
          </cell>
          <cell r="CJ167">
            <v>0</v>
          </cell>
          <cell r="CK167">
            <v>0</v>
          </cell>
          <cell r="CP167">
            <v>0</v>
          </cell>
          <cell r="CQ167">
            <v>0</v>
          </cell>
          <cell r="CT167">
            <v>0</v>
          </cell>
          <cell r="CU167">
            <v>0</v>
          </cell>
          <cell r="CZ167">
            <v>0</v>
          </cell>
          <cell r="DA167">
            <v>0</v>
          </cell>
          <cell r="DD167">
            <v>0</v>
          </cell>
          <cell r="DE167">
            <v>0</v>
          </cell>
          <cell r="DJ167">
            <v>0</v>
          </cell>
          <cell r="DK167">
            <v>0</v>
          </cell>
          <cell r="DN167">
            <v>389.83</v>
          </cell>
          <cell r="DO167">
            <v>0</v>
          </cell>
          <cell r="EN167">
            <v>0</v>
          </cell>
          <cell r="EO167">
            <v>0</v>
          </cell>
          <cell r="ER167">
            <v>0</v>
          </cell>
          <cell r="ES167">
            <v>0</v>
          </cell>
          <cell r="EX167">
            <v>0</v>
          </cell>
          <cell r="EY167">
            <v>0</v>
          </cell>
          <cell r="FB167">
            <v>392.81594919933536</v>
          </cell>
          <cell r="FC167">
            <v>151.25105080066459</v>
          </cell>
          <cell r="FH167">
            <v>0</v>
          </cell>
          <cell r="FI167">
            <v>0</v>
          </cell>
          <cell r="FL167">
            <v>0</v>
          </cell>
          <cell r="FM167">
            <v>0</v>
          </cell>
        </row>
        <row r="168">
          <cell r="D168">
            <v>160</v>
          </cell>
          <cell r="E168">
            <v>0</v>
          </cell>
          <cell r="H168">
            <v>0</v>
          </cell>
          <cell r="I168">
            <v>0</v>
          </cell>
          <cell r="N168">
            <v>160</v>
          </cell>
          <cell r="O168">
            <v>0</v>
          </cell>
          <cell r="R168">
            <v>0</v>
          </cell>
          <cell r="S168">
            <v>0</v>
          </cell>
          <cell r="X168">
            <v>160</v>
          </cell>
          <cell r="Y168">
            <v>0</v>
          </cell>
          <cell r="AB168">
            <v>0</v>
          </cell>
          <cell r="AC168">
            <v>0</v>
          </cell>
          <cell r="AR168">
            <v>160</v>
          </cell>
          <cell r="AS168">
            <v>0</v>
          </cell>
          <cell r="AV168">
            <v>0</v>
          </cell>
          <cell r="AW168">
            <v>0</v>
          </cell>
          <cell r="BB168">
            <v>160</v>
          </cell>
          <cell r="BC168">
            <v>0</v>
          </cell>
          <cell r="BF168">
            <v>0</v>
          </cell>
          <cell r="BG168">
            <v>0</v>
          </cell>
          <cell r="BL168">
            <v>200</v>
          </cell>
          <cell r="BM168">
            <v>0</v>
          </cell>
          <cell r="BP168">
            <v>0</v>
          </cell>
          <cell r="BQ168">
            <v>0</v>
          </cell>
          <cell r="CJ168">
            <v>0</v>
          </cell>
          <cell r="CK168">
            <v>0</v>
          </cell>
          <cell r="CP168">
            <v>160</v>
          </cell>
          <cell r="CQ168">
            <v>0</v>
          </cell>
          <cell r="CT168">
            <v>0</v>
          </cell>
          <cell r="CU168">
            <v>0</v>
          </cell>
          <cell r="CZ168">
            <v>160</v>
          </cell>
          <cell r="DA168">
            <v>0</v>
          </cell>
          <cell r="DD168">
            <v>0</v>
          </cell>
          <cell r="DE168">
            <v>0</v>
          </cell>
          <cell r="DJ168">
            <v>160</v>
          </cell>
          <cell r="DK168">
            <v>0</v>
          </cell>
          <cell r="DN168">
            <v>0</v>
          </cell>
          <cell r="DO168">
            <v>0</v>
          </cell>
          <cell r="EN168">
            <v>160</v>
          </cell>
          <cell r="EO168">
            <v>0</v>
          </cell>
          <cell r="ER168">
            <v>0</v>
          </cell>
          <cell r="ES168">
            <v>0</v>
          </cell>
          <cell r="EX168">
            <v>160</v>
          </cell>
          <cell r="EY168">
            <v>0</v>
          </cell>
          <cell r="FB168">
            <v>0</v>
          </cell>
          <cell r="FC168">
            <v>0</v>
          </cell>
          <cell r="FH168">
            <v>200</v>
          </cell>
          <cell r="FI168">
            <v>0</v>
          </cell>
          <cell r="FL168">
            <v>0</v>
          </cell>
          <cell r="FM168">
            <v>0</v>
          </cell>
        </row>
        <row r="169">
          <cell r="D169">
            <v>0</v>
          </cell>
          <cell r="E169">
            <v>0</v>
          </cell>
          <cell r="H169">
            <v>46.61</v>
          </cell>
          <cell r="I169">
            <v>0</v>
          </cell>
          <cell r="N169">
            <v>0</v>
          </cell>
          <cell r="O169">
            <v>0</v>
          </cell>
          <cell r="R169">
            <v>46.61</v>
          </cell>
          <cell r="S169">
            <v>0</v>
          </cell>
          <cell r="X169">
            <v>0</v>
          </cell>
          <cell r="Y169">
            <v>0</v>
          </cell>
          <cell r="AB169">
            <v>46.61</v>
          </cell>
          <cell r="AC169">
            <v>0</v>
          </cell>
          <cell r="AR169">
            <v>0</v>
          </cell>
          <cell r="AS169">
            <v>0</v>
          </cell>
          <cell r="AV169">
            <v>15.07343</v>
          </cell>
          <cell r="AW169">
            <v>0</v>
          </cell>
          <cell r="BB169">
            <v>0</v>
          </cell>
          <cell r="BC169">
            <v>0</v>
          </cell>
          <cell r="BF169">
            <v>93.22</v>
          </cell>
          <cell r="BG169">
            <v>0</v>
          </cell>
          <cell r="BL169">
            <v>0</v>
          </cell>
          <cell r="BM169">
            <v>0</v>
          </cell>
          <cell r="BP169">
            <v>0</v>
          </cell>
          <cell r="BQ169">
            <v>0</v>
          </cell>
          <cell r="CJ169">
            <v>248.12342999999998</v>
          </cell>
          <cell r="CK169">
            <v>0</v>
          </cell>
          <cell r="CP169">
            <v>0</v>
          </cell>
          <cell r="CQ169">
            <v>0</v>
          </cell>
          <cell r="CT169">
            <v>760</v>
          </cell>
          <cell r="CU169">
            <v>0</v>
          </cell>
          <cell r="CZ169">
            <v>0</v>
          </cell>
          <cell r="DA169">
            <v>0</v>
          </cell>
          <cell r="DD169">
            <v>1500</v>
          </cell>
          <cell r="DE169">
            <v>0</v>
          </cell>
          <cell r="DJ169">
            <v>0</v>
          </cell>
          <cell r="DK169">
            <v>0</v>
          </cell>
          <cell r="DN169">
            <v>345</v>
          </cell>
          <cell r="DO169">
            <v>0</v>
          </cell>
          <cell r="EN169">
            <v>0</v>
          </cell>
          <cell r="EO169">
            <v>0</v>
          </cell>
          <cell r="ER169">
            <v>0</v>
          </cell>
          <cell r="ES169">
            <v>0</v>
          </cell>
          <cell r="EX169">
            <v>0</v>
          </cell>
          <cell r="EY169">
            <v>0</v>
          </cell>
          <cell r="FB169">
            <v>650.79999999999995</v>
          </cell>
          <cell r="FC169">
            <v>0</v>
          </cell>
          <cell r="FH169">
            <v>11000</v>
          </cell>
          <cell r="FI169">
            <v>0</v>
          </cell>
          <cell r="FL169">
            <v>0</v>
          </cell>
          <cell r="FM169">
            <v>0</v>
          </cell>
        </row>
        <row r="170">
          <cell r="EG170">
            <v>3242.95343</v>
          </cell>
        </row>
        <row r="171">
          <cell r="D171">
            <v>165</v>
          </cell>
          <cell r="E171">
            <v>0</v>
          </cell>
          <cell r="H171">
            <v>0</v>
          </cell>
          <cell r="I171">
            <v>0</v>
          </cell>
          <cell r="N171">
            <v>170</v>
          </cell>
          <cell r="O171">
            <v>0</v>
          </cell>
          <cell r="R171">
            <v>0</v>
          </cell>
          <cell r="S171">
            <v>0</v>
          </cell>
          <cell r="X171">
            <v>165</v>
          </cell>
          <cell r="Y171">
            <v>0</v>
          </cell>
          <cell r="AB171">
            <v>0</v>
          </cell>
          <cell r="AC171">
            <v>0</v>
          </cell>
          <cell r="AR171">
            <v>170</v>
          </cell>
          <cell r="AS171">
            <v>0</v>
          </cell>
          <cell r="AV171">
            <v>0</v>
          </cell>
          <cell r="AW171">
            <v>0</v>
          </cell>
          <cell r="BB171">
            <v>170</v>
          </cell>
          <cell r="BC171">
            <v>0</v>
          </cell>
          <cell r="BF171">
            <v>0</v>
          </cell>
          <cell r="BG171">
            <v>0</v>
          </cell>
          <cell r="BL171">
            <v>170</v>
          </cell>
          <cell r="BM171">
            <v>0</v>
          </cell>
          <cell r="BP171">
            <v>0</v>
          </cell>
          <cell r="BQ171">
            <v>0</v>
          </cell>
          <cell r="CJ171">
            <v>0</v>
          </cell>
          <cell r="CK171">
            <v>0</v>
          </cell>
          <cell r="CP171">
            <v>165</v>
          </cell>
          <cell r="CQ171">
            <v>0</v>
          </cell>
          <cell r="CT171">
            <v>0</v>
          </cell>
          <cell r="CU171">
            <v>0</v>
          </cell>
          <cell r="CZ171">
            <v>170</v>
          </cell>
          <cell r="DA171">
            <v>0</v>
          </cell>
          <cell r="DD171">
            <v>0</v>
          </cell>
          <cell r="DE171">
            <v>0</v>
          </cell>
          <cell r="DJ171">
            <v>165</v>
          </cell>
          <cell r="DK171">
            <v>0</v>
          </cell>
          <cell r="DN171">
            <v>0</v>
          </cell>
          <cell r="DO171">
            <v>0</v>
          </cell>
          <cell r="EG171">
            <v>0</v>
          </cell>
          <cell r="EN171">
            <v>170</v>
          </cell>
          <cell r="EO171">
            <v>0</v>
          </cell>
          <cell r="ER171">
            <v>0</v>
          </cell>
          <cell r="ES171">
            <v>0</v>
          </cell>
          <cell r="EX171">
            <v>170</v>
          </cell>
          <cell r="EY171">
            <v>0</v>
          </cell>
          <cell r="FB171">
            <v>0</v>
          </cell>
          <cell r="FC171">
            <v>0</v>
          </cell>
          <cell r="FH171">
            <v>170</v>
          </cell>
          <cell r="FI171">
            <v>0</v>
          </cell>
          <cell r="FL171">
            <v>0</v>
          </cell>
          <cell r="FM171">
            <v>0</v>
          </cell>
        </row>
        <row r="172">
          <cell r="D172">
            <v>50</v>
          </cell>
          <cell r="E172">
            <v>0</v>
          </cell>
          <cell r="H172">
            <v>0</v>
          </cell>
          <cell r="I172">
            <v>0</v>
          </cell>
          <cell r="N172">
            <v>50</v>
          </cell>
          <cell r="O172">
            <v>0</v>
          </cell>
          <cell r="R172">
            <v>0</v>
          </cell>
          <cell r="S172">
            <v>0</v>
          </cell>
          <cell r="X172">
            <v>50</v>
          </cell>
          <cell r="Y172">
            <v>0</v>
          </cell>
          <cell r="AB172">
            <v>0</v>
          </cell>
          <cell r="AC172">
            <v>0</v>
          </cell>
          <cell r="AR172">
            <v>50</v>
          </cell>
          <cell r="AS172">
            <v>0</v>
          </cell>
          <cell r="AV172">
            <v>0</v>
          </cell>
          <cell r="AW172">
            <v>0</v>
          </cell>
          <cell r="BB172">
            <v>50</v>
          </cell>
          <cell r="BC172">
            <v>0</v>
          </cell>
          <cell r="BF172">
            <v>0</v>
          </cell>
          <cell r="BG172">
            <v>0</v>
          </cell>
          <cell r="BL172">
            <v>50</v>
          </cell>
          <cell r="BM172">
            <v>0</v>
          </cell>
          <cell r="BP172">
            <v>0</v>
          </cell>
          <cell r="BQ172">
            <v>0</v>
          </cell>
          <cell r="CJ172">
            <v>0</v>
          </cell>
          <cell r="CK172">
            <v>0</v>
          </cell>
          <cell r="CP172">
            <v>50</v>
          </cell>
          <cell r="CQ172">
            <v>0</v>
          </cell>
          <cell r="CT172">
            <v>0</v>
          </cell>
          <cell r="CU172">
            <v>0</v>
          </cell>
          <cell r="CZ172">
            <v>50</v>
          </cell>
          <cell r="DA172">
            <v>0</v>
          </cell>
          <cell r="DD172">
            <v>0</v>
          </cell>
          <cell r="DE172">
            <v>0</v>
          </cell>
          <cell r="DJ172">
            <v>50</v>
          </cell>
          <cell r="DK172">
            <v>0</v>
          </cell>
          <cell r="DN172">
            <v>0</v>
          </cell>
          <cell r="DO172">
            <v>0</v>
          </cell>
          <cell r="EN172">
            <v>50</v>
          </cell>
          <cell r="EO172">
            <v>0</v>
          </cell>
          <cell r="ER172">
            <v>0</v>
          </cell>
          <cell r="ES172">
            <v>0</v>
          </cell>
          <cell r="EX172">
            <v>50</v>
          </cell>
          <cell r="EY172">
            <v>0</v>
          </cell>
          <cell r="FB172">
            <v>0</v>
          </cell>
          <cell r="FC172">
            <v>0</v>
          </cell>
          <cell r="FH172">
            <v>50</v>
          </cell>
          <cell r="FI172">
            <v>0</v>
          </cell>
          <cell r="FL172">
            <v>0</v>
          </cell>
          <cell r="FM172">
            <v>0</v>
          </cell>
        </row>
        <row r="173">
          <cell r="D173">
            <v>15</v>
          </cell>
          <cell r="E173">
            <v>0</v>
          </cell>
          <cell r="H173">
            <v>10.600719345</v>
          </cell>
          <cell r="I173">
            <v>4.3992806550000001</v>
          </cell>
          <cell r="N173">
            <v>15</v>
          </cell>
          <cell r="O173">
            <v>0</v>
          </cell>
          <cell r="R173">
            <v>10.516795500000001</v>
          </cell>
          <cell r="S173">
            <v>4.48203</v>
          </cell>
          <cell r="X173">
            <v>15</v>
          </cell>
          <cell r="Y173">
            <v>0</v>
          </cell>
          <cell r="AB173">
            <v>15</v>
          </cell>
          <cell r="AC173">
            <v>0</v>
          </cell>
          <cell r="AR173">
            <v>15</v>
          </cell>
          <cell r="AS173">
            <v>0</v>
          </cell>
          <cell r="AV173">
            <v>10.745271149100001</v>
          </cell>
          <cell r="AW173">
            <v>4.2547288508999994</v>
          </cell>
          <cell r="BB173">
            <v>15</v>
          </cell>
          <cell r="BC173">
            <v>0</v>
          </cell>
          <cell r="BF173">
            <v>10.738517217435993</v>
          </cell>
          <cell r="BG173">
            <v>4.2614827825640056</v>
          </cell>
          <cell r="BL173">
            <v>15</v>
          </cell>
          <cell r="BM173">
            <v>0</v>
          </cell>
          <cell r="BP173">
            <v>10.835671577791844</v>
          </cell>
          <cell r="BQ173">
            <v>4.1643284222081558</v>
          </cell>
          <cell r="CJ173">
            <v>68.436974789327849</v>
          </cell>
          <cell r="CK173">
            <v>21.561850710672161</v>
          </cell>
          <cell r="CP173">
            <v>15</v>
          </cell>
          <cell r="CQ173">
            <v>0</v>
          </cell>
          <cell r="CT173">
            <v>15</v>
          </cell>
          <cell r="CU173">
            <v>0</v>
          </cell>
          <cell r="CZ173">
            <v>15</v>
          </cell>
          <cell r="DA173">
            <v>0</v>
          </cell>
          <cell r="DD173">
            <v>15</v>
          </cell>
          <cell r="DE173">
            <v>0</v>
          </cell>
          <cell r="DJ173">
            <v>15</v>
          </cell>
          <cell r="DK173">
            <v>0</v>
          </cell>
          <cell r="DN173">
            <v>15</v>
          </cell>
          <cell r="DO173">
            <v>0</v>
          </cell>
          <cell r="EG173">
            <v>134.99882550000001</v>
          </cell>
          <cell r="EN173">
            <v>15</v>
          </cell>
          <cell r="EO173">
            <v>0</v>
          </cell>
          <cell r="ER173">
            <v>15</v>
          </cell>
          <cell r="ES173">
            <v>0</v>
          </cell>
          <cell r="EX173">
            <v>15</v>
          </cell>
          <cell r="EY173">
            <v>0</v>
          </cell>
          <cell r="FB173">
            <v>15</v>
          </cell>
          <cell r="FC173">
            <v>0</v>
          </cell>
          <cell r="FH173">
            <v>15</v>
          </cell>
          <cell r="FI173">
            <v>0</v>
          </cell>
          <cell r="FL173">
            <v>15</v>
          </cell>
          <cell r="FM173">
            <v>0</v>
          </cell>
        </row>
        <row r="174">
          <cell r="D174">
            <v>40</v>
          </cell>
          <cell r="E174">
            <v>0</v>
          </cell>
          <cell r="H174">
            <v>6.8240363996880005</v>
          </cell>
          <cell r="I174">
            <v>2.8319636003120001</v>
          </cell>
          <cell r="N174">
            <v>40</v>
          </cell>
          <cell r="O174">
            <v>0</v>
          </cell>
          <cell r="R174">
            <v>8.2176776362439998</v>
          </cell>
          <cell r="S174">
            <v>3.4744696560000001</v>
          </cell>
          <cell r="X174">
            <v>40</v>
          </cell>
          <cell r="Y174">
            <v>0</v>
          </cell>
          <cell r="AB174">
            <v>4.8280000000000003</v>
          </cell>
          <cell r="AC174">
            <v>0</v>
          </cell>
          <cell r="AR174">
            <v>40</v>
          </cell>
          <cell r="AS174">
            <v>0</v>
          </cell>
          <cell r="AV174">
            <v>5.0201906808595202</v>
          </cell>
          <cell r="AW174">
            <v>1.98780931914048</v>
          </cell>
          <cell r="BB174">
            <v>40</v>
          </cell>
          <cell r="BC174">
            <v>0</v>
          </cell>
          <cell r="BF174">
            <v>4.3011340961570301</v>
          </cell>
          <cell r="BG174">
            <v>1.7068659038429699</v>
          </cell>
          <cell r="BL174">
            <v>40</v>
          </cell>
          <cell r="BM174">
            <v>0</v>
          </cell>
          <cell r="BP174">
            <v>3.4876414918386018</v>
          </cell>
          <cell r="BQ174">
            <v>1.3403585081613985</v>
          </cell>
          <cell r="CJ174">
            <v>32.67868030478715</v>
          </cell>
          <cell r="CK174">
            <v>11.341466987456847</v>
          </cell>
          <cell r="CP174">
            <v>40</v>
          </cell>
          <cell r="CQ174">
            <v>0</v>
          </cell>
          <cell r="CT174">
            <v>113.545</v>
          </cell>
          <cell r="CU174">
            <v>0</v>
          </cell>
          <cell r="CZ174">
            <v>40</v>
          </cell>
          <cell r="DA174">
            <v>0</v>
          </cell>
          <cell r="DD174">
            <v>5.6879999999999997</v>
          </cell>
          <cell r="DE174">
            <v>0</v>
          </cell>
          <cell r="DJ174">
            <v>40</v>
          </cell>
          <cell r="DK174">
            <v>0</v>
          </cell>
          <cell r="DN174">
            <v>12.651999999999999</v>
          </cell>
          <cell r="DO174">
            <v>0</v>
          </cell>
          <cell r="EG174">
            <v>175.90514729224398</v>
          </cell>
          <cell r="EN174">
            <v>40</v>
          </cell>
          <cell r="EO174">
            <v>0</v>
          </cell>
          <cell r="ER174">
            <v>8.1519999999999992</v>
          </cell>
          <cell r="ES174">
            <v>0</v>
          </cell>
          <cell r="EX174">
            <v>40</v>
          </cell>
          <cell r="EY174">
            <v>0</v>
          </cell>
          <cell r="FB174">
            <v>7.9720000000000004</v>
          </cell>
          <cell r="FC174">
            <v>0</v>
          </cell>
          <cell r="FH174">
            <v>40</v>
          </cell>
          <cell r="FI174">
            <v>0</v>
          </cell>
          <cell r="FL174">
            <v>7.4119999999999999</v>
          </cell>
          <cell r="FM174">
            <v>0</v>
          </cell>
        </row>
        <row r="175">
          <cell r="D175">
            <v>125</v>
          </cell>
          <cell r="E175">
            <v>0</v>
          </cell>
          <cell r="H175">
            <v>0</v>
          </cell>
          <cell r="I175">
            <v>0</v>
          </cell>
          <cell r="N175">
            <v>125</v>
          </cell>
          <cell r="O175">
            <v>0</v>
          </cell>
          <cell r="R175">
            <v>75.309370336100002</v>
          </cell>
          <cell r="S175">
            <v>32.095219225999998</v>
          </cell>
          <cell r="X175">
            <v>125</v>
          </cell>
          <cell r="Y175">
            <v>0</v>
          </cell>
          <cell r="AB175">
            <v>156.44238884640001</v>
          </cell>
          <cell r="AC175">
            <v>57.237611153600007</v>
          </cell>
          <cell r="AR175">
            <v>125</v>
          </cell>
          <cell r="AS175">
            <v>0</v>
          </cell>
          <cell r="AV175">
            <v>61.46383924860033</v>
          </cell>
          <cell r="AW175">
            <v>24.337400751399674</v>
          </cell>
          <cell r="BB175">
            <v>125</v>
          </cell>
          <cell r="BC175">
            <v>0</v>
          </cell>
          <cell r="BF175">
            <v>52.825629797158967</v>
          </cell>
          <cell r="BG175">
            <v>20.96337020284103</v>
          </cell>
          <cell r="BL175">
            <v>125</v>
          </cell>
          <cell r="BM175">
            <v>0</v>
          </cell>
          <cell r="BP175">
            <v>136.71</v>
          </cell>
          <cell r="BQ175">
            <v>0</v>
          </cell>
          <cell r="CJ175">
            <v>482.75122822825927</v>
          </cell>
          <cell r="CK175">
            <v>134.63360133384072</v>
          </cell>
          <cell r="CP175">
            <v>125</v>
          </cell>
          <cell r="CQ175">
            <v>0</v>
          </cell>
          <cell r="CT175">
            <v>117.99179089685042</v>
          </cell>
          <cell r="CU175">
            <v>49.415209103149607</v>
          </cell>
          <cell r="CZ175">
            <v>125</v>
          </cell>
          <cell r="DA175">
            <v>0</v>
          </cell>
          <cell r="DD175">
            <v>46.089042623460351</v>
          </cell>
          <cell r="DE175">
            <v>17.784957376539655</v>
          </cell>
          <cell r="DJ175">
            <v>125</v>
          </cell>
          <cell r="DK175">
            <v>0</v>
          </cell>
          <cell r="DN175">
            <v>70.960460488452327</v>
          </cell>
          <cell r="DO175">
            <v>27.181687525637255</v>
          </cell>
          <cell r="EG175">
            <v>946.80797757618961</v>
          </cell>
          <cell r="EN175">
            <v>125</v>
          </cell>
          <cell r="EO175">
            <v>0</v>
          </cell>
          <cell r="ER175">
            <v>67.079219871000063</v>
          </cell>
          <cell r="ES175">
            <v>25.394780128999937</v>
          </cell>
          <cell r="EX175">
            <v>125</v>
          </cell>
          <cell r="EY175">
            <v>0</v>
          </cell>
          <cell r="FB175">
            <v>169.31399999999999</v>
          </cell>
          <cell r="FC175">
            <v>0</v>
          </cell>
          <cell r="FH175">
            <v>125</v>
          </cell>
          <cell r="FI175">
            <v>0</v>
          </cell>
          <cell r="FL175">
            <v>93.427999999999997</v>
          </cell>
          <cell r="FM175">
            <v>0</v>
          </cell>
        </row>
        <row r="176">
          <cell r="D176">
            <v>29.283578427614128</v>
          </cell>
          <cell r="E176">
            <v>10.716421572385872</v>
          </cell>
          <cell r="H176">
            <v>26.13779658</v>
          </cell>
          <cell r="I176">
            <v>5.1731063558999999</v>
          </cell>
          <cell r="N176">
            <v>29.313458471362456</v>
          </cell>
          <cell r="O176">
            <v>10.68654152863755</v>
          </cell>
          <cell r="R176">
            <v>51.524252137599994</v>
          </cell>
          <cell r="S176">
            <v>8.4917449816319994</v>
          </cell>
          <cell r="X176">
            <v>29.283578427614124</v>
          </cell>
          <cell r="Y176">
            <v>10.716421572385874</v>
          </cell>
          <cell r="AB176">
            <v>61.192996802000003</v>
          </cell>
          <cell r="AC176">
            <v>29.953999233105502</v>
          </cell>
          <cell r="AR176">
            <v>29.283578427614124</v>
          </cell>
          <cell r="AS176">
            <v>10.716421572385874</v>
          </cell>
          <cell r="AV176">
            <v>21.716409004368</v>
          </cell>
          <cell r="AW176">
            <v>14.519269908561601</v>
          </cell>
          <cell r="BB176">
            <v>29.106692959304695</v>
          </cell>
          <cell r="BC176">
            <v>10.893307040695305</v>
          </cell>
          <cell r="BF176">
            <v>13.135986519499999</v>
          </cell>
          <cell r="BG176">
            <v>13.16701162249</v>
          </cell>
          <cell r="BL176">
            <v>29.283578427614128</v>
          </cell>
          <cell r="BM176">
            <v>10.716421572385872</v>
          </cell>
          <cell r="BP176">
            <v>13.446346049934492</v>
          </cell>
          <cell r="BQ176">
            <v>5.1676539500655068</v>
          </cell>
          <cell r="CJ176">
            <v>187.15378709340249</v>
          </cell>
          <cell r="CK176">
            <v>76.472786051754611</v>
          </cell>
          <cell r="CP176">
            <v>29.283578427614128</v>
          </cell>
          <cell r="CQ176">
            <v>10.716421572385876</v>
          </cell>
          <cell r="CT176">
            <v>18.070878319331612</v>
          </cell>
          <cell r="CU176">
            <v>7.5681216806683871</v>
          </cell>
          <cell r="CZ176">
            <v>29.107681301409784</v>
          </cell>
          <cell r="DA176">
            <v>10.89231869859022</v>
          </cell>
          <cell r="DD176">
            <v>25.251057497698518</v>
          </cell>
          <cell r="DE176">
            <v>9.7439425023014881</v>
          </cell>
          <cell r="DJ176">
            <v>29.283578427614124</v>
          </cell>
          <cell r="DK176">
            <v>10.716421572385876</v>
          </cell>
          <cell r="DN176">
            <v>12.823597481042949</v>
          </cell>
          <cell r="DO176">
            <v>4.9484025189570513</v>
          </cell>
          <cell r="EG176">
            <v>342.03257314515713</v>
          </cell>
          <cell r="EN176">
            <v>29.283578427614131</v>
          </cell>
          <cell r="EO176">
            <v>10.716421572385874</v>
          </cell>
          <cell r="ER176">
            <v>31.269155989566791</v>
          </cell>
          <cell r="ES176">
            <v>11.837844010433205</v>
          </cell>
          <cell r="EX176">
            <v>36.379150045431977</v>
          </cell>
          <cell r="EY176">
            <v>13.620849954568023</v>
          </cell>
          <cell r="FB176">
            <v>17.883198660676602</v>
          </cell>
          <cell r="FC176">
            <v>6.8858013393233941</v>
          </cell>
          <cell r="FH176">
            <v>36.604473034517653</v>
          </cell>
          <cell r="FI176">
            <v>13.39552696548234</v>
          </cell>
          <cell r="FL176">
            <v>21.454550363400763</v>
          </cell>
          <cell r="FM176">
            <v>7.8654496365992363</v>
          </cell>
        </row>
        <row r="177">
          <cell r="D177">
            <v>0</v>
          </cell>
          <cell r="E177">
            <v>0</v>
          </cell>
          <cell r="H177">
            <v>0</v>
          </cell>
          <cell r="I177">
            <v>0</v>
          </cell>
          <cell r="N177">
            <v>30</v>
          </cell>
          <cell r="O177">
            <v>0</v>
          </cell>
          <cell r="R177">
            <v>0</v>
          </cell>
          <cell r="S177">
            <v>0</v>
          </cell>
          <cell r="X177">
            <v>2659.2249999999999</v>
          </cell>
          <cell r="Y177">
            <v>0</v>
          </cell>
          <cell r="AB177">
            <v>1577.4269999999999</v>
          </cell>
          <cell r="AC177">
            <v>0</v>
          </cell>
          <cell r="AR177">
            <v>0</v>
          </cell>
          <cell r="AS177">
            <v>0</v>
          </cell>
          <cell r="AV177">
            <v>0</v>
          </cell>
          <cell r="AW177">
            <v>0</v>
          </cell>
          <cell r="BB177">
            <v>0</v>
          </cell>
          <cell r="BC177">
            <v>0</v>
          </cell>
          <cell r="BF177">
            <v>9.9331284261282935</v>
          </cell>
          <cell r="BG177">
            <v>3.9418715738717056</v>
          </cell>
          <cell r="BL177">
            <v>518</v>
          </cell>
          <cell r="BM177">
            <v>0</v>
          </cell>
          <cell r="BP177">
            <v>10.211</v>
          </cell>
          <cell r="BQ177">
            <v>0</v>
          </cell>
          <cell r="CJ177">
            <v>1597.5711284261281</v>
          </cell>
          <cell r="CK177">
            <v>3.9418715738717056</v>
          </cell>
          <cell r="CP177">
            <v>36</v>
          </cell>
          <cell r="CQ177">
            <v>0</v>
          </cell>
          <cell r="CT177">
            <v>42.19</v>
          </cell>
          <cell r="CU177">
            <v>0</v>
          </cell>
          <cell r="CZ177">
            <v>0</v>
          </cell>
          <cell r="DA177">
            <v>0</v>
          </cell>
          <cell r="DD177">
            <v>0</v>
          </cell>
          <cell r="DE177">
            <v>0</v>
          </cell>
          <cell r="DJ177">
            <v>3800</v>
          </cell>
          <cell r="DK177">
            <v>0</v>
          </cell>
          <cell r="DN177">
            <v>0</v>
          </cell>
          <cell r="DO177">
            <v>0</v>
          </cell>
          <cell r="EG177">
            <v>1643.7029999999997</v>
          </cell>
          <cell r="EN177">
            <v>0</v>
          </cell>
          <cell r="EO177">
            <v>0</v>
          </cell>
          <cell r="ER177">
            <v>0</v>
          </cell>
          <cell r="ES177">
            <v>0</v>
          </cell>
          <cell r="EX177">
            <v>0</v>
          </cell>
          <cell r="EY177">
            <v>0</v>
          </cell>
          <cell r="FB177">
            <v>0</v>
          </cell>
          <cell r="FC177">
            <v>0</v>
          </cell>
          <cell r="FH177">
            <v>0</v>
          </cell>
          <cell r="FI177">
            <v>0</v>
          </cell>
          <cell r="FL177">
            <v>42.137</v>
          </cell>
          <cell r="FM177">
            <v>0</v>
          </cell>
        </row>
        <row r="178">
          <cell r="D178">
            <v>-11328.414542326684</v>
          </cell>
          <cell r="E178">
            <v>-4145.6704576733155</v>
          </cell>
          <cell r="H178">
            <v>-10935.762147044954</v>
          </cell>
          <cell r="I178">
            <v>-4538.3228529550452</v>
          </cell>
          <cell r="N178">
            <v>0</v>
          </cell>
          <cell r="O178">
            <v>0</v>
          </cell>
          <cell r="R178">
            <v>0</v>
          </cell>
          <cell r="S178">
            <v>0</v>
          </cell>
          <cell r="X178">
            <v>10981.341910355297</v>
          </cell>
          <cell r="Y178">
            <v>4018.6580896447031</v>
          </cell>
          <cell r="AB178">
            <v>18078.9980238387</v>
          </cell>
          <cell r="AC178">
            <v>6614.5669761613008</v>
          </cell>
          <cell r="AR178">
            <v>-10981.341910355297</v>
          </cell>
          <cell r="AS178">
            <v>-4018.6580896447031</v>
          </cell>
          <cell r="AV178">
            <v>-17690.115869100882</v>
          </cell>
          <cell r="AW178">
            <v>-7003.4181154138405</v>
          </cell>
          <cell r="BB178">
            <v>0</v>
          </cell>
          <cell r="BC178">
            <v>0</v>
          </cell>
          <cell r="BF178">
            <v>0</v>
          </cell>
          <cell r="BG178">
            <v>0</v>
          </cell>
          <cell r="BL178">
            <v>11713.431371045652</v>
          </cell>
          <cell r="BM178">
            <v>4286.5686289543492</v>
          </cell>
          <cell r="BP178">
            <v>15010.482465969797</v>
          </cell>
          <cell r="BQ178">
            <v>5768.7775340302023</v>
          </cell>
          <cell r="CJ178">
            <v>4463.6024736626605</v>
          </cell>
          <cell r="CK178">
            <v>841.60354182261744</v>
          </cell>
          <cell r="CP178">
            <v>-11713.431371045652</v>
          </cell>
          <cell r="CQ178">
            <v>-4286.568628954351</v>
          </cell>
          <cell r="CT178">
            <v>-14645.636687302727</v>
          </cell>
          <cell r="CU178">
            <v>-6133.6233126972729</v>
          </cell>
          <cell r="CZ178">
            <v>0</v>
          </cell>
          <cell r="DA178">
            <v>0</v>
          </cell>
          <cell r="DD178">
            <v>0</v>
          </cell>
          <cell r="DE178">
            <v>0</v>
          </cell>
          <cell r="DJ178">
            <v>12445.520831736003</v>
          </cell>
          <cell r="DK178">
            <v>4554.479168263998</v>
          </cell>
          <cell r="DN178">
            <v>11433.090050595734</v>
          </cell>
          <cell r="DO178">
            <v>4295.6849494042644</v>
          </cell>
          <cell r="EG178">
            <v>254.72101548527644</v>
          </cell>
          <cell r="EN178">
            <v>-12445.520831736007</v>
          </cell>
          <cell r="EO178">
            <v>-4554.4791682639971</v>
          </cell>
          <cell r="ER178">
            <v>-11402.33190525433</v>
          </cell>
          <cell r="ES178">
            <v>-4326.2830947456687</v>
          </cell>
          <cell r="EX178">
            <v>0</v>
          </cell>
          <cell r="EY178">
            <v>0</v>
          </cell>
          <cell r="FB178">
            <v>0</v>
          </cell>
          <cell r="FC178">
            <v>0</v>
          </cell>
          <cell r="FH178">
            <v>11328.414542326682</v>
          </cell>
          <cell r="FI178">
            <v>4145.6704576733155</v>
          </cell>
          <cell r="FL178">
            <v>13607.659792122517</v>
          </cell>
          <cell r="FM178">
            <v>4988.7022078774853</v>
          </cell>
        </row>
        <row r="179">
          <cell r="D179">
            <v>0</v>
          </cell>
          <cell r="E179">
            <v>0</v>
          </cell>
          <cell r="H179">
            <v>0</v>
          </cell>
          <cell r="I179">
            <v>0</v>
          </cell>
          <cell r="N179">
            <v>0</v>
          </cell>
          <cell r="O179">
            <v>0</v>
          </cell>
          <cell r="R179">
            <v>0</v>
          </cell>
          <cell r="S179">
            <v>0</v>
          </cell>
          <cell r="X179">
            <v>0</v>
          </cell>
          <cell r="Y179">
            <v>0</v>
          </cell>
          <cell r="AB179">
            <v>0</v>
          </cell>
          <cell r="AC179">
            <v>0</v>
          </cell>
          <cell r="AR179">
            <v>0</v>
          </cell>
          <cell r="AS179">
            <v>0</v>
          </cell>
          <cell r="AV179">
            <v>0</v>
          </cell>
          <cell r="AW179">
            <v>0</v>
          </cell>
          <cell r="BB179">
            <v>0</v>
          </cell>
          <cell r="BC179">
            <v>0</v>
          </cell>
          <cell r="BF179">
            <v>0</v>
          </cell>
          <cell r="BG179">
            <v>0</v>
          </cell>
          <cell r="BL179">
            <v>0</v>
          </cell>
          <cell r="BM179">
            <v>0</v>
          </cell>
          <cell r="BP179">
            <v>0</v>
          </cell>
          <cell r="BQ179">
            <v>0</v>
          </cell>
          <cell r="CJ179">
            <v>0</v>
          </cell>
          <cell r="CK179">
            <v>0</v>
          </cell>
          <cell r="CP179">
            <v>0</v>
          </cell>
          <cell r="CQ179">
            <v>0</v>
          </cell>
          <cell r="CT179">
            <v>0</v>
          </cell>
          <cell r="CU179">
            <v>0</v>
          </cell>
          <cell r="CZ179">
            <v>0</v>
          </cell>
          <cell r="DA179">
            <v>0</v>
          </cell>
          <cell r="DD179">
            <v>0</v>
          </cell>
          <cell r="DE179">
            <v>0</v>
          </cell>
          <cell r="DJ179">
            <v>0</v>
          </cell>
          <cell r="DK179">
            <v>0</v>
          </cell>
          <cell r="DN179">
            <v>0</v>
          </cell>
          <cell r="DO179">
            <v>0</v>
          </cell>
          <cell r="EN179">
            <v>0</v>
          </cell>
          <cell r="EO179">
            <v>0</v>
          </cell>
          <cell r="ER179">
            <v>0</v>
          </cell>
          <cell r="ES179">
            <v>0</v>
          </cell>
          <cell r="EX179">
            <v>0</v>
          </cell>
          <cell r="EY179">
            <v>0</v>
          </cell>
          <cell r="FB179">
            <v>0</v>
          </cell>
          <cell r="FC179">
            <v>0</v>
          </cell>
          <cell r="FH179">
            <v>0</v>
          </cell>
          <cell r="FI179">
            <v>0</v>
          </cell>
          <cell r="FL179">
            <v>0</v>
          </cell>
          <cell r="FM179">
            <v>0</v>
          </cell>
        </row>
        <row r="180">
          <cell r="D180">
            <v>122.01491011505885</v>
          </cell>
          <cell r="E180">
            <v>44.651756551607797</v>
          </cell>
          <cell r="H180">
            <v>303.37138621521001</v>
          </cell>
          <cell r="I180">
            <v>125.89861378479</v>
          </cell>
          <cell r="N180">
            <v>122.13941029734356</v>
          </cell>
          <cell r="O180">
            <v>44.527256369323119</v>
          </cell>
          <cell r="R180">
            <v>314.83149120770003</v>
          </cell>
          <cell r="S180">
            <v>134.17434888200003</v>
          </cell>
          <cell r="X180">
            <v>122.01491011505884</v>
          </cell>
          <cell r="Y180">
            <v>44.651756551607811</v>
          </cell>
          <cell r="AB180">
            <v>395.33624225244</v>
          </cell>
          <cell r="AC180">
            <v>144.64175774756004</v>
          </cell>
          <cell r="AR180">
            <v>122.01491011505884</v>
          </cell>
          <cell r="AS180">
            <v>44.651756551607811</v>
          </cell>
          <cell r="AV180">
            <v>324.75074818219963</v>
          </cell>
          <cell r="AW180">
            <v>128.5892518178004</v>
          </cell>
          <cell r="BB180">
            <v>121.27788733043622</v>
          </cell>
          <cell r="BC180">
            <v>45.388779336230435</v>
          </cell>
          <cell r="BF180">
            <v>324.54662635682888</v>
          </cell>
          <cell r="BG180">
            <v>128.79337364317109</v>
          </cell>
          <cell r="BL180">
            <v>122.01491011505885</v>
          </cell>
          <cell r="BM180">
            <v>44.651756551607797</v>
          </cell>
          <cell r="BP180">
            <v>172.58335311001665</v>
          </cell>
          <cell r="BQ180">
            <v>66.326646889983365</v>
          </cell>
          <cell r="CJ180">
            <v>1835.4198473243951</v>
          </cell>
          <cell r="CK180">
            <v>728.42399276530489</v>
          </cell>
          <cell r="CP180">
            <v>122.01491011505885</v>
          </cell>
          <cell r="CQ180">
            <v>44.651756551607818</v>
          </cell>
          <cell r="CT180">
            <v>200.78416940843852</v>
          </cell>
          <cell r="CU180">
            <v>84.088830591561504</v>
          </cell>
          <cell r="CZ180">
            <v>121.28200542254076</v>
          </cell>
          <cell r="DA180">
            <v>45.384661244125915</v>
          </cell>
          <cell r="DD180">
            <v>114.81925347560434</v>
          </cell>
          <cell r="DE180">
            <v>44.30674652439567</v>
          </cell>
          <cell r="DJ180">
            <v>122.01491011505884</v>
          </cell>
          <cell r="DK180">
            <v>44.651756551607818</v>
          </cell>
          <cell r="DN180">
            <v>69.571373602366904</v>
          </cell>
          <cell r="DO180">
            <v>26.139626397633105</v>
          </cell>
          <cell r="EG180">
            <v>3103.5538400897003</v>
          </cell>
          <cell r="EN180">
            <v>122.01491011505888</v>
          </cell>
          <cell r="EO180">
            <v>44.651756551607811</v>
          </cell>
          <cell r="ER180">
            <v>139.4290845890132</v>
          </cell>
          <cell r="ES180">
            <v>52.784915410986812</v>
          </cell>
          <cell r="EX180">
            <v>121.26383348477326</v>
          </cell>
          <cell r="EY180">
            <v>45.402833181893406</v>
          </cell>
          <cell r="FB180">
            <v>226.34386722626965</v>
          </cell>
          <cell r="FC180">
            <v>87.152132773730358</v>
          </cell>
          <cell r="FH180">
            <v>122.01491011505884</v>
          </cell>
          <cell r="FI180">
            <v>44.651756551607797</v>
          </cell>
          <cell r="FL180">
            <v>222.26606846634877</v>
          </cell>
          <cell r="FM180">
            <v>81.484931533651263</v>
          </cell>
        </row>
        <row r="181">
          <cell r="D181">
            <v>0</v>
          </cell>
          <cell r="E181">
            <v>0</v>
          </cell>
          <cell r="H181">
            <v>0</v>
          </cell>
          <cell r="I181">
            <v>0</v>
          </cell>
          <cell r="N181">
            <v>0</v>
          </cell>
          <cell r="O181">
            <v>0</v>
          </cell>
          <cell r="R181">
            <v>0</v>
          </cell>
          <cell r="S181">
            <v>0</v>
          </cell>
          <cell r="X181">
            <v>0</v>
          </cell>
          <cell r="Y181">
            <v>0</v>
          </cell>
          <cell r="AB181">
            <v>0</v>
          </cell>
          <cell r="AC181">
            <v>0</v>
          </cell>
          <cell r="AR181">
            <v>0</v>
          </cell>
          <cell r="AS181">
            <v>0</v>
          </cell>
          <cell r="AV181">
            <v>0</v>
          </cell>
          <cell r="AW181">
            <v>0</v>
          </cell>
          <cell r="BB181">
            <v>0</v>
          </cell>
          <cell r="BC181">
            <v>0</v>
          </cell>
          <cell r="BF181">
            <v>0</v>
          </cell>
          <cell r="BG181">
            <v>0</v>
          </cell>
          <cell r="BL181">
            <v>0</v>
          </cell>
          <cell r="BM181">
            <v>0</v>
          </cell>
          <cell r="BP181">
            <v>0</v>
          </cell>
          <cell r="BQ181">
            <v>0</v>
          </cell>
          <cell r="CJ181">
            <v>0</v>
          </cell>
          <cell r="CK181">
            <v>0</v>
          </cell>
          <cell r="CP181">
            <v>0</v>
          </cell>
          <cell r="CQ181">
            <v>0</v>
          </cell>
          <cell r="CT181">
            <v>0</v>
          </cell>
          <cell r="CU181">
            <v>0</v>
          </cell>
          <cell r="CZ181">
            <v>0</v>
          </cell>
          <cell r="DA181">
            <v>0</v>
          </cell>
          <cell r="DD181">
            <v>0</v>
          </cell>
          <cell r="DE181">
            <v>0</v>
          </cell>
          <cell r="DJ181">
            <v>0</v>
          </cell>
          <cell r="DK181">
            <v>0</v>
          </cell>
          <cell r="DN181">
            <v>0</v>
          </cell>
          <cell r="DO181">
            <v>0</v>
          </cell>
          <cell r="EN181">
            <v>0</v>
          </cell>
          <cell r="EO181">
            <v>0</v>
          </cell>
          <cell r="ER181">
            <v>0</v>
          </cell>
          <cell r="ES181">
            <v>0</v>
          </cell>
          <cell r="EX181">
            <v>0</v>
          </cell>
          <cell r="EY181">
            <v>0</v>
          </cell>
          <cell r="FB181">
            <v>0</v>
          </cell>
          <cell r="FC181">
            <v>0</v>
          </cell>
          <cell r="FH181">
            <v>0</v>
          </cell>
          <cell r="FI181">
            <v>0</v>
          </cell>
          <cell r="FL181">
            <v>0</v>
          </cell>
          <cell r="FM181">
            <v>0</v>
          </cell>
        </row>
        <row r="182">
          <cell r="D182">
            <v>0</v>
          </cell>
          <cell r="E182">
            <v>0</v>
          </cell>
          <cell r="H182">
            <v>94.52</v>
          </cell>
          <cell r="I182">
            <v>39.22</v>
          </cell>
          <cell r="N182">
            <v>0</v>
          </cell>
          <cell r="O182">
            <v>0</v>
          </cell>
          <cell r="R182">
            <v>1.1217915200000002</v>
          </cell>
          <cell r="S182">
            <v>0.46925660320000007</v>
          </cell>
          <cell r="X182">
            <v>0</v>
          </cell>
          <cell r="Y182">
            <v>0</v>
          </cell>
          <cell r="AB182">
            <v>0</v>
          </cell>
          <cell r="AC182">
            <v>54.298000000000002</v>
          </cell>
          <cell r="AR182">
            <v>0</v>
          </cell>
          <cell r="AS182">
            <v>0</v>
          </cell>
          <cell r="AV182">
            <v>0</v>
          </cell>
          <cell r="AW182">
            <v>0</v>
          </cell>
          <cell r="BB182">
            <v>0</v>
          </cell>
          <cell r="BC182">
            <v>0</v>
          </cell>
          <cell r="BF182">
            <v>0</v>
          </cell>
          <cell r="BG182">
            <v>0</v>
          </cell>
          <cell r="BL182">
            <v>0</v>
          </cell>
          <cell r="BM182">
            <v>0</v>
          </cell>
          <cell r="BP182">
            <v>39.61</v>
          </cell>
          <cell r="BQ182">
            <v>15.22</v>
          </cell>
          <cell r="CJ182">
            <v>135.25179151999998</v>
          </cell>
          <cell r="CK182">
            <v>109.20725660319999</v>
          </cell>
          <cell r="CP182">
            <v>0</v>
          </cell>
          <cell r="CQ182">
            <v>0</v>
          </cell>
          <cell r="CT182">
            <v>0</v>
          </cell>
          <cell r="CU182">
            <v>0</v>
          </cell>
          <cell r="CZ182">
            <v>0</v>
          </cell>
          <cell r="DA182">
            <v>0</v>
          </cell>
          <cell r="DD182">
            <v>118.54</v>
          </cell>
          <cell r="DE182">
            <v>45.74</v>
          </cell>
          <cell r="DJ182">
            <v>0</v>
          </cell>
          <cell r="DK182">
            <v>0</v>
          </cell>
          <cell r="DN182">
            <v>0</v>
          </cell>
          <cell r="DO182">
            <v>0</v>
          </cell>
          <cell r="EG182">
            <v>408.73904812320001</v>
          </cell>
          <cell r="EN182">
            <v>0</v>
          </cell>
          <cell r="EO182">
            <v>0</v>
          </cell>
          <cell r="ER182">
            <v>73.697614315685996</v>
          </cell>
          <cell r="ES182">
            <v>30.584385684314</v>
          </cell>
          <cell r="EX182">
            <v>0</v>
          </cell>
          <cell r="EY182">
            <v>0</v>
          </cell>
          <cell r="FB182">
            <v>0</v>
          </cell>
          <cell r="FC182">
            <v>0</v>
          </cell>
          <cell r="FH182">
            <v>0</v>
          </cell>
          <cell r="FI182">
            <v>0</v>
          </cell>
          <cell r="FL182">
            <v>133.46002361000001</v>
          </cell>
          <cell r="FM182">
            <v>51.319976390000001</v>
          </cell>
        </row>
        <row r="184">
          <cell r="EG184">
            <v>7010.461427211766</v>
          </cell>
        </row>
        <row r="186">
          <cell r="C186">
            <v>507235.66941194981</v>
          </cell>
          <cell r="D186">
            <v>488294.31914856861</v>
          </cell>
          <cell r="E186">
            <v>18941.35026338118</v>
          </cell>
          <cell r="F186">
            <v>0</v>
          </cell>
          <cell r="G186">
            <v>453029.28974459105</v>
          </cell>
          <cell r="H186">
            <v>402216.90004837175</v>
          </cell>
          <cell r="M186">
            <v>482218.97835097939</v>
          </cell>
          <cell r="Q186">
            <v>434280.39562288596</v>
          </cell>
          <cell r="R186">
            <v>374186.48303245613</v>
          </cell>
          <cell r="S186">
            <v>58491.269387752669</v>
          </cell>
          <cell r="T186">
            <v>1602.6432026771522</v>
          </cell>
          <cell r="U186">
            <v>47938.582728093432</v>
          </cell>
          <cell r="V186">
            <v>-9.9412476240621288</v>
          </cell>
          <cell r="W186">
            <v>483885.99680288258</v>
          </cell>
          <cell r="X186">
            <v>457517.57612445636</v>
          </cell>
          <cell r="Y186">
            <v>26368.420678426206</v>
          </cell>
          <cell r="Z186">
            <v>0</v>
          </cell>
          <cell r="AA186">
            <v>385567.2570379395</v>
          </cell>
          <cell r="AB186">
            <v>324899.13558812684</v>
          </cell>
          <cell r="AC186">
            <v>60668.121449812657</v>
          </cell>
          <cell r="AD186">
            <v>0</v>
          </cell>
          <cell r="AE186">
            <v>98318.739764943079</v>
          </cell>
          <cell r="AF186">
            <v>-20.318575121940256</v>
          </cell>
          <cell r="AG186">
            <v>1473340.6445658116</v>
          </cell>
          <cell r="AH186">
            <v>1402665.0443619667</v>
          </cell>
          <cell r="AI186">
            <v>70675.600203845053</v>
          </cell>
          <cell r="AJ186">
            <v>0</v>
          </cell>
          <cell r="AK186">
            <v>1272876.9424054166</v>
          </cell>
          <cell r="AL186">
            <v>1101302.5186689547</v>
          </cell>
          <cell r="AM186">
            <v>169971.78053378468</v>
          </cell>
          <cell r="AN186">
            <v>1602.6432026771522</v>
          </cell>
          <cell r="AO186">
            <v>200463.70216039498</v>
          </cell>
          <cell r="AP186">
            <v>-13.606066112393904</v>
          </cell>
          <cell r="AQ186">
            <v>289091.59057668346</v>
          </cell>
          <cell r="AR186">
            <v>271617.17611918534</v>
          </cell>
          <cell r="AS186">
            <v>17474.414457498104</v>
          </cell>
          <cell r="AT186">
            <v>0</v>
          </cell>
          <cell r="AU186">
            <v>380148.09491121804</v>
          </cell>
          <cell r="AV186">
            <v>357904.76981374627</v>
          </cell>
          <cell r="AW186">
            <v>20697.687474733582</v>
          </cell>
          <cell r="AX186">
            <v>1545.6376227382007</v>
          </cell>
          <cell r="AY186">
            <v>-91056.504334534577</v>
          </cell>
          <cell r="AZ186">
            <v>31.497458695665927</v>
          </cell>
          <cell r="BA186">
            <v>490708.82587473548</v>
          </cell>
          <cell r="BB186">
            <v>465171.59970815154</v>
          </cell>
          <cell r="BC186">
            <v>25537.226166583954</v>
          </cell>
          <cell r="BD186">
            <v>0</v>
          </cell>
          <cell r="BE186">
            <v>339149.06236000144</v>
          </cell>
          <cell r="BF186">
            <v>295628.37986742571</v>
          </cell>
          <cell r="BG186">
            <v>42836.240141585382</v>
          </cell>
          <cell r="BH186">
            <v>684.44235099031994</v>
          </cell>
          <cell r="BI186">
            <v>151559.76351473405</v>
          </cell>
          <cell r="BJ186">
            <v>-30.885884973551114</v>
          </cell>
          <cell r="BK186">
            <v>449166.5289084398</v>
          </cell>
          <cell r="BL186">
            <v>423643.37836424448</v>
          </cell>
          <cell r="BM186">
            <v>25523.150544195327</v>
          </cell>
          <cell r="BN186">
            <v>0</v>
          </cell>
          <cell r="BO186">
            <v>357281.79652712669</v>
          </cell>
          <cell r="BP186">
            <v>318901.81334094401</v>
          </cell>
          <cell r="BQ186">
            <v>37701.307436229421</v>
          </cell>
          <cell r="BR186">
            <v>678.67574995323992</v>
          </cell>
          <cell r="BS186">
            <v>91884.732381313108</v>
          </cell>
          <cell r="BT186">
            <v>-20.45671849249554</v>
          </cell>
          <cell r="BU186">
            <v>1228966.9453598589</v>
          </cell>
          <cell r="BV186">
            <v>1160432.1541915815</v>
          </cell>
          <cell r="BW186">
            <v>68534.791168277399</v>
          </cell>
          <cell r="BX186">
            <v>0</v>
          </cell>
          <cell r="BY186">
            <v>1076578.9537983462</v>
          </cell>
          <cell r="BZ186">
            <v>972434.96302211611</v>
          </cell>
          <cell r="CA186">
            <v>101235.23505254838</v>
          </cell>
          <cell r="CB186">
            <v>2908.7557236817606</v>
          </cell>
          <cell r="CC186">
            <v>152387.9915615127</v>
          </cell>
          <cell r="CD186">
            <v>-12.399681874022363</v>
          </cell>
          <cell r="CE186">
            <v>2702307.5899256705</v>
          </cell>
          <cell r="CF186">
            <v>2563097.1985535482</v>
          </cell>
          <cell r="CG186">
            <v>139210.39137212245</v>
          </cell>
          <cell r="CH186">
            <v>0</v>
          </cell>
          <cell r="CI186">
            <v>2349455.8962037629</v>
          </cell>
          <cell r="CJ186">
            <v>2073737.4816910708</v>
          </cell>
          <cell r="CK186">
            <v>271207.015586333</v>
          </cell>
          <cell r="CL186">
            <v>4511.3989263589128</v>
          </cell>
          <cell r="CM186">
            <v>352851.69372190768</v>
          </cell>
          <cell r="CN186">
            <v>-13.057421554724385</v>
          </cell>
          <cell r="CO186">
            <v>248590.12834338125</v>
          </cell>
          <cell r="CP186">
            <v>231401.61833125824</v>
          </cell>
          <cell r="CQ186">
            <v>17188.510012123006</v>
          </cell>
          <cell r="CR186">
            <v>0</v>
          </cell>
          <cell r="CS186">
            <v>248643.26382268535</v>
          </cell>
          <cell r="CT186">
            <v>227961.13430504856</v>
          </cell>
          <cell r="CU186">
            <v>20003.44332790075</v>
          </cell>
          <cell r="CV186">
            <v>678.68618973603191</v>
          </cell>
          <cell r="CW186">
            <v>-53.135479304095497</v>
          </cell>
          <cell r="CX186">
            <v>2.1374734249590688E-2</v>
          </cell>
          <cell r="CY186">
            <v>266429.05876885535</v>
          </cell>
          <cell r="CZ186">
            <v>241295.9823518066</v>
          </cell>
          <cell r="DA186">
            <v>25133.076417048767</v>
          </cell>
          <cell r="DB186">
            <v>0</v>
          </cell>
          <cell r="DC186">
            <v>358314.19139442028</v>
          </cell>
          <cell r="DD186">
            <v>323201.29014644801</v>
          </cell>
          <cell r="DE186">
            <v>34439.968107515793</v>
          </cell>
          <cell r="DF186">
            <v>672.93314045650004</v>
          </cell>
          <cell r="DG186">
            <v>-91885.132625564933</v>
          </cell>
          <cell r="DH186">
            <v>34.487654255942601</v>
          </cell>
          <cell r="DI186">
            <v>302564.56211918965</v>
          </cell>
          <cell r="DJ186">
            <v>276658.7537192165</v>
          </cell>
          <cell r="DK186">
            <v>25905.808399973135</v>
          </cell>
          <cell r="DL186">
            <v>0</v>
          </cell>
          <cell r="DM186">
            <v>451663.10964941687</v>
          </cell>
          <cell r="DN186">
            <v>422531.82509938837</v>
          </cell>
          <cell r="DO186">
            <v>28520.853010750063</v>
          </cell>
          <cell r="DP186">
            <v>610.4315392783999</v>
          </cell>
          <cell r="DQ186">
            <v>-149098.54753022722</v>
          </cell>
          <cell r="DR186">
            <v>49.27825865855786</v>
          </cell>
          <cell r="DS186">
            <v>817583.74923142628</v>
          </cell>
          <cell r="DT186">
            <v>749356.35440228134</v>
          </cell>
          <cell r="DU186">
            <v>68227.394829144905</v>
          </cell>
          <cell r="DV186">
            <v>0</v>
          </cell>
          <cell r="DW186">
            <v>1058620.5648665226</v>
          </cell>
          <cell r="DX186">
            <v>973694.24955088506</v>
          </cell>
          <cell r="DY186">
            <v>82964.264446166606</v>
          </cell>
          <cell r="DZ186">
            <v>1962.0508694709317</v>
          </cell>
          <cell r="EA186">
            <v>-241036.81563509628</v>
          </cell>
          <cell r="EB186">
            <v>29.481605506675521</v>
          </cell>
          <cell r="EC186">
            <v>3519891.3391570966</v>
          </cell>
          <cell r="ED186">
            <v>3312453.5529558291</v>
          </cell>
          <cell r="EE186">
            <v>207437.78620126733</v>
          </cell>
          <cell r="EF186">
            <v>0</v>
          </cell>
          <cell r="EG186">
            <v>3408076.4610702852</v>
          </cell>
          <cell r="EH186">
            <v>3047431.7312419554</v>
          </cell>
          <cell r="EI186">
            <v>354171.28003249958</v>
          </cell>
          <cell r="EJ186">
            <v>6473.4497958298443</v>
          </cell>
          <cell r="EK186">
            <v>111814.8780868114</v>
          </cell>
          <cell r="EL186">
            <v>-3.1766570985565608</v>
          </cell>
          <cell r="EM186">
            <v>333261.55398283747</v>
          </cell>
          <cell r="EN186">
            <v>316565.76484881574</v>
          </cell>
          <cell r="EO186">
            <v>16695.789134021732</v>
          </cell>
          <cell r="EP186">
            <v>0</v>
          </cell>
          <cell r="EQ186">
            <v>384727.2362809531</v>
          </cell>
          <cell r="ER186">
            <v>363331.25255373941</v>
          </cell>
          <cell r="ES186">
            <v>20785.517031806517</v>
          </cell>
          <cell r="ET186">
            <v>610.4666954071439</v>
          </cell>
          <cell r="EU186">
            <v>-51465.682298115629</v>
          </cell>
          <cell r="EV186">
            <v>15.443030161458722</v>
          </cell>
          <cell r="EW186">
            <v>481874.08999696147</v>
          </cell>
          <cell r="EX186">
            <v>457080.98283929419</v>
          </cell>
          <cell r="EY186">
            <v>24793.107157667269</v>
          </cell>
          <cell r="EZ186">
            <v>0</v>
          </cell>
          <cell r="FA186">
            <v>488432.3121334351</v>
          </cell>
          <cell r="FB186">
            <v>458518.55949374818</v>
          </cell>
          <cell r="FC186">
            <v>29391.135082644607</v>
          </cell>
          <cell r="FD186">
            <v>522.61755704231985</v>
          </cell>
          <cell r="FE186">
            <v>-6558.2221364736324</v>
          </cell>
          <cell r="FF186">
            <v>1.3609825206653028</v>
          </cell>
          <cell r="FG186">
            <v>512700.62617637683</v>
          </cell>
          <cell r="FH186">
            <v>486875.49108502537</v>
          </cell>
          <cell r="FI186">
            <v>25825.13509135144</v>
          </cell>
          <cell r="FJ186">
            <v>0</v>
          </cell>
          <cell r="FK186">
            <v>531148.39035269583</v>
          </cell>
          <cell r="FL186">
            <v>495547.16543696669</v>
          </cell>
          <cell r="FM186">
            <v>35078.597178713942</v>
          </cell>
          <cell r="FN186">
            <v>522.62773701510389</v>
          </cell>
          <cell r="FO186">
            <v>-18447.764176319004</v>
          </cell>
          <cell r="FP186">
            <v>3.5981551873456539</v>
          </cell>
          <cell r="FQ186">
            <v>1327836.2701561758</v>
          </cell>
          <cell r="FR186">
            <v>1260522.2387731355</v>
          </cell>
          <cell r="FS186">
            <v>67314.031383040434</v>
          </cell>
          <cell r="FT186">
            <v>0</v>
          </cell>
          <cell r="FU186">
            <v>1404307.9387670837</v>
          </cell>
          <cell r="FV186">
            <v>1317396.9774844542</v>
          </cell>
          <cell r="FW186">
            <v>85255.249293165049</v>
          </cell>
          <cell r="FX186">
            <v>1655.7119894645675</v>
          </cell>
          <cell r="FY186">
            <v>-76471.668610907858</v>
          </cell>
          <cell r="FZ186">
            <v>5.7591188258409005</v>
          </cell>
          <cell r="GA186">
            <v>2145420.0193876023</v>
          </cell>
          <cell r="GB186">
            <v>2009878.5931754168</v>
          </cell>
          <cell r="GC186">
            <v>135541.42621218535</v>
          </cell>
          <cell r="GD186">
            <v>0</v>
          </cell>
          <cell r="GE186">
            <v>2462928.5036336062</v>
          </cell>
          <cell r="GF186">
            <v>2291091.227035339</v>
          </cell>
          <cell r="GG186">
            <v>168219.51373933165</v>
          </cell>
          <cell r="GH186">
            <v>3617.762858935499</v>
          </cell>
          <cell r="GI186">
            <v>-317508.48424600391</v>
          </cell>
          <cell r="GJ186">
            <v>14.799362426786473</v>
          </cell>
          <cell r="GK186">
            <v>4847727.6093132729</v>
          </cell>
          <cell r="GL186">
            <v>4572975.791728965</v>
          </cell>
          <cell r="GM186">
            <v>274751.81758430781</v>
          </cell>
          <cell r="GN186">
            <v>0</v>
          </cell>
          <cell r="GO186">
            <v>4812384.3998373691</v>
          </cell>
          <cell r="GP186">
            <v>4364828.7087264098</v>
          </cell>
          <cell r="GQ186">
            <v>439426.52932566474</v>
          </cell>
          <cell r="GR186">
            <v>8129.1617852944119</v>
          </cell>
          <cell r="GS186">
            <v>35343.209475903772</v>
          </cell>
          <cell r="GT186">
            <v>-0.72906756163452258</v>
          </cell>
        </row>
        <row r="188">
          <cell r="D188">
            <v>0</v>
          </cell>
          <cell r="E188">
            <v>0</v>
          </cell>
          <cell r="H188">
            <v>0</v>
          </cell>
          <cell r="I188">
            <v>0</v>
          </cell>
          <cell r="J188">
            <v>0</v>
          </cell>
          <cell r="N188">
            <v>0</v>
          </cell>
          <cell r="O188">
            <v>0</v>
          </cell>
          <cell r="R188">
            <v>779.45519313</v>
          </cell>
          <cell r="S188">
            <v>40.994633295</v>
          </cell>
          <cell r="T188">
            <v>4.9665701909999997</v>
          </cell>
          <cell r="X188">
            <v>0</v>
          </cell>
          <cell r="Y188">
            <v>0</v>
          </cell>
          <cell r="AB188">
            <v>533.10548894999999</v>
          </cell>
          <cell r="AC188">
            <v>28.038127424999999</v>
          </cell>
          <cell r="AD188">
            <v>3.3968672649999996</v>
          </cell>
          <cell r="AR188">
            <v>0</v>
          </cell>
          <cell r="AS188">
            <v>0</v>
          </cell>
          <cell r="AV188">
            <v>0</v>
          </cell>
          <cell r="AW188">
            <v>0</v>
          </cell>
          <cell r="AX188">
            <v>0</v>
          </cell>
          <cell r="BB188">
            <v>0</v>
          </cell>
          <cell r="BC188">
            <v>0</v>
          </cell>
          <cell r="BF188">
            <v>499.57443438496597</v>
          </cell>
          <cell r="BG188">
            <v>198.251565615034</v>
          </cell>
          <cell r="BH188">
            <v>0</v>
          </cell>
          <cell r="BL188">
            <v>0</v>
          </cell>
          <cell r="BM188">
            <v>0</v>
          </cell>
          <cell r="BP188">
            <v>3429.4170941824955</v>
          </cell>
          <cell r="BQ188">
            <v>1317.9819058175053</v>
          </cell>
          <cell r="BR188">
            <v>0</v>
          </cell>
          <cell r="CP188">
            <v>0</v>
          </cell>
          <cell r="CQ188">
            <v>0</v>
          </cell>
          <cell r="CT188">
            <v>427.82570068389134</v>
          </cell>
          <cell r="CU188">
            <v>179.17429931610872</v>
          </cell>
          <cell r="CV188">
            <v>0</v>
          </cell>
          <cell r="CZ188">
            <v>0</v>
          </cell>
          <cell r="DA188">
            <v>0</v>
          </cell>
          <cell r="DD188">
            <v>75.73080407525218</v>
          </cell>
          <cell r="DE188">
            <v>29.223195924747827</v>
          </cell>
          <cell r="DF188">
            <v>0</v>
          </cell>
          <cell r="DJ188">
            <v>0</v>
          </cell>
          <cell r="DK188">
            <v>0</v>
          </cell>
          <cell r="DN188">
            <v>251.84923017082752</v>
          </cell>
          <cell r="DO188">
            <v>94.625769829172512</v>
          </cell>
          <cell r="DP188">
            <v>0</v>
          </cell>
          <cell r="EN188">
            <v>0</v>
          </cell>
          <cell r="EO188">
            <v>0</v>
          </cell>
          <cell r="ER188">
            <v>0</v>
          </cell>
          <cell r="ES188">
            <v>0</v>
          </cell>
          <cell r="ET188">
            <v>0</v>
          </cell>
          <cell r="EX188">
            <v>0</v>
          </cell>
          <cell r="EY188">
            <v>0</v>
          </cell>
          <cell r="FB188">
            <v>0</v>
          </cell>
          <cell r="FC188">
            <v>0</v>
          </cell>
          <cell r="FD188">
            <v>0</v>
          </cell>
          <cell r="FH188">
            <v>44026.603900403286</v>
          </cell>
          <cell r="FI188">
            <v>16111.680099596704</v>
          </cell>
          <cell r="FL188">
            <v>44005.45239771653</v>
          </cell>
          <cell r="FM188">
            <v>16132.83260228347</v>
          </cell>
          <cell r="FN188">
            <v>0</v>
          </cell>
        </row>
        <row r="189">
          <cell r="D189">
            <v>0</v>
          </cell>
          <cell r="E189">
            <v>0</v>
          </cell>
          <cell r="H189">
            <v>0</v>
          </cell>
          <cell r="I189">
            <v>0</v>
          </cell>
          <cell r="J189">
            <v>0</v>
          </cell>
          <cell r="N189">
            <v>0</v>
          </cell>
          <cell r="O189">
            <v>0</v>
          </cell>
          <cell r="R189">
            <v>0</v>
          </cell>
          <cell r="S189">
            <v>0</v>
          </cell>
          <cell r="T189">
            <v>0</v>
          </cell>
          <cell r="X189">
            <v>0</v>
          </cell>
          <cell r="Y189">
            <v>0</v>
          </cell>
          <cell r="AB189">
            <v>0</v>
          </cell>
          <cell r="AC189">
            <v>0</v>
          </cell>
          <cell r="AD189">
            <v>0</v>
          </cell>
          <cell r="AR189">
            <v>0</v>
          </cell>
          <cell r="AS189">
            <v>0</v>
          </cell>
          <cell r="AV189">
            <v>0</v>
          </cell>
          <cell r="AW189">
            <v>0</v>
          </cell>
          <cell r="AX189">
            <v>0</v>
          </cell>
          <cell r="BB189">
            <v>0</v>
          </cell>
          <cell r="BC189">
            <v>0</v>
          </cell>
          <cell r="BF189">
            <v>0</v>
          </cell>
          <cell r="BG189">
            <v>0</v>
          </cell>
          <cell r="BH189">
            <v>0</v>
          </cell>
          <cell r="BL189">
            <v>0</v>
          </cell>
          <cell r="BM189">
            <v>0</v>
          </cell>
          <cell r="BP189">
            <v>0</v>
          </cell>
          <cell r="BQ189">
            <v>0</v>
          </cell>
          <cell r="BR189">
            <v>0</v>
          </cell>
          <cell r="CP189">
            <v>0</v>
          </cell>
          <cell r="CQ189">
            <v>0</v>
          </cell>
          <cell r="CT189">
            <v>0</v>
          </cell>
          <cell r="CU189">
            <v>0</v>
          </cell>
          <cell r="CV189">
            <v>0</v>
          </cell>
          <cell r="CZ189">
            <v>0</v>
          </cell>
          <cell r="DA189">
            <v>0</v>
          </cell>
          <cell r="DD189">
            <v>0</v>
          </cell>
          <cell r="DE189">
            <v>0</v>
          </cell>
          <cell r="DF189">
            <v>0</v>
          </cell>
          <cell r="DJ189">
            <v>0</v>
          </cell>
          <cell r="DK189">
            <v>0</v>
          </cell>
          <cell r="DN189">
            <v>0</v>
          </cell>
          <cell r="DO189">
            <v>0</v>
          </cell>
          <cell r="DP189">
            <v>0</v>
          </cell>
          <cell r="EN189">
            <v>0</v>
          </cell>
          <cell r="EO189">
            <v>0</v>
          </cell>
          <cell r="ER189">
            <v>0</v>
          </cell>
          <cell r="ES189">
            <v>0</v>
          </cell>
          <cell r="ET189">
            <v>0</v>
          </cell>
          <cell r="EX189">
            <v>0</v>
          </cell>
          <cell r="EY189">
            <v>0</v>
          </cell>
          <cell r="FB189">
            <v>0</v>
          </cell>
          <cell r="FC189">
            <v>0</v>
          </cell>
          <cell r="FD189">
            <v>0</v>
          </cell>
          <cell r="FH189">
            <v>0</v>
          </cell>
          <cell r="FI189">
            <v>0</v>
          </cell>
          <cell r="FL189">
            <v>0</v>
          </cell>
          <cell r="FM189">
            <v>0</v>
          </cell>
          <cell r="FN189">
            <v>0</v>
          </cell>
        </row>
        <row r="190">
          <cell r="D190">
            <v>73.208946069035321</v>
          </cell>
          <cell r="E190">
            <v>26.791053930964679</v>
          </cell>
          <cell r="H190">
            <v>0</v>
          </cell>
          <cell r="I190">
            <v>0</v>
          </cell>
          <cell r="J190">
            <v>0</v>
          </cell>
          <cell r="N190">
            <v>73.28364617840613</v>
          </cell>
          <cell r="O190">
            <v>26.716353821593874</v>
          </cell>
          <cell r="R190">
            <v>192.0395412</v>
          </cell>
          <cell r="S190">
            <v>12.993996600000001</v>
          </cell>
          <cell r="T190">
            <v>0.72017400000000009</v>
          </cell>
          <cell r="X190">
            <v>73.208946069035306</v>
          </cell>
          <cell r="Y190">
            <v>26.791053930964686</v>
          </cell>
          <cell r="AB190">
            <v>70.198159500000003</v>
          </cell>
          <cell r="AC190">
            <v>4.7498272500000001</v>
          </cell>
          <cell r="AD190">
            <v>0.2632525</v>
          </cell>
          <cell r="AR190">
            <v>73.208946069035306</v>
          </cell>
          <cell r="AS190">
            <v>26.791053930964686</v>
          </cell>
          <cell r="AV190">
            <v>14.367143877756641</v>
          </cell>
          <cell r="AW190">
            <v>5.6888561222433598</v>
          </cell>
          <cell r="AX190">
            <v>0</v>
          </cell>
          <cell r="BB190">
            <v>72.766732398261738</v>
          </cell>
          <cell r="BC190">
            <v>27.233267601738266</v>
          </cell>
          <cell r="BF190">
            <v>0</v>
          </cell>
          <cell r="BG190">
            <v>0</v>
          </cell>
          <cell r="BH190">
            <v>0</v>
          </cell>
          <cell r="BL190">
            <v>73.208946069035321</v>
          </cell>
          <cell r="BM190">
            <v>26.791053930964679</v>
          </cell>
          <cell r="BP190">
            <v>51.110418076233763</v>
          </cell>
          <cell r="BQ190">
            <v>19.642581923766244</v>
          </cell>
          <cell r="BR190">
            <v>0</v>
          </cell>
          <cell r="CP190">
            <v>73.208946069035321</v>
          </cell>
          <cell r="CQ190">
            <v>26.791053930964694</v>
          </cell>
          <cell r="CT190">
            <v>24.336022723580559</v>
          </cell>
          <cell r="CU190">
            <v>10.191977276419442</v>
          </cell>
          <cell r="CV190">
            <v>0</v>
          </cell>
          <cell r="CZ190">
            <v>72.769203253524466</v>
          </cell>
          <cell r="DA190">
            <v>27.230796746475548</v>
          </cell>
          <cell r="DD190">
            <v>26.442356138324328</v>
          </cell>
          <cell r="DE190">
            <v>10.203643861675676</v>
          </cell>
          <cell r="DF190">
            <v>0</v>
          </cell>
          <cell r="DJ190">
            <v>73.208946069035306</v>
          </cell>
          <cell r="DK190">
            <v>26.791053930964694</v>
          </cell>
          <cell r="DN190">
            <v>13.918490682765004</v>
          </cell>
          <cell r="DO190">
            <v>5.2295093172349949</v>
          </cell>
          <cell r="DP190">
            <v>0</v>
          </cell>
          <cell r="EN190">
            <v>73.208946069035335</v>
          </cell>
          <cell r="EO190">
            <v>26.791053930964686</v>
          </cell>
          <cell r="ER190">
            <v>42.291375704728303</v>
          </cell>
          <cell r="ES190">
            <v>16.01062429527169</v>
          </cell>
          <cell r="ET190">
            <v>0</v>
          </cell>
          <cell r="EX190">
            <v>72.758300090863955</v>
          </cell>
          <cell r="EY190">
            <v>27.241699909136045</v>
          </cell>
          <cell r="FB190">
            <v>48.631701408502323</v>
          </cell>
          <cell r="FC190">
            <v>18.725298591497673</v>
          </cell>
          <cell r="FD190">
            <v>0</v>
          </cell>
          <cell r="FH190">
            <v>73.208946069035306</v>
          </cell>
          <cell r="FI190">
            <v>26.791053930964679</v>
          </cell>
          <cell r="FL190">
            <v>25.441057538701152</v>
          </cell>
          <cell r="FM190">
            <v>9.3269424612988487</v>
          </cell>
          <cell r="FN190">
            <v>0</v>
          </cell>
        </row>
        <row r="191">
          <cell r="D191">
            <v>0</v>
          </cell>
          <cell r="E191">
            <v>0</v>
          </cell>
          <cell r="H191">
            <v>0</v>
          </cell>
          <cell r="I191">
            <v>0</v>
          </cell>
          <cell r="J191">
            <v>0</v>
          </cell>
          <cell r="N191">
            <v>0</v>
          </cell>
          <cell r="O191">
            <v>0</v>
          </cell>
          <cell r="R191">
            <v>0</v>
          </cell>
          <cell r="S191">
            <v>0</v>
          </cell>
          <cell r="T191">
            <v>0</v>
          </cell>
          <cell r="X191">
            <v>0</v>
          </cell>
          <cell r="Y191">
            <v>0</v>
          </cell>
          <cell r="AB191">
            <v>0</v>
          </cell>
          <cell r="AC191">
            <v>0</v>
          </cell>
          <cell r="AD191">
            <v>0</v>
          </cell>
          <cell r="AR191">
            <v>0</v>
          </cell>
          <cell r="AS191">
            <v>0</v>
          </cell>
          <cell r="AV191">
            <v>0</v>
          </cell>
          <cell r="AW191">
            <v>0</v>
          </cell>
          <cell r="AX191">
            <v>0</v>
          </cell>
          <cell r="BB191">
            <v>0</v>
          </cell>
          <cell r="BC191">
            <v>0</v>
          </cell>
          <cell r="BF191">
            <v>0</v>
          </cell>
          <cell r="BG191">
            <v>0</v>
          </cell>
          <cell r="BH191">
            <v>0</v>
          </cell>
          <cell r="BL191">
            <v>0</v>
          </cell>
          <cell r="BM191">
            <v>0</v>
          </cell>
          <cell r="BP191">
            <v>0</v>
          </cell>
          <cell r="BQ191">
            <v>0</v>
          </cell>
          <cell r="BR191">
            <v>0</v>
          </cell>
          <cell r="CP191">
            <v>0</v>
          </cell>
          <cell r="CQ191">
            <v>0</v>
          </cell>
          <cell r="CT191">
            <v>176.72655055927333</v>
          </cell>
          <cell r="CU191">
            <v>74.013449440726689</v>
          </cell>
          <cell r="CV191">
            <v>0</v>
          </cell>
          <cell r="CZ191">
            <v>0</v>
          </cell>
          <cell r="DA191">
            <v>0</v>
          </cell>
          <cell r="DD191">
            <v>0.42283525342624173</v>
          </cell>
          <cell r="DE191">
            <v>0.16316474657375826</v>
          </cell>
          <cell r="DF191">
            <v>0</v>
          </cell>
          <cell r="DJ191">
            <v>0</v>
          </cell>
          <cell r="DK191">
            <v>0</v>
          </cell>
          <cell r="DN191">
            <v>0</v>
          </cell>
          <cell r="DO191">
            <v>0</v>
          </cell>
          <cell r="DP191">
            <v>0</v>
          </cell>
          <cell r="EN191">
            <v>0</v>
          </cell>
          <cell r="EO191">
            <v>0</v>
          </cell>
          <cell r="ER191">
            <v>0</v>
          </cell>
          <cell r="ES191">
            <v>0</v>
          </cell>
          <cell r="ET191">
            <v>0</v>
          </cell>
          <cell r="EX191">
            <v>0</v>
          </cell>
          <cell r="EY191">
            <v>0</v>
          </cell>
          <cell r="FB191">
            <v>0</v>
          </cell>
          <cell r="FC191">
            <v>0</v>
          </cell>
          <cell r="FD191">
            <v>0</v>
          </cell>
          <cell r="FH191">
            <v>0</v>
          </cell>
          <cell r="FI191">
            <v>0</v>
          </cell>
          <cell r="FL191">
            <v>0</v>
          </cell>
          <cell r="FM191">
            <v>0</v>
          </cell>
          <cell r="FN191">
            <v>0</v>
          </cell>
        </row>
        <row r="192">
          <cell r="D192">
            <v>0</v>
          </cell>
          <cell r="E192">
            <v>0</v>
          </cell>
          <cell r="H192">
            <v>0.50883452856</v>
          </cell>
          <cell r="I192">
            <v>0.21116547144</v>
          </cell>
          <cell r="J192">
            <v>2.5200000000000001E-3</v>
          </cell>
          <cell r="N192">
            <v>0</v>
          </cell>
          <cell r="O192">
            <v>0</v>
          </cell>
          <cell r="R192">
            <v>0.84975707639999998</v>
          </cell>
          <cell r="S192">
            <v>0.36214802400000001</v>
          </cell>
          <cell r="T192">
            <v>4.2420000000000001E-3</v>
          </cell>
          <cell r="X192">
            <v>0</v>
          </cell>
          <cell r="Y192">
            <v>0</v>
          </cell>
          <cell r="AB192">
            <v>1.5096602667599999</v>
          </cell>
          <cell r="AC192">
            <v>0.55233973324000007</v>
          </cell>
          <cell r="AD192">
            <v>7.2169999999999995E-3</v>
          </cell>
          <cell r="AR192">
            <v>0</v>
          </cell>
          <cell r="AS192">
            <v>0</v>
          </cell>
          <cell r="AV192">
            <v>1.3689475443953401</v>
          </cell>
          <cell r="AW192">
            <v>0.54205245560465998</v>
          </cell>
          <cell r="AX192">
            <v>0</v>
          </cell>
          <cell r="BB192">
            <v>0</v>
          </cell>
          <cell r="BC192">
            <v>0</v>
          </cell>
          <cell r="BF192">
            <v>0.47535836215849997</v>
          </cell>
          <cell r="BG192">
            <v>0.18864163784150001</v>
          </cell>
          <cell r="BH192">
            <v>0</v>
          </cell>
          <cell r="BL192">
            <v>0</v>
          </cell>
          <cell r="BM192">
            <v>0</v>
          </cell>
          <cell r="BP192">
            <v>0.39008417680050644</v>
          </cell>
          <cell r="BQ192">
            <v>0.14991582319949362</v>
          </cell>
          <cell r="BR192">
            <v>0</v>
          </cell>
          <cell r="CP192">
            <v>0</v>
          </cell>
          <cell r="CQ192">
            <v>0</v>
          </cell>
          <cell r="CT192">
            <v>2.5373517668237377E-2</v>
          </cell>
          <cell r="CU192">
            <v>1.0626482331762624E-2</v>
          </cell>
          <cell r="CV192">
            <v>0</v>
          </cell>
          <cell r="CZ192">
            <v>0</v>
          </cell>
          <cell r="DA192">
            <v>0</v>
          </cell>
          <cell r="DD192">
            <v>0</v>
          </cell>
          <cell r="DE192">
            <v>0</v>
          </cell>
          <cell r="DF192">
            <v>0</v>
          </cell>
          <cell r="DJ192">
            <v>0</v>
          </cell>
          <cell r="DK192">
            <v>0</v>
          </cell>
          <cell r="DN192">
            <v>0.14167087079960827</v>
          </cell>
          <cell r="DO192">
            <v>5.3229129200391717E-2</v>
          </cell>
          <cell r="DP192">
            <v>0</v>
          </cell>
          <cell r="EN192">
            <v>0</v>
          </cell>
          <cell r="EO192">
            <v>0</v>
          </cell>
          <cell r="ER192">
            <v>0</v>
          </cell>
          <cell r="ES192">
            <v>0</v>
          </cell>
          <cell r="ET192">
            <v>0</v>
          </cell>
          <cell r="EX192">
            <v>0</v>
          </cell>
          <cell r="EY192">
            <v>0</v>
          </cell>
          <cell r="FB192">
            <v>97.914646112734403</v>
          </cell>
          <cell r="FC192">
            <v>37.701353887265597</v>
          </cell>
          <cell r="FD192">
            <v>0</v>
          </cell>
          <cell r="FH192">
            <v>0</v>
          </cell>
          <cell r="FI192">
            <v>0</v>
          </cell>
          <cell r="FL192">
            <v>0</v>
          </cell>
          <cell r="FM192">
            <v>0</v>
          </cell>
          <cell r="FN192">
            <v>0</v>
          </cell>
        </row>
        <row r="193">
          <cell r="D193">
            <v>0</v>
          </cell>
          <cell r="E193">
            <v>0</v>
          </cell>
          <cell r="H193">
            <v>0</v>
          </cell>
          <cell r="I193">
            <v>0</v>
          </cell>
          <cell r="J193">
            <v>0</v>
          </cell>
          <cell r="N193">
            <v>0</v>
          </cell>
          <cell r="O193">
            <v>0</v>
          </cell>
          <cell r="R193">
            <v>0</v>
          </cell>
          <cell r="S193">
            <v>0</v>
          </cell>
          <cell r="T193">
            <v>0</v>
          </cell>
          <cell r="X193">
            <v>0</v>
          </cell>
          <cell r="Y193">
            <v>0</v>
          </cell>
          <cell r="AB193">
            <v>0</v>
          </cell>
          <cell r="AC193">
            <v>0</v>
          </cell>
          <cell r="AD193">
            <v>0</v>
          </cell>
          <cell r="AR193">
            <v>0</v>
          </cell>
          <cell r="AS193">
            <v>0</v>
          </cell>
          <cell r="AV193">
            <v>0</v>
          </cell>
          <cell r="AW193">
            <v>0</v>
          </cell>
          <cell r="AX193">
            <v>0</v>
          </cell>
          <cell r="BB193">
            <v>0</v>
          </cell>
          <cell r="BC193">
            <v>0</v>
          </cell>
          <cell r="BF193">
            <v>0</v>
          </cell>
          <cell r="BG193">
            <v>0</v>
          </cell>
          <cell r="BH193">
            <v>0</v>
          </cell>
          <cell r="BL193">
            <v>0</v>
          </cell>
          <cell r="BM193">
            <v>0</v>
          </cell>
          <cell r="BP193">
            <v>151.39600328490766</v>
          </cell>
          <cell r="BQ193">
            <v>58.183996715092356</v>
          </cell>
          <cell r="BR193">
            <v>0</v>
          </cell>
          <cell r="CP193">
            <v>0</v>
          </cell>
          <cell r="CQ193">
            <v>0</v>
          </cell>
          <cell r="CT193">
            <v>0</v>
          </cell>
          <cell r="CU193">
            <v>0</v>
          </cell>
          <cell r="CV193">
            <v>0</v>
          </cell>
          <cell r="CZ193">
            <v>0</v>
          </cell>
          <cell r="DA193">
            <v>0</v>
          </cell>
          <cell r="DD193">
            <v>0</v>
          </cell>
          <cell r="DE193">
            <v>0</v>
          </cell>
          <cell r="DF193">
            <v>0</v>
          </cell>
          <cell r="DJ193">
            <v>0</v>
          </cell>
          <cell r="DK193">
            <v>0</v>
          </cell>
          <cell r="DN193">
            <v>0</v>
          </cell>
          <cell r="DO193">
            <v>0</v>
          </cell>
          <cell r="DP193">
            <v>0</v>
          </cell>
          <cell r="EN193">
            <v>0</v>
          </cell>
          <cell r="EO193">
            <v>0</v>
          </cell>
          <cell r="ER193">
            <v>0</v>
          </cell>
          <cell r="ES193">
            <v>0</v>
          </cell>
          <cell r="ET193">
            <v>0</v>
          </cell>
          <cell r="EX193">
            <v>0</v>
          </cell>
          <cell r="EY193">
            <v>0</v>
          </cell>
          <cell r="FB193">
            <v>0</v>
          </cell>
          <cell r="FC193">
            <v>0</v>
          </cell>
          <cell r="FD193">
            <v>0</v>
          </cell>
          <cell r="FH193">
            <v>0</v>
          </cell>
          <cell r="FI193">
            <v>0</v>
          </cell>
          <cell r="FL193">
            <v>0</v>
          </cell>
          <cell r="FM193">
            <v>0</v>
          </cell>
          <cell r="FN193">
            <v>0</v>
          </cell>
        </row>
        <row r="194">
          <cell r="D194">
            <v>0</v>
          </cell>
          <cell r="E194">
            <v>0</v>
          </cell>
          <cell r="H194">
            <v>0</v>
          </cell>
          <cell r="I194">
            <v>0</v>
          </cell>
          <cell r="J194">
            <v>0</v>
          </cell>
          <cell r="N194">
            <v>0</v>
          </cell>
          <cell r="O194">
            <v>0</v>
          </cell>
          <cell r="R194">
            <v>0</v>
          </cell>
          <cell r="S194">
            <v>0</v>
          </cell>
          <cell r="T194">
            <v>0</v>
          </cell>
          <cell r="X194">
            <v>0</v>
          </cell>
          <cell r="Y194">
            <v>0</v>
          </cell>
          <cell r="AB194">
            <v>0</v>
          </cell>
          <cell r="AC194">
            <v>0</v>
          </cell>
          <cell r="AD194">
            <v>0</v>
          </cell>
          <cell r="AR194">
            <v>0</v>
          </cell>
          <cell r="AS194">
            <v>0</v>
          </cell>
          <cell r="AV194">
            <v>0</v>
          </cell>
          <cell r="AW194">
            <v>0</v>
          </cell>
          <cell r="AX194">
            <v>0</v>
          </cell>
          <cell r="BB194">
            <v>0</v>
          </cell>
          <cell r="BC194">
            <v>0</v>
          </cell>
          <cell r="BF194">
            <v>0</v>
          </cell>
          <cell r="BG194">
            <v>0</v>
          </cell>
          <cell r="BH194">
            <v>0</v>
          </cell>
          <cell r="BL194">
            <v>0</v>
          </cell>
          <cell r="BM194">
            <v>0</v>
          </cell>
          <cell r="BP194">
            <v>0</v>
          </cell>
          <cell r="BQ194">
            <v>0</v>
          </cell>
          <cell r="BR194">
            <v>0</v>
          </cell>
          <cell r="CP194">
            <v>0</v>
          </cell>
          <cell r="CQ194">
            <v>0</v>
          </cell>
          <cell r="CT194">
            <v>0</v>
          </cell>
          <cell r="CU194">
            <v>0</v>
          </cell>
          <cell r="CV194">
            <v>0</v>
          </cell>
          <cell r="CZ194">
            <v>0</v>
          </cell>
          <cell r="DA194">
            <v>0</v>
          </cell>
          <cell r="DD194">
            <v>0</v>
          </cell>
          <cell r="DE194">
            <v>0</v>
          </cell>
          <cell r="DF194">
            <v>0</v>
          </cell>
          <cell r="DJ194">
            <v>0</v>
          </cell>
          <cell r="DK194">
            <v>0</v>
          </cell>
          <cell r="DN194">
            <v>0</v>
          </cell>
          <cell r="DO194">
            <v>0</v>
          </cell>
          <cell r="DP194">
            <v>0</v>
          </cell>
          <cell r="EN194">
            <v>0</v>
          </cell>
          <cell r="EO194">
            <v>0</v>
          </cell>
          <cell r="ER194">
            <v>0</v>
          </cell>
          <cell r="ES194">
            <v>0</v>
          </cell>
          <cell r="ET194">
            <v>0</v>
          </cell>
          <cell r="EX194">
            <v>0</v>
          </cell>
          <cell r="EY194">
            <v>0</v>
          </cell>
          <cell r="FB194">
            <v>0</v>
          </cell>
          <cell r="FC194">
            <v>0</v>
          </cell>
          <cell r="FD194">
            <v>0</v>
          </cell>
          <cell r="FH194">
            <v>0</v>
          </cell>
          <cell r="FI194">
            <v>0</v>
          </cell>
          <cell r="FL194">
            <v>0</v>
          </cell>
          <cell r="FM194">
            <v>0</v>
          </cell>
          <cell r="FN194">
            <v>0</v>
          </cell>
        </row>
        <row r="195">
          <cell r="D195">
            <v>0</v>
          </cell>
          <cell r="E195">
            <v>0</v>
          </cell>
          <cell r="H195">
            <v>588.60069902999999</v>
          </cell>
          <cell r="I195">
            <v>30.956840145000001</v>
          </cell>
          <cell r="J195">
            <v>3.750474321</v>
          </cell>
          <cell r="N195">
            <v>0</v>
          </cell>
          <cell r="O195">
            <v>0</v>
          </cell>
          <cell r="R195">
            <v>1448.4941065799999</v>
          </cell>
          <cell r="S195">
            <v>76.182037469999997</v>
          </cell>
          <cell r="T195">
            <v>9.2295846059999995</v>
          </cell>
          <cell r="X195">
            <v>0</v>
          </cell>
          <cell r="Y195">
            <v>0</v>
          </cell>
          <cell r="AB195">
            <v>2566.3796163000002</v>
          </cell>
          <cell r="AC195">
            <v>134.97606045000001</v>
          </cell>
          <cell r="AD195">
            <v>16.352581409999999</v>
          </cell>
          <cell r="AR195">
            <v>0</v>
          </cell>
          <cell r="AS195">
            <v>0</v>
          </cell>
          <cell r="AV195">
            <v>2318.7808020799039</v>
          </cell>
          <cell r="AW195">
            <v>918.1511979200958</v>
          </cell>
          <cell r="AX195">
            <v>0</v>
          </cell>
          <cell r="BB195">
            <v>0</v>
          </cell>
          <cell r="BC195">
            <v>0</v>
          </cell>
          <cell r="BF195">
            <v>34.255869923620821</v>
          </cell>
          <cell r="BG195">
            <v>13.594130076379178</v>
          </cell>
          <cell r="BH195">
            <v>0</v>
          </cell>
          <cell r="BL195">
            <v>0</v>
          </cell>
          <cell r="BM195">
            <v>0</v>
          </cell>
          <cell r="BP195">
            <v>2235.520406020129</v>
          </cell>
          <cell r="BQ195">
            <v>859.14759397987132</v>
          </cell>
          <cell r="BR195">
            <v>0</v>
          </cell>
          <cell r="CP195">
            <v>0</v>
          </cell>
          <cell r="CQ195">
            <v>0</v>
          </cell>
          <cell r="CT195">
            <v>775.24272387713836</v>
          </cell>
          <cell r="CU195">
            <v>324.67327612286164</v>
          </cell>
          <cell r="CV195">
            <v>0</v>
          </cell>
          <cell r="CZ195">
            <v>0</v>
          </cell>
          <cell r="DA195">
            <v>0</v>
          </cell>
          <cell r="DD195">
            <v>0</v>
          </cell>
          <cell r="DE195">
            <v>0</v>
          </cell>
          <cell r="DF195">
            <v>0</v>
          </cell>
          <cell r="DJ195">
            <v>0</v>
          </cell>
          <cell r="DK195">
            <v>0</v>
          </cell>
          <cell r="DN195">
            <v>645.93848605063272</v>
          </cell>
          <cell r="DO195">
            <v>242.69451394936735</v>
          </cell>
          <cell r="DP195">
            <v>0</v>
          </cell>
          <cell r="EN195">
            <v>0</v>
          </cell>
          <cell r="EO195">
            <v>0</v>
          </cell>
          <cell r="ER195">
            <v>41.093040267449801</v>
          </cell>
          <cell r="ES195">
            <v>15.55695973255019</v>
          </cell>
          <cell r="ET195">
            <v>0</v>
          </cell>
          <cell r="EX195">
            <v>0</v>
          </cell>
          <cell r="EY195">
            <v>0</v>
          </cell>
          <cell r="FB195">
            <v>0</v>
          </cell>
          <cell r="FC195">
            <v>0</v>
          </cell>
          <cell r="FD195">
            <v>0</v>
          </cell>
          <cell r="FH195">
            <v>0</v>
          </cell>
          <cell r="FI195">
            <v>0</v>
          </cell>
          <cell r="FL195">
            <v>10701.995106463179</v>
          </cell>
          <cell r="FM195">
            <v>3923.4568935368202</v>
          </cell>
          <cell r="FN195">
            <v>0</v>
          </cell>
        </row>
        <row r="196">
          <cell r="D196">
            <v>0</v>
          </cell>
          <cell r="E196">
            <v>0</v>
          </cell>
          <cell r="H196">
            <v>0</v>
          </cell>
          <cell r="I196">
            <v>0</v>
          </cell>
          <cell r="J196">
            <v>0</v>
          </cell>
          <cell r="N196">
            <v>0</v>
          </cell>
          <cell r="O196">
            <v>0</v>
          </cell>
          <cell r="R196">
            <v>0</v>
          </cell>
          <cell r="S196">
            <v>0</v>
          </cell>
          <cell r="T196">
            <v>0</v>
          </cell>
          <cell r="X196">
            <v>146417.8921380706</v>
          </cell>
          <cell r="Y196">
            <v>53582.107861929377</v>
          </cell>
          <cell r="AB196">
            <v>291031.74747154</v>
          </cell>
          <cell r="AC196">
            <v>15306.33253611</v>
          </cell>
          <cell r="AD196">
            <v>1853.4524600779998</v>
          </cell>
          <cell r="AR196">
            <v>0</v>
          </cell>
          <cell r="AS196">
            <v>0</v>
          </cell>
          <cell r="AV196">
            <v>0</v>
          </cell>
          <cell r="AW196">
            <v>0</v>
          </cell>
          <cell r="AX196">
            <v>0</v>
          </cell>
          <cell r="BB196">
            <v>0</v>
          </cell>
          <cell r="BC196">
            <v>0</v>
          </cell>
          <cell r="BF196">
            <v>0</v>
          </cell>
          <cell r="BG196">
            <v>0</v>
          </cell>
          <cell r="BH196">
            <v>0</v>
          </cell>
          <cell r="BL196">
            <v>0</v>
          </cell>
          <cell r="BM196">
            <v>0</v>
          </cell>
          <cell r="BP196">
            <v>0</v>
          </cell>
          <cell r="BQ196">
            <v>0</v>
          </cell>
          <cell r="BR196">
            <v>0</v>
          </cell>
          <cell r="CP196">
            <v>0</v>
          </cell>
          <cell r="CQ196">
            <v>0</v>
          </cell>
          <cell r="CT196">
            <v>0</v>
          </cell>
          <cell r="CU196">
            <v>0</v>
          </cell>
          <cell r="CV196">
            <v>0</v>
          </cell>
          <cell r="CZ196">
            <v>0</v>
          </cell>
          <cell r="DA196">
            <v>0</v>
          </cell>
          <cell r="DD196">
            <v>0</v>
          </cell>
          <cell r="DE196">
            <v>0</v>
          </cell>
          <cell r="DF196">
            <v>0</v>
          </cell>
          <cell r="DJ196">
            <v>0</v>
          </cell>
          <cell r="DK196">
            <v>0</v>
          </cell>
          <cell r="DN196">
            <v>0</v>
          </cell>
          <cell r="DO196">
            <v>0</v>
          </cell>
          <cell r="DP196">
            <v>0</v>
          </cell>
          <cell r="EN196">
            <v>0</v>
          </cell>
          <cell r="EO196">
            <v>0</v>
          </cell>
          <cell r="ER196">
            <v>0</v>
          </cell>
          <cell r="ES196">
            <v>0</v>
          </cell>
          <cell r="ET196">
            <v>0</v>
          </cell>
          <cell r="EX196">
            <v>0</v>
          </cell>
          <cell r="EY196">
            <v>0</v>
          </cell>
          <cell r="FB196">
            <v>0</v>
          </cell>
          <cell r="FC196">
            <v>0</v>
          </cell>
          <cell r="FD196">
            <v>0</v>
          </cell>
          <cell r="FH196">
            <v>0</v>
          </cell>
          <cell r="FI196">
            <v>0</v>
          </cell>
          <cell r="FL196">
            <v>0</v>
          </cell>
          <cell r="FM196">
            <v>0</v>
          </cell>
          <cell r="FN196">
            <v>0</v>
          </cell>
        </row>
        <row r="197">
          <cell r="D197">
            <v>0</v>
          </cell>
          <cell r="E197">
            <v>0</v>
          </cell>
          <cell r="H197">
            <v>0</v>
          </cell>
          <cell r="I197">
            <v>0</v>
          </cell>
          <cell r="J197">
            <v>0</v>
          </cell>
          <cell r="N197">
            <v>0</v>
          </cell>
          <cell r="O197">
            <v>0</v>
          </cell>
          <cell r="R197">
            <v>0</v>
          </cell>
          <cell r="S197">
            <v>0</v>
          </cell>
          <cell r="T197">
            <v>0</v>
          </cell>
          <cell r="X197">
            <v>0</v>
          </cell>
          <cell r="Y197">
            <v>0</v>
          </cell>
          <cell r="AB197">
            <v>2.7583295099999998</v>
          </cell>
          <cell r="AC197">
            <v>0.14507146499999998</v>
          </cell>
          <cell r="AD197">
            <v>1.7575656999999998E-2</v>
          </cell>
          <cell r="AR197">
            <v>0</v>
          </cell>
          <cell r="AS197">
            <v>0</v>
          </cell>
          <cell r="AV197">
            <v>0</v>
          </cell>
          <cell r="AW197">
            <v>0</v>
          </cell>
          <cell r="AX197">
            <v>0</v>
          </cell>
          <cell r="BB197">
            <v>0</v>
          </cell>
          <cell r="BC197">
            <v>0</v>
          </cell>
          <cell r="BF197">
            <v>0</v>
          </cell>
          <cell r="BG197">
            <v>0</v>
          </cell>
          <cell r="BH197">
            <v>0</v>
          </cell>
          <cell r="BL197">
            <v>0</v>
          </cell>
          <cell r="BM197">
            <v>0</v>
          </cell>
          <cell r="BP197">
            <v>1.4310310263737098</v>
          </cell>
          <cell r="BQ197">
            <v>0.54996897362629049</v>
          </cell>
          <cell r="BR197">
            <v>0</v>
          </cell>
          <cell r="CP197">
            <v>0</v>
          </cell>
          <cell r="CQ197">
            <v>0</v>
          </cell>
          <cell r="CT197">
            <v>0</v>
          </cell>
          <cell r="CU197">
            <v>0</v>
          </cell>
          <cell r="CV197">
            <v>0</v>
          </cell>
          <cell r="CZ197">
            <v>0</v>
          </cell>
          <cell r="DA197">
            <v>0</v>
          </cell>
          <cell r="DD197">
            <v>0</v>
          </cell>
          <cell r="DE197">
            <v>0</v>
          </cell>
          <cell r="DF197">
            <v>0</v>
          </cell>
          <cell r="DJ197">
            <v>0</v>
          </cell>
          <cell r="DK197">
            <v>0</v>
          </cell>
          <cell r="DN197">
            <v>0.92460414395639678</v>
          </cell>
          <cell r="DO197">
            <v>0.34739585604360324</v>
          </cell>
          <cell r="DP197">
            <v>0</v>
          </cell>
          <cell r="EN197">
            <v>0</v>
          </cell>
          <cell r="EO197">
            <v>0</v>
          </cell>
          <cell r="ER197">
            <v>0</v>
          </cell>
          <cell r="ES197">
            <v>0</v>
          </cell>
          <cell r="ET197">
            <v>0</v>
          </cell>
          <cell r="EX197">
            <v>0</v>
          </cell>
          <cell r="EY197">
            <v>0</v>
          </cell>
          <cell r="FB197">
            <v>0</v>
          </cell>
          <cell r="FC197">
            <v>0</v>
          </cell>
          <cell r="FD197">
            <v>0</v>
          </cell>
          <cell r="FH197">
            <v>0</v>
          </cell>
          <cell r="FI197">
            <v>0</v>
          </cell>
          <cell r="FL197">
            <v>1.1678534236012148</v>
          </cell>
          <cell r="FM197">
            <v>0.42814657639878517</v>
          </cell>
          <cell r="FN197">
            <v>0</v>
          </cell>
        </row>
        <row r="198">
          <cell r="D198">
            <v>0</v>
          </cell>
          <cell r="E198">
            <v>0</v>
          </cell>
          <cell r="H198">
            <v>1.55905581</v>
          </cell>
          <cell r="I198">
            <v>8.1996915000000004E-2</v>
          </cell>
          <cell r="J198">
            <v>9.9088066999999998E-3</v>
          </cell>
          <cell r="N198">
            <v>0</v>
          </cell>
          <cell r="O198">
            <v>0</v>
          </cell>
          <cell r="R198">
            <v>0</v>
          </cell>
          <cell r="S198">
            <v>0</v>
          </cell>
          <cell r="T198">
            <v>0</v>
          </cell>
          <cell r="X198">
            <v>0</v>
          </cell>
          <cell r="Y198">
            <v>0</v>
          </cell>
          <cell r="AB198">
            <v>132.59812158</v>
          </cell>
          <cell r="AC198">
            <v>6.9738599700000004</v>
          </cell>
          <cell r="AD198">
            <v>0.84489510600000006</v>
          </cell>
          <cell r="AR198">
            <v>0</v>
          </cell>
          <cell r="AS198">
            <v>0</v>
          </cell>
          <cell r="AV198">
            <v>44.259771863142902</v>
          </cell>
          <cell r="AW198">
            <v>17.525228136857098</v>
          </cell>
          <cell r="AX198">
            <v>0</v>
          </cell>
          <cell r="BB198">
            <v>0</v>
          </cell>
          <cell r="BC198">
            <v>0</v>
          </cell>
          <cell r="BF198">
            <v>2.6631522699241263</v>
          </cell>
          <cell r="BG198">
            <v>1.0568477300758734</v>
          </cell>
          <cell r="BH198">
            <v>0</v>
          </cell>
          <cell r="BL198">
            <v>0</v>
          </cell>
          <cell r="BM198">
            <v>0</v>
          </cell>
          <cell r="BP198">
            <v>151.39600328490766</v>
          </cell>
          <cell r="BQ198">
            <v>58.183996715092356</v>
          </cell>
          <cell r="BR198">
            <v>0</v>
          </cell>
          <cell r="CP198">
            <v>0</v>
          </cell>
          <cell r="CQ198">
            <v>0</v>
          </cell>
          <cell r="CT198">
            <v>388.33604935289122</v>
          </cell>
          <cell r="CU198">
            <v>162.63595064710879</v>
          </cell>
          <cell r="CV198">
            <v>0</v>
          </cell>
          <cell r="CZ198">
            <v>0</v>
          </cell>
          <cell r="DA198">
            <v>0</v>
          </cell>
          <cell r="DD198">
            <v>1.7101016222187593</v>
          </cell>
          <cell r="DE198">
            <v>0.65989837778124083</v>
          </cell>
          <cell r="DF198">
            <v>0</v>
          </cell>
          <cell r="DJ198">
            <v>0</v>
          </cell>
          <cell r="DK198">
            <v>0</v>
          </cell>
          <cell r="DN198">
            <v>42.021513806697563</v>
          </cell>
          <cell r="DO198">
            <v>15.788486193302438</v>
          </cell>
          <cell r="DP198">
            <v>0</v>
          </cell>
          <cell r="EN198">
            <v>0</v>
          </cell>
          <cell r="EO198">
            <v>0</v>
          </cell>
          <cell r="ER198">
            <v>172.7082814361458</v>
          </cell>
          <cell r="ES198">
            <v>65.383718563854202</v>
          </cell>
          <cell r="ET198">
            <v>0</v>
          </cell>
          <cell r="EX198">
            <v>0</v>
          </cell>
          <cell r="EY198">
            <v>0</v>
          </cell>
          <cell r="FB198">
            <v>17.735910819957237</v>
          </cell>
          <cell r="FC198">
            <v>6.8290891800427636</v>
          </cell>
          <cell r="FD198">
            <v>0</v>
          </cell>
          <cell r="FH198">
            <v>0</v>
          </cell>
          <cell r="FI198">
            <v>0</v>
          </cell>
          <cell r="FL198">
            <v>3.5489280103169745</v>
          </cell>
          <cell r="FM198">
            <v>1.301071989683025</v>
          </cell>
          <cell r="FN198">
            <v>0</v>
          </cell>
        </row>
        <row r="199">
          <cell r="AU199">
            <v>3320.6839999999997</v>
          </cell>
          <cell r="AV199">
            <v>2378.7766653651988</v>
          </cell>
          <cell r="AW199">
            <v>941.90733463480092</v>
          </cell>
          <cell r="AX199">
            <v>0</v>
          </cell>
          <cell r="AY199">
            <v>-3220.6839999999997</v>
          </cell>
          <cell r="AZ199">
            <v>3220.6840000000002</v>
          </cell>
          <cell r="BA199">
            <v>100</v>
          </cell>
          <cell r="BB199">
            <v>72.766732398261738</v>
          </cell>
          <cell r="BC199">
            <v>27.233267601738266</v>
          </cell>
          <cell r="BD199">
            <v>0</v>
          </cell>
          <cell r="BE199">
            <v>750.06</v>
          </cell>
          <cell r="BF199">
            <v>536.9688149406694</v>
          </cell>
          <cell r="BG199">
            <v>213.09118505933054</v>
          </cell>
          <cell r="BH199">
            <v>0</v>
          </cell>
          <cell r="BI199">
            <v>-650.05999999999995</v>
          </cell>
          <cell r="BJ199">
            <v>650.05999999999995</v>
          </cell>
          <cell r="BK199">
            <v>100</v>
          </cell>
          <cell r="BL199">
            <v>73.208946069035321</v>
          </cell>
          <cell r="BM199">
            <v>26.791053930964679</v>
          </cell>
          <cell r="BN199">
            <v>0</v>
          </cell>
          <cell r="BO199">
            <v>8334.5010000000002</v>
          </cell>
          <cell r="BP199">
            <v>6020.6610400518466</v>
          </cell>
          <cell r="BQ199">
            <v>2313.8399599481531</v>
          </cell>
          <cell r="BR199">
            <v>0</v>
          </cell>
          <cell r="BS199">
            <v>-8234.5010000000002</v>
          </cell>
          <cell r="BT199">
            <v>8234.5010000000002</v>
          </cell>
          <cell r="BU199">
            <v>300</v>
          </cell>
          <cell r="BV199">
            <v>219.18462453633236</v>
          </cell>
          <cell r="BW199">
            <v>80.815375463667635</v>
          </cell>
          <cell r="BX199">
            <v>0</v>
          </cell>
          <cell r="BY199">
            <v>12405.245000000003</v>
          </cell>
          <cell r="BZ199">
            <v>8936.4065203577175</v>
          </cell>
          <cell r="CA199">
            <v>3468.8384796422847</v>
          </cell>
          <cell r="CB199">
            <v>0</v>
          </cell>
          <cell r="CC199">
            <v>-12105.245000000003</v>
          </cell>
          <cell r="CD199">
            <v>4035.0816666666669</v>
          </cell>
          <cell r="CE199">
            <v>200599.99999999997</v>
          </cell>
          <cell r="CF199">
            <v>146856.77830092341</v>
          </cell>
          <cell r="CG199">
            <v>53743.221699076566</v>
          </cell>
          <cell r="CH199">
            <v>0</v>
          </cell>
          <cell r="CI199">
            <v>327291.61799826613</v>
          </cell>
          <cell r="CJ199">
            <v>306286.21055535949</v>
          </cell>
          <cell r="CK199">
            <v>19112.389119965967</v>
          </cell>
          <cell r="CL199">
            <v>1893.0183229406998</v>
          </cell>
          <cell r="CM199">
            <v>-126691.61799826616</v>
          </cell>
          <cell r="CN199">
            <v>63.156339979195508</v>
          </cell>
          <cell r="CO199">
            <v>100.00000000000001</v>
          </cell>
          <cell r="CP199">
            <v>73.208946069035321</v>
          </cell>
          <cell r="CQ199">
            <v>26.791053930964694</v>
          </cell>
          <cell r="CR199">
            <v>0</v>
          </cell>
          <cell r="CS199">
            <v>2543.192</v>
          </cell>
          <cell r="CT199">
            <v>1792.4924207144431</v>
          </cell>
          <cell r="CU199">
            <v>750.69957928555698</v>
          </cell>
          <cell r="CV199">
            <v>0</v>
          </cell>
          <cell r="CW199">
            <v>-2443.192</v>
          </cell>
          <cell r="CX199">
            <v>2443.192</v>
          </cell>
          <cell r="CY199">
            <v>100.00000000000001</v>
          </cell>
          <cell r="CZ199">
            <v>72.769203253524466</v>
          </cell>
          <cell r="DA199">
            <v>27.230796746475548</v>
          </cell>
          <cell r="DB199">
            <v>0</v>
          </cell>
          <cell r="DC199">
            <v>144.55600000000001</v>
          </cell>
          <cell r="DD199">
            <v>104.30609708922151</v>
          </cell>
          <cell r="DE199">
            <v>40.249902910778495</v>
          </cell>
          <cell r="DF199">
            <v>0</v>
          </cell>
          <cell r="DG199">
            <v>-44.555999999999997</v>
          </cell>
          <cell r="DH199">
            <v>44.555999999999983</v>
          </cell>
          <cell r="DI199">
            <v>100</v>
          </cell>
          <cell r="DJ199">
            <v>73.208946069035306</v>
          </cell>
          <cell r="DK199">
            <v>26.791053930964694</v>
          </cell>
          <cell r="DL199">
            <v>0</v>
          </cell>
          <cell r="DM199">
            <v>1313.5329000000002</v>
          </cell>
          <cell r="DN199">
            <v>954.79399572567888</v>
          </cell>
          <cell r="DO199">
            <v>358.73890427432127</v>
          </cell>
          <cell r="DP199">
            <v>0</v>
          </cell>
          <cell r="DQ199">
            <v>-1213.5329000000002</v>
          </cell>
          <cell r="DR199">
            <v>1213.5329000000002</v>
          </cell>
          <cell r="DS199">
            <v>300</v>
          </cell>
          <cell r="DT199">
            <v>219.18709539159508</v>
          </cell>
          <cell r="DU199">
            <v>80.812904608404935</v>
          </cell>
          <cell r="DV199">
            <v>0</v>
          </cell>
          <cell r="DW199">
            <v>4001.2809000000007</v>
          </cell>
          <cell r="DX199">
            <v>2851.5925135293437</v>
          </cell>
          <cell r="DY199">
            <v>1149.688386470657</v>
          </cell>
          <cell r="DZ199">
            <v>0</v>
          </cell>
          <cell r="EA199">
            <v>-3701.2809000000007</v>
          </cell>
          <cell r="EB199">
            <v>1233.7603000000001</v>
          </cell>
          <cell r="EC199">
            <v>200899.99999999997</v>
          </cell>
          <cell r="ED199">
            <v>147075.965396315</v>
          </cell>
          <cell r="EE199">
            <v>53824.034603684973</v>
          </cell>
          <cell r="EF199">
            <v>0</v>
          </cell>
          <cell r="EG199">
            <v>331292.89889826614</v>
          </cell>
          <cell r="EH199">
            <v>309137.80306888884</v>
          </cell>
          <cell r="EI199">
            <v>20262.077506436621</v>
          </cell>
          <cell r="EJ199">
            <v>1893.0183229406998</v>
          </cell>
          <cell r="EK199">
            <v>-130392.89889826617</v>
          </cell>
          <cell r="EL199">
            <v>64.904379740301749</v>
          </cell>
          <cell r="EM199">
            <v>100.00000000000003</v>
          </cell>
          <cell r="EN199">
            <v>73.208946069035335</v>
          </cell>
          <cell r="EO199">
            <v>26.791053930964686</v>
          </cell>
          <cell r="EP199">
            <v>0</v>
          </cell>
          <cell r="EQ199">
            <v>353.04399999999998</v>
          </cell>
          <cell r="ER199">
            <v>256.09269740832389</v>
          </cell>
          <cell r="ES199">
            <v>96.951302591676082</v>
          </cell>
          <cell r="ET199">
            <v>0</v>
          </cell>
          <cell r="EU199">
            <v>-253.04399999999995</v>
          </cell>
          <cell r="EV199">
            <v>253.04399999999987</v>
          </cell>
          <cell r="EW199">
            <v>100</v>
          </cell>
          <cell r="EX199">
            <v>72.758300090863955</v>
          </cell>
          <cell r="EY199">
            <v>27.241699909136045</v>
          </cell>
          <cell r="EZ199">
            <v>0</v>
          </cell>
          <cell r="FA199">
            <v>227.53800000000001</v>
          </cell>
          <cell r="FB199">
            <v>164.28225834119397</v>
          </cell>
          <cell r="FC199">
            <v>63.255741658806038</v>
          </cell>
          <cell r="FD199">
            <v>0</v>
          </cell>
          <cell r="FE199">
            <v>-127.53800000000001</v>
          </cell>
          <cell r="FF199">
            <v>127.53800000000001</v>
          </cell>
          <cell r="FG199">
            <v>60238.283999999985</v>
          </cell>
          <cell r="FH199">
            <v>44099.81284647232</v>
          </cell>
          <cell r="FI199">
            <v>16138.471153527669</v>
          </cell>
          <cell r="FJ199">
            <v>0</v>
          </cell>
          <cell r="FK199">
            <v>74804.951000000001</v>
          </cell>
          <cell r="FL199">
            <v>54737.605343152325</v>
          </cell>
          <cell r="FM199">
            <v>20067.345656847672</v>
          </cell>
          <cell r="FN199">
            <v>0</v>
          </cell>
          <cell r="FO199">
            <v>-14566.667000000016</v>
          </cell>
          <cell r="FP199">
            <v>24.181742959344632</v>
          </cell>
          <cell r="FQ199">
            <v>60438.283999999992</v>
          </cell>
          <cell r="FR199">
            <v>44245.780092632223</v>
          </cell>
          <cell r="FS199">
            <v>16192.503907367769</v>
          </cell>
          <cell r="FT199">
            <v>0</v>
          </cell>
          <cell r="FU199">
            <v>75385.532999999996</v>
          </cell>
          <cell r="FV199">
            <v>55157.980298901843</v>
          </cell>
          <cell r="FW199">
            <v>20227.552701098153</v>
          </cell>
          <cell r="FX199">
            <v>0</v>
          </cell>
          <cell r="FY199">
            <v>-14947.249000000003</v>
          </cell>
          <cell r="FZ199">
            <v>24.731425200622837</v>
          </cell>
          <cell r="GA199">
            <v>60738.283999999992</v>
          </cell>
          <cell r="GB199">
            <v>44464.967188023817</v>
          </cell>
          <cell r="GC199">
            <v>16273.316811976174</v>
          </cell>
          <cell r="GD199">
            <v>0</v>
          </cell>
          <cell r="GE199">
            <v>79386.813899999994</v>
          </cell>
          <cell r="GF199">
            <v>58009.572812431186</v>
          </cell>
          <cell r="GG199">
            <v>21377.241087568807</v>
          </cell>
          <cell r="GH199">
            <v>0</v>
          </cell>
          <cell r="GI199">
            <v>-18648.529900000001</v>
          </cell>
          <cell r="GJ199">
            <v>30.703089833752955</v>
          </cell>
          <cell r="GK199">
            <v>261338.28399999999</v>
          </cell>
          <cell r="GL199">
            <v>191321.74548894723</v>
          </cell>
          <cell r="GM199">
            <v>70016.538511052742</v>
          </cell>
          <cell r="GN199">
            <v>0</v>
          </cell>
          <cell r="GO199">
            <v>406678.43189826608</v>
          </cell>
          <cell r="GP199">
            <v>364295.78336779063</v>
          </cell>
          <cell r="GQ199">
            <v>40489.630207534778</v>
          </cell>
          <cell r="GR199">
            <v>1893.0183229406998</v>
          </cell>
          <cell r="GS199">
            <v>-145340.14789826609</v>
          </cell>
          <cell r="GT199">
            <v>55.613798971093786</v>
          </cell>
          <cell r="GU199">
            <v>406678.962</v>
          </cell>
          <cell r="GV199">
            <v>0.53010173392249271</v>
          </cell>
        </row>
        <row r="200">
          <cell r="D200">
            <v>0</v>
          </cell>
          <cell r="E200">
            <v>0</v>
          </cell>
          <cell r="H200">
            <v>0</v>
          </cell>
          <cell r="I200">
            <v>0</v>
          </cell>
          <cell r="J200">
            <v>0</v>
          </cell>
          <cell r="N200">
            <v>0</v>
          </cell>
          <cell r="O200">
            <v>0</v>
          </cell>
          <cell r="R200">
            <v>16.020585145000002</v>
          </cell>
          <cell r="S200">
            <v>6.8276257000000005</v>
          </cell>
          <cell r="T200">
            <v>0</v>
          </cell>
          <cell r="X200">
            <v>0</v>
          </cell>
          <cell r="Y200">
            <v>0</v>
          </cell>
          <cell r="AB200">
            <v>366.10725736889998</v>
          </cell>
          <cell r="AC200">
            <v>133.94774263110003</v>
          </cell>
          <cell r="AD200">
            <v>0</v>
          </cell>
          <cell r="AR200">
            <v>0</v>
          </cell>
          <cell r="AS200">
            <v>0</v>
          </cell>
          <cell r="AV200">
            <v>0</v>
          </cell>
          <cell r="AW200">
            <v>0</v>
          </cell>
          <cell r="AX200">
            <v>0</v>
          </cell>
          <cell r="BB200">
            <v>0</v>
          </cell>
          <cell r="BC200">
            <v>0</v>
          </cell>
          <cell r="BF200">
            <v>454.6788416023096</v>
          </cell>
          <cell r="BG200">
            <v>180.4351583976904</v>
          </cell>
          <cell r="BH200">
            <v>0</v>
          </cell>
          <cell r="BL200">
            <v>0</v>
          </cell>
          <cell r="BM200">
            <v>0</v>
          </cell>
          <cell r="BP200">
            <v>0</v>
          </cell>
          <cell r="BQ200">
            <v>0</v>
          </cell>
          <cell r="BR200">
            <v>0</v>
          </cell>
          <cell r="CP200">
            <v>0</v>
          </cell>
          <cell r="CQ200">
            <v>0</v>
          </cell>
          <cell r="CT200">
            <v>0</v>
          </cell>
          <cell r="CU200">
            <v>0</v>
          </cell>
          <cell r="CV200">
            <v>0</v>
          </cell>
          <cell r="CZ200">
            <v>0</v>
          </cell>
          <cell r="DA200">
            <v>0</v>
          </cell>
          <cell r="DD200">
            <v>75.73080407525218</v>
          </cell>
          <cell r="DE200">
            <v>29.223195924747827</v>
          </cell>
          <cell r="DF200">
            <v>0</v>
          </cell>
          <cell r="DJ200">
            <v>0</v>
          </cell>
          <cell r="DK200">
            <v>0</v>
          </cell>
          <cell r="DN200">
            <v>0</v>
          </cell>
          <cell r="DO200">
            <v>0</v>
          </cell>
          <cell r="DP200">
            <v>0</v>
          </cell>
          <cell r="EN200">
            <v>0</v>
          </cell>
          <cell r="EO200">
            <v>0</v>
          </cell>
          <cell r="ER200">
            <v>0</v>
          </cell>
          <cell r="ES200">
            <v>0</v>
          </cell>
          <cell r="ET200">
            <v>0</v>
          </cell>
          <cell r="EX200">
            <v>0</v>
          </cell>
          <cell r="EY200">
            <v>0</v>
          </cell>
          <cell r="FB200">
            <v>0</v>
          </cell>
          <cell r="FC200">
            <v>0</v>
          </cell>
          <cell r="FD200">
            <v>0</v>
          </cell>
          <cell r="FH200">
            <v>0</v>
          </cell>
          <cell r="FI200">
            <v>0</v>
          </cell>
          <cell r="FL200">
            <v>6844.057909730368</v>
          </cell>
          <cell r="FM200">
            <v>2509.0990902696317</v>
          </cell>
          <cell r="FN200">
            <v>0</v>
          </cell>
        </row>
        <row r="201">
          <cell r="D201">
            <v>0</v>
          </cell>
          <cell r="E201">
            <v>0</v>
          </cell>
          <cell r="H201">
            <v>0</v>
          </cell>
          <cell r="I201">
            <v>0</v>
          </cell>
          <cell r="J201">
            <v>0</v>
          </cell>
          <cell r="N201">
            <v>0</v>
          </cell>
          <cell r="O201">
            <v>0</v>
          </cell>
          <cell r="R201">
            <v>0</v>
          </cell>
          <cell r="S201">
            <v>0</v>
          </cell>
          <cell r="T201">
            <v>0</v>
          </cell>
          <cell r="X201">
            <v>0</v>
          </cell>
          <cell r="Y201">
            <v>0</v>
          </cell>
          <cell r="AB201">
            <v>0</v>
          </cell>
          <cell r="AC201">
            <v>0</v>
          </cell>
          <cell r="AD201">
            <v>0</v>
          </cell>
          <cell r="AR201">
            <v>0</v>
          </cell>
          <cell r="AS201">
            <v>0</v>
          </cell>
          <cell r="AV201">
            <v>0</v>
          </cell>
          <cell r="AW201">
            <v>0</v>
          </cell>
          <cell r="AX201">
            <v>0</v>
          </cell>
          <cell r="BB201">
            <v>0</v>
          </cell>
          <cell r="BC201">
            <v>0</v>
          </cell>
          <cell r="BF201">
            <v>0</v>
          </cell>
          <cell r="BG201">
            <v>0</v>
          </cell>
          <cell r="BH201">
            <v>0</v>
          </cell>
          <cell r="BL201">
            <v>0</v>
          </cell>
          <cell r="BM201">
            <v>0</v>
          </cell>
          <cell r="BP201">
            <v>0</v>
          </cell>
          <cell r="BQ201">
            <v>0</v>
          </cell>
          <cell r="BR201">
            <v>0</v>
          </cell>
          <cell r="CP201">
            <v>0</v>
          </cell>
          <cell r="CQ201">
            <v>0</v>
          </cell>
          <cell r="CT201">
            <v>0</v>
          </cell>
          <cell r="CU201">
            <v>0</v>
          </cell>
          <cell r="CV201">
            <v>0</v>
          </cell>
          <cell r="CZ201">
            <v>0</v>
          </cell>
          <cell r="DA201">
            <v>0</v>
          </cell>
          <cell r="DD201">
            <v>0</v>
          </cell>
          <cell r="DE201">
            <v>0</v>
          </cell>
          <cell r="DF201">
            <v>0</v>
          </cell>
          <cell r="DJ201">
            <v>0</v>
          </cell>
          <cell r="DK201">
            <v>0</v>
          </cell>
          <cell r="DN201">
            <v>0</v>
          </cell>
          <cell r="DO201">
            <v>0</v>
          </cell>
          <cell r="DP201">
            <v>0</v>
          </cell>
          <cell r="EN201">
            <v>0</v>
          </cell>
          <cell r="EO201">
            <v>0</v>
          </cell>
          <cell r="ER201">
            <v>0</v>
          </cell>
          <cell r="ES201">
            <v>0</v>
          </cell>
          <cell r="ET201">
            <v>0</v>
          </cell>
          <cell r="EX201">
            <v>0</v>
          </cell>
          <cell r="EY201">
            <v>0</v>
          </cell>
          <cell r="FB201">
            <v>0</v>
          </cell>
          <cell r="FC201">
            <v>0</v>
          </cell>
          <cell r="FD201">
            <v>0</v>
          </cell>
          <cell r="FH201">
            <v>0</v>
          </cell>
          <cell r="FI201">
            <v>0</v>
          </cell>
          <cell r="FL201">
            <v>0</v>
          </cell>
          <cell r="FM201">
            <v>0</v>
          </cell>
          <cell r="FN201">
            <v>0</v>
          </cell>
        </row>
        <row r="202">
          <cell r="D202">
            <v>0</v>
          </cell>
          <cell r="E202">
            <v>0</v>
          </cell>
          <cell r="H202">
            <v>0</v>
          </cell>
          <cell r="I202">
            <v>0</v>
          </cell>
          <cell r="J202">
            <v>0</v>
          </cell>
          <cell r="N202">
            <v>0</v>
          </cell>
          <cell r="O202">
            <v>0</v>
          </cell>
          <cell r="R202">
            <v>0</v>
          </cell>
          <cell r="S202">
            <v>0</v>
          </cell>
          <cell r="T202">
            <v>0</v>
          </cell>
          <cell r="X202">
            <v>5856.715685522825</v>
          </cell>
          <cell r="Y202">
            <v>2143.284314477175</v>
          </cell>
          <cell r="AB202">
            <v>3626.8972916365797</v>
          </cell>
          <cell r="AC202">
            <v>1326.9737083634202</v>
          </cell>
          <cell r="AD202">
            <v>0</v>
          </cell>
          <cell r="AR202">
            <v>0</v>
          </cell>
          <cell r="AS202">
            <v>0</v>
          </cell>
          <cell r="AV202">
            <v>0</v>
          </cell>
          <cell r="AW202">
            <v>0</v>
          </cell>
          <cell r="AX202">
            <v>0</v>
          </cell>
          <cell r="BB202">
            <v>0</v>
          </cell>
          <cell r="BC202">
            <v>0</v>
          </cell>
          <cell r="BF202">
            <v>0</v>
          </cell>
          <cell r="BG202">
            <v>0</v>
          </cell>
          <cell r="BH202">
            <v>0</v>
          </cell>
          <cell r="BL202">
            <v>5856.7156855228259</v>
          </cell>
          <cell r="BM202">
            <v>2143.2843144771746</v>
          </cell>
          <cell r="BP202">
            <v>3322.6941586786197</v>
          </cell>
          <cell r="BQ202">
            <v>1215.6748413213802</v>
          </cell>
          <cell r="BR202">
            <v>0</v>
          </cell>
          <cell r="CP202">
            <v>0</v>
          </cell>
          <cell r="CQ202">
            <v>0</v>
          </cell>
          <cell r="CT202">
            <v>0</v>
          </cell>
          <cell r="CU202">
            <v>0</v>
          </cell>
          <cell r="CV202">
            <v>0</v>
          </cell>
          <cell r="CZ202">
            <v>0</v>
          </cell>
          <cell r="DA202">
            <v>0</v>
          </cell>
          <cell r="DD202">
            <v>0</v>
          </cell>
          <cell r="DE202">
            <v>0</v>
          </cell>
          <cell r="DF202">
            <v>0</v>
          </cell>
          <cell r="DJ202">
            <v>5856.715685522825</v>
          </cell>
          <cell r="DK202">
            <v>2143.2843144771755</v>
          </cell>
          <cell r="DN202">
            <v>3173.1854515244818</v>
          </cell>
          <cell r="DO202">
            <v>1192.2415484755177</v>
          </cell>
          <cell r="DP202">
            <v>0</v>
          </cell>
          <cell r="EN202">
            <v>0</v>
          </cell>
          <cell r="EO202">
            <v>0</v>
          </cell>
          <cell r="ER202">
            <v>0</v>
          </cell>
          <cell r="ES202">
            <v>0</v>
          </cell>
          <cell r="ET202">
            <v>0</v>
          </cell>
          <cell r="EX202">
            <v>0</v>
          </cell>
          <cell r="EY202">
            <v>0</v>
          </cell>
          <cell r="FB202">
            <v>0</v>
          </cell>
          <cell r="FC202">
            <v>0</v>
          </cell>
          <cell r="FD202">
            <v>0</v>
          </cell>
          <cell r="FH202">
            <v>5856.715685522825</v>
          </cell>
          <cell r="FI202">
            <v>2143.2843144771746</v>
          </cell>
          <cell r="FL202">
            <v>2512.6724960269839</v>
          </cell>
          <cell r="FM202">
            <v>921.17050397301603</v>
          </cell>
          <cell r="FN202">
            <v>0</v>
          </cell>
        </row>
        <row r="203">
          <cell r="D203">
            <v>0</v>
          </cell>
          <cell r="E203">
            <v>0</v>
          </cell>
          <cell r="H203">
            <v>0</v>
          </cell>
          <cell r="I203">
            <v>0</v>
          </cell>
          <cell r="J203">
            <v>0</v>
          </cell>
          <cell r="N203">
            <v>0</v>
          </cell>
          <cell r="O203">
            <v>0</v>
          </cell>
          <cell r="R203">
            <v>0</v>
          </cell>
          <cell r="S203">
            <v>0</v>
          </cell>
          <cell r="T203">
            <v>0</v>
          </cell>
          <cell r="X203">
            <v>0</v>
          </cell>
          <cell r="Y203">
            <v>0</v>
          </cell>
          <cell r="AB203">
            <v>0</v>
          </cell>
          <cell r="AC203">
            <v>0</v>
          </cell>
          <cell r="AD203">
            <v>0</v>
          </cell>
          <cell r="AR203">
            <v>0</v>
          </cell>
          <cell r="AS203">
            <v>0</v>
          </cell>
          <cell r="AV203">
            <v>0</v>
          </cell>
          <cell r="AW203">
            <v>0</v>
          </cell>
          <cell r="AX203">
            <v>0</v>
          </cell>
          <cell r="BB203">
            <v>0</v>
          </cell>
          <cell r="BC203">
            <v>0</v>
          </cell>
          <cell r="BF203">
            <v>0</v>
          </cell>
          <cell r="BG203">
            <v>0</v>
          </cell>
          <cell r="BH203">
            <v>0</v>
          </cell>
          <cell r="BL203">
            <v>0</v>
          </cell>
          <cell r="BM203">
            <v>0</v>
          </cell>
          <cell r="BP203">
            <v>0</v>
          </cell>
          <cell r="BQ203">
            <v>0</v>
          </cell>
          <cell r="BR203">
            <v>0</v>
          </cell>
          <cell r="CP203">
            <v>0</v>
          </cell>
          <cell r="CQ203">
            <v>0</v>
          </cell>
          <cell r="CT203">
            <v>0</v>
          </cell>
          <cell r="CU203">
            <v>0</v>
          </cell>
          <cell r="CV203">
            <v>0</v>
          </cell>
          <cell r="CZ203">
            <v>0</v>
          </cell>
          <cell r="DA203">
            <v>0</v>
          </cell>
          <cell r="DD203">
            <v>0</v>
          </cell>
          <cell r="DE203">
            <v>0</v>
          </cell>
          <cell r="DF203">
            <v>0</v>
          </cell>
          <cell r="DJ203">
            <v>0</v>
          </cell>
          <cell r="DK203">
            <v>0</v>
          </cell>
          <cell r="DN203">
            <v>0</v>
          </cell>
          <cell r="DO203">
            <v>0</v>
          </cell>
          <cell r="DP203">
            <v>0</v>
          </cell>
          <cell r="EN203">
            <v>0</v>
          </cell>
          <cell r="EO203">
            <v>0</v>
          </cell>
          <cell r="ER203">
            <v>0</v>
          </cell>
          <cell r="ES203">
            <v>0</v>
          </cell>
          <cell r="ET203">
            <v>0</v>
          </cell>
          <cell r="EX203">
            <v>0</v>
          </cell>
          <cell r="EY203">
            <v>0</v>
          </cell>
          <cell r="FB203">
            <v>0</v>
          </cell>
          <cell r="FC203">
            <v>0</v>
          </cell>
          <cell r="FD203">
            <v>0</v>
          </cell>
          <cell r="FH203">
            <v>0</v>
          </cell>
          <cell r="FI203">
            <v>0</v>
          </cell>
          <cell r="FL203">
            <v>0</v>
          </cell>
          <cell r="FM203">
            <v>0</v>
          </cell>
          <cell r="FN203">
            <v>0</v>
          </cell>
        </row>
        <row r="204">
          <cell r="D204">
            <v>11896.45373621824</v>
          </cell>
          <cell r="E204">
            <v>4353.5462637817609</v>
          </cell>
          <cell r="H204">
            <v>12678.16597586</v>
          </cell>
          <cell r="I204">
            <v>767.25040783999998</v>
          </cell>
          <cell r="J204">
            <v>34.015397122000003</v>
          </cell>
          <cell r="N204">
            <v>12519.289555477713</v>
          </cell>
          <cell r="O204">
            <v>4564.0437778556197</v>
          </cell>
          <cell r="R204">
            <v>12223.799844795001</v>
          </cell>
          <cell r="S204">
            <v>739.75332348000006</v>
          </cell>
          <cell r="T204">
            <v>32.796337171500006</v>
          </cell>
          <cell r="X204">
            <v>13116.602837368828</v>
          </cell>
          <cell r="Y204">
            <v>4800.0638292978401</v>
          </cell>
          <cell r="AB204">
            <v>11996.41785188</v>
          </cell>
          <cell r="AC204">
            <v>725.99274272000002</v>
          </cell>
          <cell r="AD204">
            <v>32.286273476000005</v>
          </cell>
          <cell r="AR204">
            <v>14336.751938519414</v>
          </cell>
          <cell r="AS204">
            <v>5246.5813948139175</v>
          </cell>
          <cell r="AV204">
            <v>8941.5176403591486</v>
          </cell>
          <cell r="AW204">
            <v>3540.5093596408515</v>
          </cell>
          <cell r="AX204">
            <v>0</v>
          </cell>
          <cell r="BB204">
            <v>14856.541197978437</v>
          </cell>
          <cell r="BC204">
            <v>5560.1254686882285</v>
          </cell>
          <cell r="BF204">
            <v>10344.241819280614</v>
          </cell>
          <cell r="BG204">
            <v>4105.0181807193858</v>
          </cell>
          <cell r="BH204">
            <v>0</v>
          </cell>
          <cell r="BL204">
            <v>14946.826489094708</v>
          </cell>
          <cell r="BM204">
            <v>5469.8401775719549</v>
          </cell>
          <cell r="BP204">
            <v>12047.203844998516</v>
          </cell>
          <cell r="BQ204">
            <v>4780.8231550014807</v>
          </cell>
          <cell r="BR204">
            <v>0</v>
          </cell>
          <cell r="CP204">
            <v>15556.901039670005</v>
          </cell>
          <cell r="CQ204">
            <v>5693.0989603299968</v>
          </cell>
          <cell r="CT204">
            <v>11744.477309691996</v>
          </cell>
          <cell r="CU204">
            <v>4918.6116903080037</v>
          </cell>
          <cell r="CV204">
            <v>0</v>
          </cell>
          <cell r="CZ204">
            <v>15463.455691373949</v>
          </cell>
          <cell r="DA204">
            <v>5786.5443086260539</v>
          </cell>
          <cell r="DD204">
            <v>11756.430571334242</v>
          </cell>
          <cell r="DE204">
            <v>4536.6014286657573</v>
          </cell>
          <cell r="DF204">
            <v>0</v>
          </cell>
          <cell r="DJ204">
            <v>15556.901039670003</v>
          </cell>
          <cell r="DK204">
            <v>5693.0989603299968</v>
          </cell>
          <cell r="DN204">
            <v>12417.310808915912</v>
          </cell>
          <cell r="DO204">
            <v>4665.4801910840888</v>
          </cell>
          <cell r="DP204">
            <v>0</v>
          </cell>
          <cell r="EN204">
            <v>16777.050140820596</v>
          </cell>
          <cell r="EO204">
            <v>6139.6165258460733</v>
          </cell>
          <cell r="ER204">
            <v>15317.170709295871</v>
          </cell>
          <cell r="ES204">
            <v>5798.7582907041278</v>
          </cell>
          <cell r="ET204">
            <v>0</v>
          </cell>
          <cell r="EX204">
            <v>16673.777104156321</v>
          </cell>
          <cell r="EY204">
            <v>6242.8895625103432</v>
          </cell>
          <cell r="FB204">
            <v>16001.485307606918</v>
          </cell>
          <cell r="FC204">
            <v>6161.2606923930798</v>
          </cell>
          <cell r="FD204">
            <v>0</v>
          </cell>
          <cell r="FH204">
            <v>16777.050140820589</v>
          </cell>
          <cell r="FI204">
            <v>6139.6165258460724</v>
          </cell>
          <cell r="FL204">
            <v>20904.759216895269</v>
          </cell>
          <cell r="FM204">
            <v>7663.8907831047336</v>
          </cell>
          <cell r="FN204">
            <v>0</v>
          </cell>
        </row>
        <row r="205">
          <cell r="D205">
            <v>59.895167136920549</v>
          </cell>
          <cell r="E205">
            <v>21.918832863079441</v>
          </cell>
          <cell r="H205">
            <v>42.330085773831001</v>
          </cell>
          <cell r="I205">
            <v>17.566914226169001</v>
          </cell>
          <cell r="J205">
            <v>0</v>
          </cell>
          <cell r="N205">
            <v>59.95628228440119</v>
          </cell>
          <cell r="O205">
            <v>21.85771771559881</v>
          </cell>
          <cell r="R205">
            <v>55.396168616699995</v>
          </cell>
          <cell r="S205">
            <v>23.608644821999999</v>
          </cell>
          <cell r="T205">
            <v>0</v>
          </cell>
          <cell r="X205">
            <v>59.895167136920541</v>
          </cell>
          <cell r="Y205">
            <v>21.918832863079448</v>
          </cell>
          <cell r="AB205">
            <v>50.861347590599998</v>
          </cell>
          <cell r="AC205">
            <v>18.608652409400001</v>
          </cell>
          <cell r="AD205">
            <v>0</v>
          </cell>
          <cell r="AR205">
            <v>59.895167136920541</v>
          </cell>
          <cell r="AS205">
            <v>21.918832863079448</v>
          </cell>
          <cell r="AV205">
            <v>64.129210920648688</v>
          </cell>
          <cell r="AW205">
            <v>25.392789079351321</v>
          </cell>
          <cell r="AX205">
            <v>0</v>
          </cell>
          <cell r="BB205">
            <v>59.53337444431385</v>
          </cell>
          <cell r="BC205">
            <v>22.280625555686143</v>
          </cell>
          <cell r="BF205">
            <v>64.309400109485011</v>
          </cell>
          <cell r="BG205">
            <v>25.520599890514976</v>
          </cell>
          <cell r="BH205">
            <v>0</v>
          </cell>
          <cell r="BL205">
            <v>59.895167136920549</v>
          </cell>
          <cell r="BM205">
            <v>21.918832863079441</v>
          </cell>
          <cell r="BP205">
            <v>52.776948519106597</v>
          </cell>
          <cell r="BQ205">
            <v>20.944051480893407</v>
          </cell>
          <cell r="BR205">
            <v>0</v>
          </cell>
          <cell r="CP205">
            <v>59.895167136920549</v>
          </cell>
          <cell r="CQ205">
            <v>21.918832863079452</v>
          </cell>
          <cell r="CT205">
            <v>61.733063666886309</v>
          </cell>
          <cell r="CU205">
            <v>25.853936333113698</v>
          </cell>
          <cell r="CV205">
            <v>0</v>
          </cell>
          <cell r="CZ205">
            <v>59.535395949838495</v>
          </cell>
          <cell r="DA205">
            <v>22.278604050161505</v>
          </cell>
          <cell r="DD205">
            <v>61.402028541910354</v>
          </cell>
          <cell r="DE205">
            <v>23.693971458089653</v>
          </cell>
          <cell r="DF205">
            <v>0</v>
          </cell>
          <cell r="DJ205">
            <v>59.895167136920541</v>
          </cell>
          <cell r="DK205">
            <v>21.918832863079452</v>
          </cell>
          <cell r="DN205">
            <v>63.048262291152504</v>
          </cell>
          <cell r="DO205">
            <v>23.688737708847491</v>
          </cell>
          <cell r="DP205">
            <v>0</v>
          </cell>
          <cell r="EN205">
            <v>59.895167136920563</v>
          </cell>
          <cell r="EO205">
            <v>21.918832863079448</v>
          </cell>
          <cell r="ER205">
            <v>60.671897281725848</v>
          </cell>
          <cell r="ES205">
            <v>22.969102718274151</v>
          </cell>
          <cell r="ET205">
            <v>0</v>
          </cell>
          <cell r="EX205">
            <v>59.526475636339434</v>
          </cell>
          <cell r="EY205">
            <v>22.287524363660562</v>
          </cell>
          <cell r="FB205">
            <v>56.468280933835757</v>
          </cell>
          <cell r="FC205">
            <v>21.742719066164238</v>
          </cell>
          <cell r="FD205">
            <v>0</v>
          </cell>
          <cell r="FH205">
            <v>59.895167136920541</v>
          </cell>
          <cell r="FI205">
            <v>21.918832863079441</v>
          </cell>
          <cell r="FL205">
            <v>61.224496210973463</v>
          </cell>
          <cell r="FM205">
            <v>22.445503789026539</v>
          </cell>
          <cell r="FN205">
            <v>0</v>
          </cell>
        </row>
        <row r="206">
          <cell r="D206">
            <v>0</v>
          </cell>
          <cell r="E206">
            <v>0</v>
          </cell>
          <cell r="H206">
            <v>9.1872900990000002</v>
          </cell>
          <cell r="I206">
            <v>3.8127099010000003</v>
          </cell>
          <cell r="J206">
            <v>0</v>
          </cell>
          <cell r="N206">
            <v>0</v>
          </cell>
          <cell r="O206">
            <v>0</v>
          </cell>
          <cell r="R206">
            <v>5.3845992960000002</v>
          </cell>
          <cell r="S206">
            <v>2.2947993599999998</v>
          </cell>
          <cell r="T206">
            <v>0</v>
          </cell>
          <cell r="X206">
            <v>0</v>
          </cell>
          <cell r="Y206">
            <v>0</v>
          </cell>
          <cell r="AB206">
            <v>2.9285359199999998</v>
          </cell>
          <cell r="AC206">
            <v>1.0714640800000002</v>
          </cell>
          <cell r="AD206">
            <v>0</v>
          </cell>
          <cell r="AR206">
            <v>0</v>
          </cell>
          <cell r="AS206">
            <v>0</v>
          </cell>
          <cell r="AV206">
            <v>2.8654056397600001</v>
          </cell>
          <cell r="AW206">
            <v>1.1345943602399999</v>
          </cell>
          <cell r="AX206">
            <v>0</v>
          </cell>
          <cell r="BB206">
            <v>0</v>
          </cell>
          <cell r="BC206">
            <v>0</v>
          </cell>
          <cell r="BF206">
            <v>2.8636045913162649</v>
          </cell>
          <cell r="BG206">
            <v>1.1363954086837349</v>
          </cell>
          <cell r="BH206">
            <v>0</v>
          </cell>
          <cell r="BL206">
            <v>0</v>
          </cell>
          <cell r="BM206">
            <v>0</v>
          </cell>
          <cell r="BP206">
            <v>0</v>
          </cell>
          <cell r="BQ206">
            <v>1.1104875792555082</v>
          </cell>
          <cell r="BR206">
            <v>0</v>
          </cell>
          <cell r="CP206">
            <v>0</v>
          </cell>
          <cell r="CQ206">
            <v>0</v>
          </cell>
          <cell r="CT206">
            <v>6.385668613173074</v>
          </cell>
          <cell r="CU206">
            <v>2.6743313868269274</v>
          </cell>
          <cell r="CV206">
            <v>0</v>
          </cell>
          <cell r="CZ206">
            <v>0</v>
          </cell>
          <cell r="DA206">
            <v>0</v>
          </cell>
          <cell r="DD206">
            <v>6.5373505051907008</v>
          </cell>
          <cell r="DE206">
            <v>2.5226494948093006</v>
          </cell>
          <cell r="DF206">
            <v>0</v>
          </cell>
          <cell r="DJ206">
            <v>0</v>
          </cell>
          <cell r="DK206">
            <v>0</v>
          </cell>
          <cell r="DN206">
            <v>0</v>
          </cell>
          <cell r="DO206">
            <v>0</v>
          </cell>
          <cell r="DP206">
            <v>0</v>
          </cell>
          <cell r="EN206">
            <v>0</v>
          </cell>
          <cell r="EO206">
            <v>0</v>
          </cell>
          <cell r="ER206">
            <v>8.4724926800320155</v>
          </cell>
          <cell r="ES206">
            <v>3.2075073199679829</v>
          </cell>
          <cell r="ET206">
            <v>0</v>
          </cell>
          <cell r="EX206">
            <v>0</v>
          </cell>
          <cell r="EY206">
            <v>0</v>
          </cell>
          <cell r="FB206">
            <v>2.8879968768503539</v>
          </cell>
          <cell r="FC206">
            <v>1.1120031231496459</v>
          </cell>
          <cell r="FD206">
            <v>0</v>
          </cell>
          <cell r="FH206">
            <v>0</v>
          </cell>
          <cell r="FI206">
            <v>0</v>
          </cell>
          <cell r="FL206">
            <v>4.1650511824173657</v>
          </cell>
          <cell r="FM206">
            <v>1.5269488175826349</v>
          </cell>
          <cell r="FN206">
            <v>0</v>
          </cell>
        </row>
        <row r="207">
          <cell r="D207">
            <v>0</v>
          </cell>
          <cell r="E207">
            <v>0</v>
          </cell>
          <cell r="H207">
            <v>0</v>
          </cell>
          <cell r="I207">
            <v>0</v>
          </cell>
          <cell r="J207">
            <v>0</v>
          </cell>
          <cell r="N207">
            <v>0</v>
          </cell>
          <cell r="O207">
            <v>0</v>
          </cell>
          <cell r="R207">
            <v>0</v>
          </cell>
          <cell r="S207">
            <v>0</v>
          </cell>
          <cell r="T207">
            <v>0</v>
          </cell>
          <cell r="X207">
            <v>0</v>
          </cell>
          <cell r="Y207">
            <v>0</v>
          </cell>
          <cell r="AB207">
            <v>0</v>
          </cell>
          <cell r="AC207">
            <v>0</v>
          </cell>
          <cell r="AD207">
            <v>0</v>
          </cell>
          <cell r="AR207">
            <v>0</v>
          </cell>
          <cell r="AS207">
            <v>0</v>
          </cell>
          <cell r="AV207">
            <v>0</v>
          </cell>
          <cell r="AW207">
            <v>0</v>
          </cell>
          <cell r="AX207">
            <v>0</v>
          </cell>
          <cell r="BB207">
            <v>0</v>
          </cell>
          <cell r="BC207">
            <v>0</v>
          </cell>
          <cell r="BF207">
            <v>0</v>
          </cell>
          <cell r="BG207">
            <v>0</v>
          </cell>
          <cell r="BH207">
            <v>0</v>
          </cell>
          <cell r="BL207">
            <v>0</v>
          </cell>
          <cell r="BM207">
            <v>0</v>
          </cell>
          <cell r="BP207">
            <v>0</v>
          </cell>
          <cell r="BQ207">
            <v>0</v>
          </cell>
          <cell r="BR207">
            <v>0</v>
          </cell>
          <cell r="CP207">
            <v>0</v>
          </cell>
          <cell r="CQ207">
            <v>0</v>
          </cell>
          <cell r="CT207">
            <v>0</v>
          </cell>
          <cell r="CU207">
            <v>0</v>
          </cell>
          <cell r="CV207">
            <v>0</v>
          </cell>
          <cell r="CZ207">
            <v>0</v>
          </cell>
          <cell r="DA207">
            <v>0</v>
          </cell>
          <cell r="DD207">
            <v>0</v>
          </cell>
          <cell r="DE207">
            <v>0</v>
          </cell>
          <cell r="DF207">
            <v>0</v>
          </cell>
          <cell r="DJ207">
            <v>0</v>
          </cell>
          <cell r="DK207">
            <v>0</v>
          </cell>
          <cell r="DN207">
            <v>0</v>
          </cell>
          <cell r="DO207">
            <v>0</v>
          </cell>
          <cell r="DP207">
            <v>0</v>
          </cell>
          <cell r="EN207">
            <v>0</v>
          </cell>
          <cell r="EO207">
            <v>0</v>
          </cell>
          <cell r="ER207">
            <v>0</v>
          </cell>
          <cell r="ES207">
            <v>0</v>
          </cell>
          <cell r="ET207">
            <v>0</v>
          </cell>
          <cell r="EX207">
            <v>0</v>
          </cell>
          <cell r="EY207">
            <v>0</v>
          </cell>
          <cell r="FB207">
            <v>0</v>
          </cell>
          <cell r="FC207">
            <v>0</v>
          </cell>
          <cell r="FD207">
            <v>0</v>
          </cell>
          <cell r="FH207">
            <v>0</v>
          </cell>
          <cell r="FI207">
            <v>0</v>
          </cell>
          <cell r="FL207">
            <v>0</v>
          </cell>
          <cell r="FM207">
            <v>0</v>
          </cell>
          <cell r="FN207">
            <v>0</v>
          </cell>
        </row>
        <row r="208">
          <cell r="D208">
            <v>0</v>
          </cell>
          <cell r="E208">
            <v>0</v>
          </cell>
          <cell r="H208">
            <v>0</v>
          </cell>
          <cell r="I208">
            <v>0</v>
          </cell>
          <cell r="J208">
            <v>0</v>
          </cell>
          <cell r="N208">
            <v>0</v>
          </cell>
          <cell r="O208">
            <v>0</v>
          </cell>
          <cell r="R208">
            <v>251.49</v>
          </cell>
          <cell r="S208">
            <v>0</v>
          </cell>
          <cell r="T208">
            <v>0</v>
          </cell>
          <cell r="X208">
            <v>0</v>
          </cell>
          <cell r="Y208">
            <v>0</v>
          </cell>
          <cell r="AB208">
            <v>0</v>
          </cell>
          <cell r="AC208">
            <v>0</v>
          </cell>
          <cell r="AD208">
            <v>0</v>
          </cell>
          <cell r="AR208">
            <v>0</v>
          </cell>
          <cell r="AS208">
            <v>0</v>
          </cell>
          <cell r="AV208">
            <v>58.375</v>
          </cell>
          <cell r="AW208">
            <v>0</v>
          </cell>
          <cell r="AX208">
            <v>0</v>
          </cell>
          <cell r="BB208">
            <v>0</v>
          </cell>
          <cell r="BC208">
            <v>0</v>
          </cell>
          <cell r="BF208">
            <v>10</v>
          </cell>
          <cell r="BG208">
            <v>0</v>
          </cell>
          <cell r="BH208">
            <v>0</v>
          </cell>
          <cell r="BL208">
            <v>0</v>
          </cell>
          <cell r="BM208">
            <v>0</v>
          </cell>
          <cell r="BP208">
            <v>6720.3329999999996</v>
          </cell>
          <cell r="BQ208">
            <v>0</v>
          </cell>
          <cell r="BR208">
            <v>0</v>
          </cell>
          <cell r="CP208">
            <v>0</v>
          </cell>
          <cell r="CQ208">
            <v>0</v>
          </cell>
          <cell r="CT208">
            <v>0</v>
          </cell>
          <cell r="CU208">
            <v>0</v>
          </cell>
          <cell r="CV208">
            <v>0</v>
          </cell>
          <cell r="CZ208">
            <v>0</v>
          </cell>
          <cell r="DA208">
            <v>0</v>
          </cell>
          <cell r="DD208">
            <v>0</v>
          </cell>
          <cell r="DE208">
            <v>0</v>
          </cell>
          <cell r="DF208">
            <v>0</v>
          </cell>
          <cell r="DJ208">
            <v>0</v>
          </cell>
          <cell r="DK208">
            <v>0</v>
          </cell>
          <cell r="DN208">
            <v>478.88900000000001</v>
          </cell>
          <cell r="DO208">
            <v>0</v>
          </cell>
          <cell r="DP208">
            <v>0</v>
          </cell>
          <cell r="EN208">
            <v>0</v>
          </cell>
          <cell r="EO208">
            <v>0</v>
          </cell>
          <cell r="ER208">
            <v>3522.4179999999997</v>
          </cell>
          <cell r="ES208">
            <v>0</v>
          </cell>
          <cell r="ET208">
            <v>0</v>
          </cell>
          <cell r="EX208">
            <v>0</v>
          </cell>
          <cell r="EY208">
            <v>0</v>
          </cell>
          <cell r="FB208">
            <v>421.69099999999997</v>
          </cell>
          <cell r="FC208">
            <v>0</v>
          </cell>
          <cell r="FD208">
            <v>0</v>
          </cell>
          <cell r="FH208">
            <v>0</v>
          </cell>
          <cell r="FI208">
            <v>0</v>
          </cell>
          <cell r="FL208">
            <v>15</v>
          </cell>
          <cell r="FM208">
            <v>0</v>
          </cell>
          <cell r="FN208">
            <v>0</v>
          </cell>
        </row>
        <row r="209">
          <cell r="D209">
            <v>0</v>
          </cell>
          <cell r="E209">
            <v>0</v>
          </cell>
          <cell r="H209">
            <v>0</v>
          </cell>
          <cell r="I209">
            <v>0</v>
          </cell>
          <cell r="J209">
            <v>0</v>
          </cell>
          <cell r="N209">
            <v>0</v>
          </cell>
          <cell r="O209">
            <v>0</v>
          </cell>
          <cell r="R209">
            <v>0</v>
          </cell>
          <cell r="S209">
            <v>0</v>
          </cell>
          <cell r="T209">
            <v>0</v>
          </cell>
          <cell r="X209">
            <v>0</v>
          </cell>
          <cell r="Y209">
            <v>0</v>
          </cell>
          <cell r="AB209">
            <v>0</v>
          </cell>
          <cell r="AC209">
            <v>0</v>
          </cell>
          <cell r="AD209">
            <v>0</v>
          </cell>
          <cell r="AR209">
            <v>0</v>
          </cell>
          <cell r="AS209">
            <v>0</v>
          </cell>
          <cell r="AV209">
            <v>0</v>
          </cell>
          <cell r="AW209">
            <v>0</v>
          </cell>
          <cell r="AX209">
            <v>0</v>
          </cell>
          <cell r="BB209">
            <v>0</v>
          </cell>
          <cell r="BC209">
            <v>0</v>
          </cell>
          <cell r="BF209">
            <v>0</v>
          </cell>
          <cell r="BG209">
            <v>0</v>
          </cell>
          <cell r="BH209">
            <v>0</v>
          </cell>
          <cell r="BL209">
            <v>0</v>
          </cell>
          <cell r="BM209">
            <v>0</v>
          </cell>
          <cell r="BP209">
            <v>0</v>
          </cell>
          <cell r="BQ209">
            <v>0</v>
          </cell>
          <cell r="BR209">
            <v>0</v>
          </cell>
          <cell r="CP209">
            <v>0</v>
          </cell>
          <cell r="CQ209">
            <v>0</v>
          </cell>
          <cell r="CT209">
            <v>0</v>
          </cell>
          <cell r="CU209">
            <v>0</v>
          </cell>
          <cell r="CV209">
            <v>0</v>
          </cell>
          <cell r="CZ209">
            <v>0</v>
          </cell>
          <cell r="DA209">
            <v>0</v>
          </cell>
          <cell r="DD209">
            <v>0</v>
          </cell>
          <cell r="DE209">
            <v>0</v>
          </cell>
          <cell r="DF209">
            <v>0</v>
          </cell>
          <cell r="DJ209">
            <v>0</v>
          </cell>
          <cell r="DK209">
            <v>0</v>
          </cell>
          <cell r="DN209">
            <v>0</v>
          </cell>
          <cell r="DO209">
            <v>0</v>
          </cell>
          <cell r="DP209">
            <v>0</v>
          </cell>
          <cell r="EN209">
            <v>0</v>
          </cell>
          <cell r="EO209">
            <v>0</v>
          </cell>
          <cell r="ER209">
            <v>0</v>
          </cell>
          <cell r="ES209">
            <v>0</v>
          </cell>
          <cell r="ET209">
            <v>0</v>
          </cell>
          <cell r="EX209">
            <v>0</v>
          </cell>
          <cell r="EY209">
            <v>0</v>
          </cell>
          <cell r="FB209">
            <v>0</v>
          </cell>
          <cell r="FC209">
            <v>0</v>
          </cell>
          <cell r="FD209">
            <v>0</v>
          </cell>
          <cell r="FH209">
            <v>0</v>
          </cell>
          <cell r="FI209">
            <v>0</v>
          </cell>
          <cell r="FL209">
            <v>0</v>
          </cell>
          <cell r="FM209">
            <v>0</v>
          </cell>
          <cell r="FN209">
            <v>0</v>
          </cell>
        </row>
        <row r="210">
          <cell r="D210">
            <v>0</v>
          </cell>
          <cell r="E210">
            <v>0</v>
          </cell>
          <cell r="H210">
            <v>476.36876549400301</v>
          </cell>
          <cell r="I210">
            <v>197.69223450599702</v>
          </cell>
          <cell r="J210">
            <v>0</v>
          </cell>
          <cell r="N210">
            <v>0</v>
          </cell>
          <cell r="O210">
            <v>0</v>
          </cell>
          <cell r="R210">
            <v>0</v>
          </cell>
          <cell r="S210">
            <v>0</v>
          </cell>
          <cell r="T210">
            <v>0</v>
          </cell>
          <cell r="X210">
            <v>0</v>
          </cell>
          <cell r="Y210">
            <v>0</v>
          </cell>
          <cell r="AB210">
            <v>148.21613144711998</v>
          </cell>
          <cell r="AC210">
            <v>54.227868552880004</v>
          </cell>
          <cell r="AD210">
            <v>0</v>
          </cell>
          <cell r="AR210">
            <v>0</v>
          </cell>
          <cell r="AS210">
            <v>0</v>
          </cell>
          <cell r="AV210">
            <v>0</v>
          </cell>
          <cell r="AW210">
            <v>0</v>
          </cell>
          <cell r="AX210">
            <v>0</v>
          </cell>
          <cell r="BB210">
            <v>0</v>
          </cell>
          <cell r="BC210">
            <v>0</v>
          </cell>
          <cell r="BF210">
            <v>0</v>
          </cell>
          <cell r="BG210">
            <v>0</v>
          </cell>
          <cell r="BH210">
            <v>0</v>
          </cell>
          <cell r="BL210">
            <v>0</v>
          </cell>
          <cell r="BM210">
            <v>0</v>
          </cell>
          <cell r="BP210">
            <v>0</v>
          </cell>
          <cell r="BQ210">
            <v>0</v>
          </cell>
          <cell r="BR210">
            <v>0</v>
          </cell>
          <cell r="CP210">
            <v>0</v>
          </cell>
          <cell r="CQ210">
            <v>0</v>
          </cell>
          <cell r="CT210">
            <v>43125.651039340853</v>
          </cell>
          <cell r="CU210">
            <v>18061.112960659153</v>
          </cell>
          <cell r="CV210">
            <v>0</v>
          </cell>
          <cell r="CZ210">
            <v>0</v>
          </cell>
          <cell r="DA210">
            <v>0</v>
          </cell>
          <cell r="DD210">
            <v>101.01866122811236</v>
          </cell>
          <cell r="DE210">
            <v>38.981338771887643</v>
          </cell>
          <cell r="DF210">
            <v>0</v>
          </cell>
          <cell r="DJ210">
            <v>0</v>
          </cell>
          <cell r="DK210">
            <v>0</v>
          </cell>
          <cell r="DN210">
            <v>24888.116364192141</v>
          </cell>
          <cell r="DO210">
            <v>9351.0596358078565</v>
          </cell>
          <cell r="DP210">
            <v>0</v>
          </cell>
          <cell r="EN210">
            <v>0</v>
          </cell>
          <cell r="EO210">
            <v>0</v>
          </cell>
          <cell r="ER210">
            <v>0.41274386429265558</v>
          </cell>
          <cell r="ES210">
            <v>0.15625613570734437</v>
          </cell>
          <cell r="ET210">
            <v>0</v>
          </cell>
          <cell r="EX210">
            <v>0</v>
          </cell>
          <cell r="EY210">
            <v>0</v>
          </cell>
          <cell r="FB210">
            <v>26844.369945849321</v>
          </cell>
          <cell r="FC210">
            <v>10336.238054150677</v>
          </cell>
          <cell r="FD210">
            <v>0</v>
          </cell>
          <cell r="FH210">
            <v>0</v>
          </cell>
          <cell r="FI210">
            <v>0</v>
          </cell>
          <cell r="FL210">
            <v>24143.976304309417</v>
          </cell>
          <cell r="FM210">
            <v>8851.4196956905835</v>
          </cell>
          <cell r="FN210">
            <v>0</v>
          </cell>
        </row>
        <row r="211">
          <cell r="D211">
            <v>0</v>
          </cell>
          <cell r="E211">
            <v>0</v>
          </cell>
          <cell r="H211">
            <v>0</v>
          </cell>
          <cell r="I211">
            <v>0</v>
          </cell>
          <cell r="J211">
            <v>0</v>
          </cell>
          <cell r="N211">
            <v>0</v>
          </cell>
          <cell r="O211">
            <v>0</v>
          </cell>
          <cell r="R211">
            <v>0</v>
          </cell>
          <cell r="S211">
            <v>0</v>
          </cell>
          <cell r="T211">
            <v>0</v>
          </cell>
          <cell r="X211">
            <v>0</v>
          </cell>
          <cell r="Y211">
            <v>0</v>
          </cell>
          <cell r="AB211">
            <v>0</v>
          </cell>
          <cell r="AC211">
            <v>0</v>
          </cell>
          <cell r="AD211">
            <v>0</v>
          </cell>
          <cell r="AR211">
            <v>0</v>
          </cell>
          <cell r="AS211">
            <v>0</v>
          </cell>
          <cell r="AV211">
            <v>0</v>
          </cell>
          <cell r="AW211">
            <v>0</v>
          </cell>
          <cell r="AX211">
            <v>0</v>
          </cell>
          <cell r="BB211">
            <v>0</v>
          </cell>
          <cell r="BC211">
            <v>0</v>
          </cell>
          <cell r="BF211">
            <v>0</v>
          </cell>
          <cell r="BG211">
            <v>0</v>
          </cell>
          <cell r="BH211">
            <v>0</v>
          </cell>
          <cell r="BL211">
            <v>0</v>
          </cell>
          <cell r="BM211">
            <v>0</v>
          </cell>
          <cell r="BP211">
            <v>0</v>
          </cell>
          <cell r="BQ211">
            <v>0</v>
          </cell>
          <cell r="BR211">
            <v>0</v>
          </cell>
          <cell r="CP211">
            <v>0</v>
          </cell>
          <cell r="CQ211">
            <v>0</v>
          </cell>
          <cell r="CT211">
            <v>0</v>
          </cell>
          <cell r="CU211">
            <v>0</v>
          </cell>
          <cell r="CV211">
            <v>0</v>
          </cell>
          <cell r="CZ211">
            <v>0</v>
          </cell>
          <cell r="DA211">
            <v>0</v>
          </cell>
          <cell r="DD211">
            <v>0</v>
          </cell>
          <cell r="DE211">
            <v>0</v>
          </cell>
          <cell r="DF211">
            <v>0</v>
          </cell>
          <cell r="DJ211">
            <v>0</v>
          </cell>
          <cell r="DK211">
            <v>0</v>
          </cell>
          <cell r="DN211">
            <v>0</v>
          </cell>
          <cell r="DO211">
            <v>0</v>
          </cell>
          <cell r="DP211">
            <v>0</v>
          </cell>
          <cell r="EN211">
            <v>0</v>
          </cell>
          <cell r="EO211">
            <v>0</v>
          </cell>
          <cell r="ER211">
            <v>0</v>
          </cell>
          <cell r="ES211">
            <v>0</v>
          </cell>
          <cell r="ET211">
            <v>0</v>
          </cell>
          <cell r="EX211">
            <v>0</v>
          </cell>
          <cell r="EY211">
            <v>0</v>
          </cell>
          <cell r="FB211">
            <v>0</v>
          </cell>
          <cell r="FC211">
            <v>0</v>
          </cell>
          <cell r="FD211">
            <v>0</v>
          </cell>
          <cell r="FH211">
            <v>0</v>
          </cell>
          <cell r="FI211">
            <v>0</v>
          </cell>
          <cell r="FL211">
            <v>10024.03204671745</v>
          </cell>
          <cell r="FM211">
            <v>3674.9089532825506</v>
          </cell>
          <cell r="FN211">
            <v>0</v>
          </cell>
        </row>
        <row r="212">
          <cell r="D212">
            <v>109.81341910355297</v>
          </cell>
          <cell r="E212">
            <v>40.186580896447019</v>
          </cell>
          <cell r="H212">
            <v>14.369628429458999</v>
          </cell>
          <cell r="I212">
            <v>5.9633715705409998</v>
          </cell>
          <cell r="J212">
            <v>0</v>
          </cell>
          <cell r="N212">
            <v>109.9254692676092</v>
          </cell>
          <cell r="O212">
            <v>40.074530732390812</v>
          </cell>
          <cell r="R212">
            <v>1.4022394</v>
          </cell>
          <cell r="S212">
            <v>0.59760400000000002</v>
          </cell>
          <cell r="T212">
            <v>0</v>
          </cell>
          <cell r="X212">
            <v>109.81341910355296</v>
          </cell>
          <cell r="Y212">
            <v>40.186580896447033</v>
          </cell>
          <cell r="AB212">
            <v>167.44929110171998</v>
          </cell>
          <cell r="AC212">
            <v>61.264708898280006</v>
          </cell>
          <cell r="AD212">
            <v>0</v>
          </cell>
          <cell r="AR212">
            <v>109.81341910355296</v>
          </cell>
          <cell r="AS212">
            <v>40.186580896447033</v>
          </cell>
          <cell r="AV212">
            <v>241.1081248547853</v>
          </cell>
          <cell r="AW212">
            <v>95.469875145214672</v>
          </cell>
          <cell r="AX212">
            <v>0</v>
          </cell>
          <cell r="BB212">
            <v>109.1500985973926</v>
          </cell>
          <cell r="BC212">
            <v>40.849901402607394</v>
          </cell>
          <cell r="BF212">
            <v>0</v>
          </cell>
          <cell r="BG212">
            <v>0</v>
          </cell>
          <cell r="BH212">
            <v>0</v>
          </cell>
          <cell r="BL212">
            <v>109.81341910355297</v>
          </cell>
          <cell r="BM212">
            <v>40.186580896447019</v>
          </cell>
          <cell r="BP212">
            <v>186.56025961851554</v>
          </cell>
          <cell r="BQ212">
            <v>74.034740381484482</v>
          </cell>
          <cell r="BR212">
            <v>0</v>
          </cell>
          <cell r="CP212">
            <v>109.81341910355297</v>
          </cell>
          <cell r="CQ212">
            <v>40.18658089644704</v>
          </cell>
          <cell r="CT212">
            <v>146.84641422518291</v>
          </cell>
          <cell r="CU212">
            <v>61.499585774817106</v>
          </cell>
          <cell r="CV212">
            <v>0</v>
          </cell>
          <cell r="CZ212">
            <v>109.15380488028669</v>
          </cell>
          <cell r="DA212">
            <v>40.846195119713322</v>
          </cell>
          <cell r="DD212">
            <v>15.413283017812201</v>
          </cell>
          <cell r="DE212">
            <v>5.9477169821878002</v>
          </cell>
          <cell r="DF212">
            <v>0</v>
          </cell>
          <cell r="DJ212">
            <v>109.81341910355296</v>
          </cell>
          <cell r="DK212">
            <v>40.18658089644704</v>
          </cell>
          <cell r="DN212">
            <v>309.27572481311307</v>
          </cell>
          <cell r="DO212">
            <v>116.20227518688695</v>
          </cell>
          <cell r="DP212">
            <v>0</v>
          </cell>
          <cell r="EN212">
            <v>109.81341910355299</v>
          </cell>
          <cell r="EO212">
            <v>40.186580896447033</v>
          </cell>
          <cell r="ER212">
            <v>557.26805064404425</v>
          </cell>
          <cell r="ES212">
            <v>210.96994935595578</v>
          </cell>
          <cell r="ET212">
            <v>0</v>
          </cell>
          <cell r="EX212">
            <v>109.13745013629594</v>
          </cell>
          <cell r="EY212">
            <v>40.862549863704068</v>
          </cell>
          <cell r="FB212">
            <v>82.3259609707154</v>
          </cell>
          <cell r="FC212">
            <v>31.699039029284595</v>
          </cell>
          <cell r="FD212">
            <v>0</v>
          </cell>
          <cell r="FH212">
            <v>7430.7080260070834</v>
          </cell>
          <cell r="FI212">
            <v>2719.2919739929152</v>
          </cell>
          <cell r="FL212">
            <v>14067.76111282336</v>
          </cell>
          <cell r="FM212">
            <v>5157.3798871766394</v>
          </cell>
          <cell r="FN212">
            <v>0</v>
          </cell>
        </row>
        <row r="213">
          <cell r="D213">
            <v>12066.162322458715</v>
          </cell>
          <cell r="H213">
            <v>13220.421745656291</v>
          </cell>
          <cell r="L213">
            <v>-13.560954025922157</v>
          </cell>
          <cell r="P213">
            <v>0</v>
          </cell>
          <cell r="V213">
            <v>-22.845751672767364</v>
          </cell>
          <cell r="AF213">
            <v>-28.434653215124982</v>
          </cell>
          <cell r="AG213">
            <v>59945.44200000001</v>
          </cell>
          <cell r="AH213">
            <v>43898.360738620569</v>
          </cell>
          <cell r="AI213">
            <v>16047.081261379441</v>
          </cell>
          <cell r="AJ213">
            <v>0</v>
          </cell>
          <cell r="AK213">
            <v>46319.345420684185</v>
          </cell>
          <cell r="AL213">
            <v>42132.792889853903</v>
          </cell>
          <cell r="AM213">
            <v>4087.4545230607873</v>
          </cell>
          <cell r="AN213">
            <v>99.098007769500015</v>
          </cell>
          <cell r="AO213">
            <v>13626.096579315825</v>
          </cell>
          <cell r="AP213">
            <v>-22.730830109344808</v>
          </cell>
          <cell r="AR213">
            <v>14506.460524759888</v>
          </cell>
          <cell r="AS213">
            <v>5308.6868085734441</v>
          </cell>
          <cell r="AT213">
            <v>0</v>
          </cell>
          <cell r="AU213">
            <v>12970.502</v>
          </cell>
          <cell r="AV213">
            <v>9307.9953817743426</v>
          </cell>
          <cell r="AW213">
            <v>3662.5066182256573</v>
          </cell>
          <cell r="AX213">
            <v>0</v>
          </cell>
          <cell r="AY213">
            <v>6844.6453333333338</v>
          </cell>
          <cell r="AZ213">
            <v>-34.542490238360074</v>
          </cell>
          <cell r="BI213">
            <v>5460.2766666666666</v>
          </cell>
          <cell r="BT213">
            <v>-0.79000761583405676</v>
          </cell>
          <cell r="BU213">
            <v>69112.108666666667</v>
          </cell>
          <cell r="BV213">
            <v>50504.935956638037</v>
          </cell>
          <cell r="BW213">
            <v>18607.172710028623</v>
          </cell>
          <cell r="BX213">
            <v>0</v>
          </cell>
          <cell r="BY213">
            <v>56580.861487579241</v>
          </cell>
          <cell r="BZ213">
            <v>42513.657259172818</v>
          </cell>
          <cell r="CA213">
            <v>14067.204228406426</v>
          </cell>
          <cell r="CB213">
            <v>0</v>
          </cell>
          <cell r="CC213">
            <v>12531.247179087426</v>
          </cell>
          <cell r="CD213">
            <v>-18.131767964896937</v>
          </cell>
          <cell r="CE213">
            <v>129057.55066666666</v>
          </cell>
          <cell r="CF213">
            <v>94403.296695258599</v>
          </cell>
          <cell r="CG213">
            <v>34654.253971408063</v>
          </cell>
          <cell r="CH213">
            <v>0</v>
          </cell>
          <cell r="CI213">
            <v>102900.20690826346</v>
          </cell>
          <cell r="CJ213">
            <v>84646.450149026743</v>
          </cell>
          <cell r="CK213">
            <v>18154.658751467214</v>
          </cell>
          <cell r="CL213">
            <v>99.098007769500015</v>
          </cell>
          <cell r="CM213">
            <v>26157.343758403207</v>
          </cell>
          <cell r="CN213">
            <v>-20.267968532862596</v>
          </cell>
          <cell r="CP213">
            <v>15726.60962591048</v>
          </cell>
          <cell r="CQ213">
            <v>5755.2043740895233</v>
          </cell>
          <cell r="CR213">
            <v>0</v>
          </cell>
          <cell r="CT213">
            <v>55085.093495538094</v>
          </cell>
          <cell r="CV213">
            <v>0</v>
          </cell>
          <cell r="CW213">
            <v>-56673.032000000007</v>
          </cell>
          <cell r="CX213">
            <v>263.81865144163339</v>
          </cell>
          <cell r="CZ213">
            <v>15632.144892204074</v>
          </cell>
          <cell r="DA213">
            <v>5849.6691077959285</v>
          </cell>
          <cell r="DB213">
            <v>0</v>
          </cell>
          <cell r="DD213">
            <v>12016.532698702518</v>
          </cell>
          <cell r="DF213">
            <v>0</v>
          </cell>
          <cell r="DG213">
            <v>4828.3110000000052</v>
          </cell>
          <cell r="DH213">
            <v>-22.476272255220181</v>
          </cell>
          <cell r="DJ213">
            <v>21583.325311433302</v>
          </cell>
          <cell r="DK213">
            <v>7898.4886885666992</v>
          </cell>
          <cell r="DL213">
            <v>0</v>
          </cell>
          <cell r="DN213">
            <v>41329.825611736807</v>
          </cell>
          <cell r="DP213">
            <v>0</v>
          </cell>
          <cell r="DQ213">
            <v>-27196.684000000005</v>
          </cell>
          <cell r="DR213">
            <v>92.24901832702696</v>
          </cell>
          <cell r="DS213">
            <v>72445.44200000001</v>
          </cell>
          <cell r="DT213">
            <v>52942.079829547853</v>
          </cell>
          <cell r="DU213">
            <v>19503.36217045215</v>
          </cell>
          <cell r="DV213">
            <v>0</v>
          </cell>
          <cell r="DW213">
            <v>151486.84700000001</v>
          </cell>
          <cell r="DX213">
            <v>108431.45180597743</v>
          </cell>
          <cell r="DY213">
            <v>43055.395194022589</v>
          </cell>
          <cell r="DZ213">
            <v>0</v>
          </cell>
          <cell r="EA213">
            <v>-79041.404999999999</v>
          </cell>
          <cell r="EB213">
            <v>109.10473153024589</v>
          </cell>
          <cell r="EC213">
            <v>201502.99266666669</v>
          </cell>
          <cell r="ED213">
            <v>147345.37652480649</v>
          </cell>
          <cell r="EE213">
            <v>54157.616141860213</v>
          </cell>
          <cell r="EF213">
            <v>0</v>
          </cell>
          <cell r="EG213">
            <v>254387.05390826342</v>
          </cell>
          <cell r="EH213">
            <v>193077.90195500411</v>
          </cell>
          <cell r="EI213">
            <v>61210.053945489803</v>
          </cell>
          <cell r="EJ213">
            <v>99.098007769500015</v>
          </cell>
          <cell r="EK213">
            <v>-52884.061241596733</v>
          </cell>
          <cell r="EL213">
            <v>26.24480189685292</v>
          </cell>
          <cell r="EN213">
            <v>16946.758727061071</v>
          </cell>
          <cell r="EO213">
            <v>6201.7219396055998</v>
          </cell>
          <cell r="EP213">
            <v>0</v>
          </cell>
          <cell r="ER213">
            <v>19466.413893765966</v>
          </cell>
          <cell r="ET213">
            <v>0</v>
          </cell>
          <cell r="EU213">
            <v>-2353.9943333333285</v>
          </cell>
          <cell r="EV213">
            <v>10.169109442776644</v>
          </cell>
          <cell r="EX213">
            <v>16842.441029928956</v>
          </cell>
          <cell r="EY213">
            <v>6306.039636737708</v>
          </cell>
          <cell r="EZ213">
            <v>0</v>
          </cell>
          <cell r="FB213">
            <v>43409.228492237642</v>
          </cell>
          <cell r="FD213">
            <v>0</v>
          </cell>
          <cell r="FE213">
            <v>-36812.80033333334</v>
          </cell>
          <cell r="FF213">
            <v>159.0290130200338</v>
          </cell>
          <cell r="FH213">
            <v>30124.369019487418</v>
          </cell>
          <cell r="FI213">
            <v>11024.111647179241</v>
          </cell>
          <cell r="FJ213">
            <v>0</v>
          </cell>
          <cell r="FL213">
            <v>78577.648633896228</v>
          </cell>
          <cell r="FN213">
            <v>0</v>
          </cell>
          <cell r="FO213">
            <v>-66231.009333333335</v>
          </cell>
          <cell r="FP213">
            <v>160.9561477369088</v>
          </cell>
          <cell r="FQ213">
            <v>87445.441999999995</v>
          </cell>
          <cell r="FR213">
            <v>63913.568776477441</v>
          </cell>
          <cell r="FS213">
            <v>23531.873223522554</v>
          </cell>
          <cell r="FT213">
            <v>0</v>
          </cell>
          <cell r="FU213">
            <v>192843.24600000001</v>
          </cell>
          <cell r="FV213">
            <v>141453.29101989986</v>
          </cell>
          <cell r="FW213">
            <v>51389.954980100156</v>
          </cell>
          <cell r="FX213">
            <v>0</v>
          </cell>
          <cell r="FY213">
            <v>-105397.80400000002</v>
          </cell>
          <cell r="FZ213">
            <v>120.52978587494593</v>
          </cell>
          <cell r="GA213">
            <v>159890.88399999999</v>
          </cell>
          <cell r="GB213">
            <v>116855.64860602529</v>
          </cell>
          <cell r="GC213">
            <v>43035.235393974704</v>
          </cell>
          <cell r="GD213">
            <v>0</v>
          </cell>
          <cell r="GE213">
            <v>344330.09299999999</v>
          </cell>
          <cell r="GF213">
            <v>249884.74282587724</v>
          </cell>
          <cell r="GG213">
            <v>94445.350174122737</v>
          </cell>
          <cell r="GH213">
            <v>0</v>
          </cell>
          <cell r="GI213">
            <v>-184439.209</v>
          </cell>
          <cell r="GJ213">
            <v>115.35317360556965</v>
          </cell>
          <cell r="GK213">
            <v>288948.43466666667</v>
          </cell>
          <cell r="GL213">
            <v>211258.94530128388</v>
          </cell>
          <cell r="GM213">
            <v>77689.489365382775</v>
          </cell>
          <cell r="GN213">
            <v>0</v>
          </cell>
          <cell r="GO213">
            <v>447230.29990826349</v>
          </cell>
          <cell r="GP213">
            <v>334531.19297490403</v>
          </cell>
          <cell r="GQ213">
            <v>112600.00892558995</v>
          </cell>
          <cell r="GR213">
            <v>99.098007769500015</v>
          </cell>
          <cell r="GS213">
            <v>-158281.86524159682</v>
          </cell>
        </row>
        <row r="214">
          <cell r="D214">
            <v>0</v>
          </cell>
          <cell r="E214">
            <v>0</v>
          </cell>
          <cell r="H214">
            <v>0</v>
          </cell>
          <cell r="I214">
            <v>0</v>
          </cell>
          <cell r="J214">
            <v>0</v>
          </cell>
          <cell r="N214">
            <v>0</v>
          </cell>
          <cell r="O214">
            <v>0</v>
          </cell>
          <cell r="R214">
            <v>0</v>
          </cell>
          <cell r="S214">
            <v>0</v>
          </cell>
          <cell r="T214">
            <v>0</v>
          </cell>
          <cell r="X214">
            <v>0</v>
          </cell>
          <cell r="Y214">
            <v>0</v>
          </cell>
          <cell r="AB214">
            <v>0</v>
          </cell>
          <cell r="AC214">
            <v>0</v>
          </cell>
          <cell r="AD214">
            <v>0</v>
          </cell>
          <cell r="AR214">
            <v>0</v>
          </cell>
          <cell r="AS214">
            <v>0</v>
          </cell>
          <cell r="AV214">
            <v>0</v>
          </cell>
          <cell r="AW214">
            <v>0</v>
          </cell>
          <cell r="AX214">
            <v>0</v>
          </cell>
          <cell r="BB214">
            <v>0</v>
          </cell>
          <cell r="BC214">
            <v>0</v>
          </cell>
          <cell r="BF214">
            <v>0</v>
          </cell>
          <cell r="BG214">
            <v>0</v>
          </cell>
          <cell r="BH214">
            <v>0</v>
          </cell>
          <cell r="BL214">
            <v>0</v>
          </cell>
          <cell r="BM214">
            <v>0</v>
          </cell>
          <cell r="BP214">
            <v>0</v>
          </cell>
          <cell r="BQ214">
            <v>0</v>
          </cell>
          <cell r="BR214">
            <v>0</v>
          </cell>
          <cell r="CP214">
            <v>0</v>
          </cell>
          <cell r="CQ214">
            <v>0</v>
          </cell>
          <cell r="CT214">
            <v>0</v>
          </cell>
          <cell r="CU214">
            <v>0</v>
          </cell>
          <cell r="CV214">
            <v>0</v>
          </cell>
          <cell r="CZ214">
            <v>0</v>
          </cell>
          <cell r="DA214">
            <v>0</v>
          </cell>
          <cell r="DD214">
            <v>0</v>
          </cell>
          <cell r="DE214">
            <v>0</v>
          </cell>
          <cell r="DF214">
            <v>0</v>
          </cell>
          <cell r="DJ214">
            <v>0</v>
          </cell>
          <cell r="DK214">
            <v>0</v>
          </cell>
          <cell r="DN214">
            <v>0</v>
          </cell>
          <cell r="DO214">
            <v>0</v>
          </cell>
          <cell r="DP214">
            <v>0</v>
          </cell>
          <cell r="EN214">
            <v>0</v>
          </cell>
          <cell r="EO214">
            <v>0</v>
          </cell>
          <cell r="ER214">
            <v>0</v>
          </cell>
          <cell r="ES214">
            <v>0</v>
          </cell>
          <cell r="ET214">
            <v>0</v>
          </cell>
          <cell r="EX214">
            <v>0</v>
          </cell>
          <cell r="EY214">
            <v>0</v>
          </cell>
          <cell r="FB214">
            <v>0</v>
          </cell>
          <cell r="FC214">
            <v>0</v>
          </cell>
          <cell r="FD214">
            <v>0</v>
          </cell>
          <cell r="FH214">
            <v>0</v>
          </cell>
          <cell r="FI214">
            <v>0</v>
          </cell>
          <cell r="FL214">
            <v>0</v>
          </cell>
          <cell r="FM214">
            <v>0</v>
          </cell>
          <cell r="FN214">
            <v>0</v>
          </cell>
        </row>
        <row r="215">
          <cell r="D215">
            <v>0</v>
          </cell>
          <cell r="E215">
            <v>0</v>
          </cell>
          <cell r="H215">
            <v>1433.17966987</v>
          </cell>
          <cell r="I215">
            <v>82.801742738000002</v>
          </cell>
          <cell r="J215">
            <v>5.933977777</v>
          </cell>
          <cell r="N215">
            <v>0</v>
          </cell>
          <cell r="O215">
            <v>0</v>
          </cell>
          <cell r="R215">
            <v>1503.9034139400001</v>
          </cell>
          <cell r="S215">
            <v>86.887796556000012</v>
          </cell>
          <cell r="T215">
            <v>6.2268043740000003</v>
          </cell>
          <cell r="X215">
            <v>0</v>
          </cell>
          <cell r="Y215">
            <v>0</v>
          </cell>
          <cell r="AB215">
            <v>740.16551492999997</v>
          </cell>
          <cell r="AC215">
            <v>42.762952781999999</v>
          </cell>
          <cell r="AD215">
            <v>3.064602303</v>
          </cell>
          <cell r="AR215">
            <v>0</v>
          </cell>
          <cell r="AS215">
            <v>0</v>
          </cell>
          <cell r="AV215">
            <v>0</v>
          </cell>
          <cell r="AW215">
            <v>0</v>
          </cell>
          <cell r="AX215">
            <v>0</v>
          </cell>
          <cell r="BB215">
            <v>0</v>
          </cell>
          <cell r="BC215">
            <v>0</v>
          </cell>
          <cell r="BF215">
            <v>0</v>
          </cell>
          <cell r="BG215">
            <v>0</v>
          </cell>
          <cell r="BH215">
            <v>0</v>
          </cell>
          <cell r="BL215">
            <v>0</v>
          </cell>
          <cell r="BM215">
            <v>0</v>
          </cell>
          <cell r="BP215">
            <v>0</v>
          </cell>
          <cell r="BQ215">
            <v>0</v>
          </cell>
          <cell r="BR215">
            <v>0</v>
          </cell>
          <cell r="CP215">
            <v>0</v>
          </cell>
          <cell r="CQ215">
            <v>0</v>
          </cell>
          <cell r="CT215">
            <v>0</v>
          </cell>
          <cell r="CU215">
            <v>0</v>
          </cell>
          <cell r="CV215">
            <v>0</v>
          </cell>
          <cell r="CZ215">
            <v>0</v>
          </cell>
          <cell r="DA215">
            <v>0</v>
          </cell>
          <cell r="DD215">
            <v>1003.756</v>
          </cell>
          <cell r="DE215">
            <v>0</v>
          </cell>
          <cell r="DF215">
            <v>0</v>
          </cell>
          <cell r="DJ215">
            <v>0</v>
          </cell>
          <cell r="DK215">
            <v>0</v>
          </cell>
          <cell r="DN215">
            <v>0</v>
          </cell>
          <cell r="DO215">
            <v>0</v>
          </cell>
          <cell r="DP215">
            <v>0</v>
          </cell>
          <cell r="EN215">
            <v>0</v>
          </cell>
          <cell r="EO215">
            <v>0</v>
          </cell>
          <cell r="ER215">
            <v>26413.557000000001</v>
          </cell>
          <cell r="ES215">
            <v>0</v>
          </cell>
          <cell r="ET215">
            <v>0</v>
          </cell>
          <cell r="EX215">
            <v>0</v>
          </cell>
          <cell r="EY215">
            <v>0</v>
          </cell>
          <cell r="FB215">
            <v>7490.0429999999997</v>
          </cell>
          <cell r="FC215">
            <v>0</v>
          </cell>
          <cell r="FD215">
            <v>0</v>
          </cell>
          <cell r="FH215">
            <v>0</v>
          </cell>
          <cell r="FI215">
            <v>0</v>
          </cell>
          <cell r="FL215">
            <v>3005.4569999999999</v>
          </cell>
          <cell r="FM215">
            <v>0</v>
          </cell>
          <cell r="FN215">
            <v>0</v>
          </cell>
        </row>
        <row r="216">
          <cell r="D216">
            <v>0</v>
          </cell>
          <cell r="E216">
            <v>0</v>
          </cell>
          <cell r="H216">
            <v>0</v>
          </cell>
          <cell r="I216">
            <v>0</v>
          </cell>
          <cell r="J216">
            <v>0</v>
          </cell>
          <cell r="N216">
            <v>0</v>
          </cell>
          <cell r="O216">
            <v>0</v>
          </cell>
          <cell r="R216">
            <v>0</v>
          </cell>
          <cell r="S216">
            <v>0</v>
          </cell>
          <cell r="T216">
            <v>0</v>
          </cell>
          <cell r="X216">
            <v>0</v>
          </cell>
          <cell r="Y216">
            <v>0</v>
          </cell>
          <cell r="AB216">
            <v>0</v>
          </cell>
          <cell r="AC216">
            <v>0</v>
          </cell>
          <cell r="AD216">
            <v>0</v>
          </cell>
          <cell r="AR216">
            <v>0</v>
          </cell>
          <cell r="AS216">
            <v>0</v>
          </cell>
          <cell r="AV216">
            <v>0</v>
          </cell>
          <cell r="AW216">
            <v>0</v>
          </cell>
          <cell r="AX216">
            <v>0</v>
          </cell>
          <cell r="BB216">
            <v>0</v>
          </cell>
          <cell r="BC216">
            <v>0</v>
          </cell>
          <cell r="BF216">
            <v>0</v>
          </cell>
          <cell r="BG216">
            <v>0</v>
          </cell>
          <cell r="BH216">
            <v>0</v>
          </cell>
          <cell r="BL216">
            <v>0</v>
          </cell>
          <cell r="BM216">
            <v>0</v>
          </cell>
          <cell r="BP216">
            <v>0</v>
          </cell>
          <cell r="BQ216">
            <v>0</v>
          </cell>
          <cell r="BR216">
            <v>0</v>
          </cell>
          <cell r="CP216">
            <v>0</v>
          </cell>
          <cell r="CQ216">
            <v>0</v>
          </cell>
          <cell r="CT216">
            <v>0</v>
          </cell>
          <cell r="CU216">
            <v>0</v>
          </cell>
          <cell r="CV216">
            <v>0</v>
          </cell>
          <cell r="CZ216">
            <v>0</v>
          </cell>
          <cell r="DA216">
            <v>0</v>
          </cell>
          <cell r="DD216">
            <v>0</v>
          </cell>
          <cell r="DE216">
            <v>0</v>
          </cell>
          <cell r="DF216">
            <v>0</v>
          </cell>
          <cell r="DJ216">
            <v>0</v>
          </cell>
          <cell r="DK216">
            <v>0</v>
          </cell>
          <cell r="DN216">
            <v>0</v>
          </cell>
          <cell r="DO216">
            <v>0</v>
          </cell>
          <cell r="DP216">
            <v>0</v>
          </cell>
          <cell r="EN216">
            <v>0</v>
          </cell>
          <cell r="EO216">
            <v>0</v>
          </cell>
          <cell r="ER216">
            <v>0</v>
          </cell>
          <cell r="ES216">
            <v>0</v>
          </cell>
          <cell r="ET216">
            <v>0</v>
          </cell>
          <cell r="EX216">
            <v>0</v>
          </cell>
          <cell r="EY216">
            <v>0</v>
          </cell>
          <cell r="FB216">
            <v>0</v>
          </cell>
          <cell r="FC216">
            <v>0</v>
          </cell>
          <cell r="FD216">
            <v>0</v>
          </cell>
          <cell r="FH216">
            <v>0</v>
          </cell>
          <cell r="FI216">
            <v>0</v>
          </cell>
          <cell r="FL216">
            <v>0</v>
          </cell>
          <cell r="FM216">
            <v>0</v>
          </cell>
          <cell r="FN216">
            <v>0</v>
          </cell>
        </row>
        <row r="217">
          <cell r="D217">
            <v>0</v>
          </cell>
          <cell r="E217">
            <v>0</v>
          </cell>
          <cell r="H217">
            <v>14.125350000000001</v>
          </cell>
          <cell r="I217">
            <v>0.81609000000000009</v>
          </cell>
          <cell r="J217">
            <v>5.8485000000000002E-2</v>
          </cell>
          <cell r="N217">
            <v>80.61201079624675</v>
          </cell>
          <cell r="O217">
            <v>29.387989203753261</v>
          </cell>
          <cell r="R217">
            <v>509.83096599999999</v>
          </cell>
          <cell r="S217">
            <v>29.4554084</v>
          </cell>
          <cell r="T217">
            <v>2.1109185999999998</v>
          </cell>
          <cell r="X217">
            <v>80.529840675938843</v>
          </cell>
          <cell r="Y217">
            <v>29.470159324061154</v>
          </cell>
          <cell r="AB217">
            <v>73.771994599999999</v>
          </cell>
          <cell r="AC217">
            <v>4.2621660400000003</v>
          </cell>
          <cell r="AD217">
            <v>0.30544766000000001</v>
          </cell>
          <cell r="AR217">
            <v>80.529840675938843</v>
          </cell>
          <cell r="AS217">
            <v>29.470159324061154</v>
          </cell>
          <cell r="AV217">
            <v>44.693164466156603</v>
          </cell>
          <cell r="AW217">
            <v>17.696835533843398</v>
          </cell>
          <cell r="AX217">
            <v>0</v>
          </cell>
          <cell r="BB217">
            <v>80.043405638087904</v>
          </cell>
          <cell r="BC217">
            <v>29.956594361912092</v>
          </cell>
          <cell r="BF217">
            <v>0</v>
          </cell>
          <cell r="BG217">
            <v>0</v>
          </cell>
          <cell r="BH217">
            <v>0</v>
          </cell>
          <cell r="BL217">
            <v>80.529840675938857</v>
          </cell>
          <cell r="BM217">
            <v>29.47015932406115</v>
          </cell>
          <cell r="BP217">
            <v>46.253870075067454</v>
          </cell>
          <cell r="BQ217">
            <v>17.776129924932548</v>
          </cell>
          <cell r="BR217">
            <v>0</v>
          </cell>
          <cell r="CP217">
            <v>80.529840675938857</v>
          </cell>
          <cell r="CQ217">
            <v>29.470159324061161</v>
          </cell>
          <cell r="CT217">
            <v>24.23452865290761</v>
          </cell>
          <cell r="CU217">
            <v>10.149471347092392</v>
          </cell>
          <cell r="CV217">
            <v>0</v>
          </cell>
          <cell r="CZ217">
            <v>80.046123578876902</v>
          </cell>
          <cell r="DA217">
            <v>29.953876421123105</v>
          </cell>
          <cell r="DD217">
            <v>140.06453847837554</v>
          </cell>
          <cell r="DE217">
            <v>54.048461521624475</v>
          </cell>
          <cell r="DF217">
            <v>0</v>
          </cell>
          <cell r="DJ217">
            <v>80.529840675938843</v>
          </cell>
          <cell r="DK217">
            <v>29.470159324061161</v>
          </cell>
          <cell r="DN217">
            <v>123.68034205517368</v>
          </cell>
          <cell r="DO217">
            <v>46.469657944826324</v>
          </cell>
          <cell r="DP217">
            <v>0</v>
          </cell>
          <cell r="EN217">
            <v>80.529840675938857</v>
          </cell>
          <cell r="EO217">
            <v>29.470159324061154</v>
          </cell>
          <cell r="ER217">
            <v>36.802390078889069</v>
          </cell>
          <cell r="ES217">
            <v>13.932609921110926</v>
          </cell>
          <cell r="ET217">
            <v>0</v>
          </cell>
          <cell r="EX217">
            <v>80.03413009995036</v>
          </cell>
          <cell r="EY217">
            <v>29.96586990004965</v>
          </cell>
          <cell r="FB217">
            <v>66.21093839789043</v>
          </cell>
          <cell r="FC217">
            <v>25.494061602109568</v>
          </cell>
          <cell r="FD217">
            <v>0</v>
          </cell>
          <cell r="FH217">
            <v>80.529840675938843</v>
          </cell>
          <cell r="FI217">
            <v>29.47015932406115</v>
          </cell>
          <cell r="FL217">
            <v>1199.3510743649456</v>
          </cell>
          <cell r="FM217">
            <v>439.69392563505443</v>
          </cell>
          <cell r="FN217">
            <v>0</v>
          </cell>
        </row>
        <row r="218">
          <cell r="D218">
            <v>0</v>
          </cell>
          <cell r="E218">
            <v>0</v>
          </cell>
          <cell r="H218">
            <v>0</v>
          </cell>
          <cell r="I218">
            <v>0</v>
          </cell>
          <cell r="J218">
            <v>0</v>
          </cell>
          <cell r="N218">
            <v>0</v>
          </cell>
          <cell r="O218">
            <v>0</v>
          </cell>
          <cell r="R218">
            <v>0</v>
          </cell>
          <cell r="S218">
            <v>0</v>
          </cell>
          <cell r="T218">
            <v>0</v>
          </cell>
          <cell r="X218">
            <v>109.81341910355296</v>
          </cell>
          <cell r="Y218">
            <v>40.186580896447033</v>
          </cell>
          <cell r="AB218">
            <v>0</v>
          </cell>
          <cell r="AC218">
            <v>0</v>
          </cell>
          <cell r="AD218">
            <v>0</v>
          </cell>
          <cell r="AR218">
            <v>109.81341910355296</v>
          </cell>
          <cell r="AS218">
            <v>40.186580896447033</v>
          </cell>
          <cell r="AV218">
            <v>0</v>
          </cell>
          <cell r="AW218">
            <v>0</v>
          </cell>
          <cell r="AX218">
            <v>0</v>
          </cell>
          <cell r="BB218">
            <v>109.1500985973926</v>
          </cell>
          <cell r="BC218">
            <v>40.849901402607394</v>
          </cell>
          <cell r="BF218">
            <v>0</v>
          </cell>
          <cell r="BG218">
            <v>0</v>
          </cell>
          <cell r="BH218">
            <v>0</v>
          </cell>
          <cell r="BL218">
            <v>109.81341910355297</v>
          </cell>
          <cell r="BM218">
            <v>40.186580896447019</v>
          </cell>
          <cell r="BP218">
            <v>0</v>
          </cell>
          <cell r="BQ218">
            <v>0</v>
          </cell>
          <cell r="BR218">
            <v>0</v>
          </cell>
          <cell r="CP218">
            <v>109.81341910355297</v>
          </cell>
          <cell r="CQ218">
            <v>40.18658089644704</v>
          </cell>
          <cell r="CT218">
            <v>0</v>
          </cell>
          <cell r="CU218">
            <v>0</v>
          </cell>
          <cell r="CV218">
            <v>0</v>
          </cell>
          <cell r="CZ218">
            <v>109.15380488028669</v>
          </cell>
          <cell r="DA218">
            <v>40.846195119713322</v>
          </cell>
          <cell r="DD218">
            <v>0</v>
          </cell>
          <cell r="DE218">
            <v>0</v>
          </cell>
          <cell r="DF218">
            <v>0</v>
          </cell>
          <cell r="DJ218">
            <v>109.81341910355296</v>
          </cell>
          <cell r="DK218">
            <v>40.18658089644704</v>
          </cell>
          <cell r="DN218">
            <v>0</v>
          </cell>
          <cell r="DO218">
            <v>0</v>
          </cell>
          <cell r="DP218">
            <v>0</v>
          </cell>
          <cell r="EN218">
            <v>109.81341910355299</v>
          </cell>
          <cell r="EO218">
            <v>40.186580896447033</v>
          </cell>
          <cell r="ER218">
            <v>0</v>
          </cell>
          <cell r="ES218">
            <v>0</v>
          </cell>
          <cell r="ET218">
            <v>0</v>
          </cell>
          <cell r="EX218">
            <v>109.13745013629594</v>
          </cell>
          <cell r="EY218">
            <v>40.862549863704068</v>
          </cell>
          <cell r="FB218">
            <v>0</v>
          </cell>
          <cell r="FC218">
            <v>0</v>
          </cell>
          <cell r="FD218">
            <v>0</v>
          </cell>
          <cell r="FH218">
            <v>109.81341910355296</v>
          </cell>
          <cell r="FI218">
            <v>40.186580896447019</v>
          </cell>
          <cell r="FL218">
            <v>0</v>
          </cell>
          <cell r="FM218">
            <v>0</v>
          </cell>
          <cell r="FN218">
            <v>0</v>
          </cell>
        </row>
        <row r="219">
          <cell r="D219">
            <v>732.08946069035323</v>
          </cell>
          <cell r="E219">
            <v>267.91053930964682</v>
          </cell>
          <cell r="H219">
            <v>657.39284730999998</v>
          </cell>
          <cell r="I219">
            <v>37.980774193999999</v>
          </cell>
          <cell r="J219">
            <v>2.7218880009999999</v>
          </cell>
          <cell r="N219">
            <v>732.83646178406138</v>
          </cell>
          <cell r="O219">
            <v>267.16353821593873</v>
          </cell>
          <cell r="R219">
            <v>1687.3003665100002</v>
          </cell>
          <cell r="S219">
            <v>97.483528274000022</v>
          </cell>
          <cell r="T219">
            <v>6.9861463210000014</v>
          </cell>
          <cell r="X219">
            <v>732.08946069035312</v>
          </cell>
          <cell r="Y219">
            <v>267.91053930964688</v>
          </cell>
          <cell r="AB219">
            <v>1404.1464254800001</v>
          </cell>
          <cell r="AC219">
            <v>81.124351352000005</v>
          </cell>
          <cell r="AD219">
            <v>5.8137677080000003</v>
          </cell>
          <cell r="AR219">
            <v>732.08946069035312</v>
          </cell>
          <cell r="AS219">
            <v>267.91053930964688</v>
          </cell>
          <cell r="AV219">
            <v>1021.5364520625085</v>
          </cell>
          <cell r="AW219">
            <v>404.49054793749161</v>
          </cell>
          <cell r="AX219">
            <v>0</v>
          </cell>
          <cell r="BB219">
            <v>727.6673239826174</v>
          </cell>
          <cell r="BC219">
            <v>272.33267601738265</v>
          </cell>
          <cell r="BF219">
            <v>653.75305328487718</v>
          </cell>
          <cell r="BG219">
            <v>259.43594671512284</v>
          </cell>
          <cell r="BH219">
            <v>0</v>
          </cell>
          <cell r="BL219">
            <v>732.08946069035323</v>
          </cell>
          <cell r="BM219">
            <v>267.91053930964682</v>
          </cell>
          <cell r="BP219">
            <v>824.30565582788483</v>
          </cell>
          <cell r="BQ219">
            <v>316.79434417211507</v>
          </cell>
          <cell r="BR219">
            <v>0</v>
          </cell>
          <cell r="CP219">
            <v>732.08946069035323</v>
          </cell>
          <cell r="CQ219">
            <v>267.91053930964694</v>
          </cell>
          <cell r="CT219">
            <v>743.22345903962855</v>
          </cell>
          <cell r="CU219">
            <v>311.26354096037153</v>
          </cell>
          <cell r="CV219">
            <v>0</v>
          </cell>
          <cell r="CZ219">
            <v>727.69203253524461</v>
          </cell>
          <cell r="DA219">
            <v>272.30796746475551</v>
          </cell>
          <cell r="DD219">
            <v>7269.4724290134554</v>
          </cell>
          <cell r="DE219">
            <v>2805.1625709865448</v>
          </cell>
          <cell r="DF219">
            <v>0</v>
          </cell>
          <cell r="DJ219">
            <v>732.08946069035312</v>
          </cell>
          <cell r="DK219">
            <v>267.91053930964694</v>
          </cell>
          <cell r="DN219">
            <v>1151.5723305359897</v>
          </cell>
          <cell r="DO219">
            <v>444.37166946401038</v>
          </cell>
          <cell r="DP219">
            <v>0</v>
          </cell>
          <cell r="EN219">
            <v>732.08946069035335</v>
          </cell>
          <cell r="EO219">
            <v>267.91053930964688</v>
          </cell>
          <cell r="ER219">
            <v>1115.1932997785098</v>
          </cell>
          <cell r="ES219">
            <v>422.18870022149162</v>
          </cell>
          <cell r="ET219">
            <v>0</v>
          </cell>
          <cell r="EX219">
            <v>727.58300090863963</v>
          </cell>
          <cell r="EY219">
            <v>272.41699909136048</v>
          </cell>
          <cell r="FB219">
            <v>5935.9728966953944</v>
          </cell>
          <cell r="FC219">
            <v>2285.6051033046047</v>
          </cell>
          <cell r="FD219">
            <v>0</v>
          </cell>
          <cell r="FH219">
            <v>732.08946069035312</v>
          </cell>
          <cell r="FI219">
            <v>267.91053930964682</v>
          </cell>
          <cell r="FL219">
            <v>6403.469839184394</v>
          </cell>
          <cell r="FM219">
            <v>2347.5751608156061</v>
          </cell>
          <cell r="FN219">
            <v>0</v>
          </cell>
        </row>
        <row r="220">
          <cell r="D220">
            <v>732.08946069035323</v>
          </cell>
          <cell r="H220">
            <v>2104.6978671799998</v>
          </cell>
          <cell r="L220">
            <v>123.50108248900003</v>
          </cell>
          <cell r="P220">
            <v>0</v>
          </cell>
          <cell r="V220">
            <v>254.07075215990994</v>
          </cell>
          <cell r="AF220">
            <v>86.937874829761881</v>
          </cell>
          <cell r="AG220">
            <v>3370</v>
          </cell>
          <cell r="AH220">
            <v>2467.9706537405064</v>
          </cell>
          <cell r="AI220">
            <v>902.02934625949388</v>
          </cell>
          <cell r="AJ220">
            <v>0</v>
          </cell>
          <cell r="AK220">
            <v>8520.6133967200003</v>
          </cell>
          <cell r="AL220">
            <v>8023.8165486400003</v>
          </cell>
          <cell r="AM220">
            <v>463.57481033600004</v>
          </cell>
          <cell r="AN220">
            <v>33.222037744000005</v>
          </cell>
          <cell r="AO220">
            <v>-5150.6133967200003</v>
          </cell>
          <cell r="AP220">
            <v>152.83719278100892</v>
          </cell>
          <cell r="AR220">
            <v>922.43272046984498</v>
          </cell>
          <cell r="AS220">
            <v>337.56727953015508</v>
          </cell>
          <cell r="AT220">
            <v>0</v>
          </cell>
          <cell r="AU220">
            <v>1488.4169999999999</v>
          </cell>
          <cell r="AV220">
            <v>1066.229616528665</v>
          </cell>
          <cell r="AW220">
            <v>422.18738347133501</v>
          </cell>
          <cell r="AX220">
            <v>0</v>
          </cell>
          <cell r="AY220">
            <v>-228.41699999999992</v>
          </cell>
          <cell r="AZ220">
            <v>18.12833333333333</v>
          </cell>
          <cell r="BI220">
            <v>346.81099999999992</v>
          </cell>
          <cell r="BT220">
            <v>-4.354761904761915</v>
          </cell>
          <cell r="BU220">
            <v>3780</v>
          </cell>
          <cell r="BV220">
            <v>2761.726269157788</v>
          </cell>
          <cell r="BW220">
            <v>1018.2737308422121</v>
          </cell>
          <cell r="BX220">
            <v>0</v>
          </cell>
          <cell r="BY220">
            <v>3606.7360000000003</v>
          </cell>
          <cell r="BZ220">
            <v>2590.5421957164949</v>
          </cell>
          <cell r="CA220">
            <v>1016.1938042835054</v>
          </cell>
          <cell r="CB220">
            <v>0</v>
          </cell>
          <cell r="CC220">
            <v>173.26399999999967</v>
          </cell>
          <cell r="CD220">
            <v>-4.5837037037036907</v>
          </cell>
          <cell r="CE220">
            <v>7150</v>
          </cell>
          <cell r="CF220">
            <v>5229.6969228982944</v>
          </cell>
          <cell r="CG220">
            <v>1920.3030771017059</v>
          </cell>
          <cell r="CH220">
            <v>0</v>
          </cell>
          <cell r="CI220">
            <v>12127.349396719999</v>
          </cell>
          <cell r="CJ220">
            <v>10614.358744356494</v>
          </cell>
          <cell r="CK220">
            <v>1479.7686146195056</v>
          </cell>
          <cell r="CL220">
            <v>33.222037744000005</v>
          </cell>
          <cell r="CM220">
            <v>-4977.3493967199993</v>
          </cell>
          <cell r="CN220">
            <v>69.613278275804191</v>
          </cell>
          <cell r="CP220">
            <v>922.43272046984509</v>
          </cell>
          <cell r="CQ220">
            <v>337.56727953015513</v>
          </cell>
          <cell r="CR220">
            <v>0</v>
          </cell>
          <cell r="CT220">
            <v>767.45798769253611</v>
          </cell>
          <cell r="CV220">
            <v>0</v>
          </cell>
          <cell r="CW220">
            <v>171.12900000000013</v>
          </cell>
          <cell r="CX220">
            <v>-13.581666666666663</v>
          </cell>
          <cell r="CZ220">
            <v>916.89196099440824</v>
          </cell>
          <cell r="DA220">
            <v>343.10803900559193</v>
          </cell>
          <cell r="DB220">
            <v>0</v>
          </cell>
          <cell r="DD220">
            <v>8413.2929674918305</v>
          </cell>
          <cell r="DF220">
            <v>0</v>
          </cell>
          <cell r="DG220">
            <v>-10012.504000000001</v>
          </cell>
          <cell r="DH220">
            <v>794.64317460317454</v>
          </cell>
          <cell r="DJ220">
            <v>922.43272046984498</v>
          </cell>
          <cell r="DK220">
            <v>337.56727953015513</v>
          </cell>
          <cell r="DL220">
            <v>0</v>
          </cell>
          <cell r="DN220">
            <v>1275.2526725911634</v>
          </cell>
          <cell r="DP220">
            <v>0</v>
          </cell>
          <cell r="DQ220">
            <v>-506.09400000000005</v>
          </cell>
          <cell r="DR220">
            <v>40.166190476190479</v>
          </cell>
          <cell r="DS220">
            <v>3780.0000000000005</v>
          </cell>
          <cell r="DT220">
            <v>2761.7574019340982</v>
          </cell>
          <cell r="DU220">
            <v>1018.2425980659023</v>
          </cell>
          <cell r="DV220">
            <v>0</v>
          </cell>
          <cell r="DW220">
            <v>14127.468999999999</v>
          </cell>
          <cell r="DX220">
            <v>10456.00362777553</v>
          </cell>
          <cell r="DY220">
            <v>3671.4653722244698</v>
          </cell>
          <cell r="DZ220">
            <v>0</v>
          </cell>
          <cell r="EA220">
            <v>-10347.468999999999</v>
          </cell>
          <cell r="EB220">
            <v>273.74256613756609</v>
          </cell>
          <cell r="EC220">
            <v>10930</v>
          </cell>
          <cell r="ED220">
            <v>7991.4543248323916</v>
          </cell>
          <cell r="EE220">
            <v>2938.5456751676079</v>
          </cell>
          <cell r="EF220">
            <v>0</v>
          </cell>
          <cell r="EG220">
            <v>26254.818396719998</v>
          </cell>
          <cell r="EH220">
            <v>21070.362372132025</v>
          </cell>
          <cell r="EI220">
            <v>5151.2339868439758</v>
          </cell>
          <cell r="EJ220">
            <v>33.222037744000005</v>
          </cell>
          <cell r="EK220">
            <v>-15324.818396719998</v>
          </cell>
          <cell r="EL220">
            <v>140.20876849698078</v>
          </cell>
          <cell r="EN220">
            <v>922.43272046984521</v>
          </cell>
          <cell r="EO220">
            <v>337.56727953015508</v>
          </cell>
          <cell r="EP220">
            <v>0</v>
          </cell>
          <cell r="ER220">
            <v>27565.552689857403</v>
          </cell>
          <cell r="ET220">
            <v>0</v>
          </cell>
          <cell r="EU220">
            <v>-26741.674000000003</v>
          </cell>
          <cell r="EV220">
            <v>2122.3550793650793</v>
          </cell>
          <cell r="EX220">
            <v>916.75458114488595</v>
          </cell>
          <cell r="EY220">
            <v>343.24541885511417</v>
          </cell>
          <cell r="EZ220">
            <v>0</v>
          </cell>
          <cell r="FB220">
            <v>13492.226835093285</v>
          </cell>
          <cell r="FD220">
            <v>0</v>
          </cell>
          <cell r="FE220">
            <v>-14543.325999999999</v>
          </cell>
          <cell r="FF220">
            <v>1154.2322222222222</v>
          </cell>
          <cell r="FH220">
            <v>922.43272046984498</v>
          </cell>
          <cell r="FI220">
            <v>337.56727953015502</v>
          </cell>
          <cell r="FJ220">
            <v>0</v>
          </cell>
          <cell r="FL220">
            <v>10608.27791354934</v>
          </cell>
          <cell r="FN220">
            <v>0</v>
          </cell>
          <cell r="FO220">
            <v>-12135.547</v>
          </cell>
          <cell r="FP220">
            <v>963.13865079365087</v>
          </cell>
          <cell r="FQ220">
            <v>3780</v>
          </cell>
          <cell r="FR220">
            <v>2761.6200220845758</v>
          </cell>
          <cell r="FS220">
            <v>1018.3799779154242</v>
          </cell>
          <cell r="FT220">
            <v>0</v>
          </cell>
          <cell r="FU220">
            <v>57200.546999999999</v>
          </cell>
          <cell r="FV220">
            <v>51666.057438500022</v>
          </cell>
          <cell r="FW220">
            <v>5534.4895614999768</v>
          </cell>
          <cell r="FX220">
            <v>0</v>
          </cell>
          <cell r="FY220">
            <v>-53420.546999999999</v>
          </cell>
          <cell r="FZ220">
            <v>1413.2419841269841</v>
          </cell>
          <cell r="GA220">
            <v>7560</v>
          </cell>
          <cell r="GB220">
            <v>5523.377424018674</v>
          </cell>
          <cell r="GC220">
            <v>2036.6225759813265</v>
          </cell>
          <cell r="GD220">
            <v>0</v>
          </cell>
          <cell r="GE220">
            <v>71328.016000000003</v>
          </cell>
          <cell r="GF220">
            <v>62122.06106627555</v>
          </cell>
          <cell r="GG220">
            <v>9205.954933724448</v>
          </cell>
          <cell r="GH220">
            <v>0</v>
          </cell>
          <cell r="GI220">
            <v>-63768.016000000003</v>
          </cell>
          <cell r="GJ220">
            <v>843.49227513227515</v>
          </cell>
          <cell r="GK220">
            <v>14710</v>
          </cell>
          <cell r="GL220">
            <v>10753.074346916968</v>
          </cell>
          <cell r="GM220">
            <v>3956.9256530830326</v>
          </cell>
          <cell r="GN220">
            <v>0</v>
          </cell>
          <cell r="GO220">
            <v>83455.365396720008</v>
          </cell>
          <cell r="GP220">
            <v>72736.419810632055</v>
          </cell>
          <cell r="GQ220">
            <v>10685.723548343953</v>
          </cell>
          <cell r="GR220">
            <v>33.222037744000005</v>
          </cell>
          <cell r="GS220">
            <v>-68745.365396720008</v>
          </cell>
        </row>
        <row r="224">
          <cell r="D224">
            <v>0</v>
          </cell>
          <cell r="E224">
            <v>0</v>
          </cell>
          <cell r="H224">
            <v>0</v>
          </cell>
          <cell r="I224">
            <v>0</v>
          </cell>
          <cell r="O224">
            <v>0</v>
          </cell>
          <cell r="Y224">
            <v>0</v>
          </cell>
          <cell r="AC224">
            <v>0</v>
          </cell>
          <cell r="AM224">
            <v>0</v>
          </cell>
          <cell r="AS224">
            <v>0</v>
          </cell>
          <cell r="AW224">
            <v>0</v>
          </cell>
          <cell r="BC224">
            <v>0</v>
          </cell>
          <cell r="BG224">
            <v>0</v>
          </cell>
          <cell r="BM224">
            <v>0</v>
          </cell>
          <cell r="BQ224">
            <v>0</v>
          </cell>
          <cell r="CQ224">
            <v>0</v>
          </cell>
          <cell r="CU224">
            <v>0</v>
          </cell>
          <cell r="DA224">
            <v>0</v>
          </cell>
          <cell r="DE224">
            <v>0</v>
          </cell>
          <cell r="DK224">
            <v>0</v>
          </cell>
          <cell r="DO224">
            <v>0</v>
          </cell>
          <cell r="EO224">
            <v>0</v>
          </cell>
          <cell r="ES224">
            <v>0</v>
          </cell>
          <cell r="EY224">
            <v>0</v>
          </cell>
          <cell r="FC224">
            <v>0</v>
          </cell>
          <cell r="FI224">
            <v>0</v>
          </cell>
          <cell r="FM224">
            <v>0</v>
          </cell>
        </row>
        <row r="225">
          <cell r="D225">
            <v>0</v>
          </cell>
          <cell r="E225">
            <v>0</v>
          </cell>
          <cell r="I225">
            <v>0</v>
          </cell>
          <cell r="O225">
            <v>0</v>
          </cell>
          <cell r="S225">
            <v>0</v>
          </cell>
          <cell r="Y225">
            <v>0</v>
          </cell>
          <cell r="AC225">
            <v>0</v>
          </cell>
          <cell r="AM225">
            <v>0</v>
          </cell>
          <cell r="AS225">
            <v>0</v>
          </cell>
          <cell r="AW225">
            <v>0</v>
          </cell>
          <cell r="BC225">
            <v>0</v>
          </cell>
          <cell r="BG225">
            <v>0</v>
          </cell>
          <cell r="BM225">
            <v>0</v>
          </cell>
          <cell r="BQ225">
            <v>0</v>
          </cell>
          <cell r="CQ225">
            <v>0</v>
          </cell>
          <cell r="CU225">
            <v>0</v>
          </cell>
          <cell r="DA225">
            <v>0</v>
          </cell>
          <cell r="DE225">
            <v>0</v>
          </cell>
          <cell r="DK225">
            <v>0</v>
          </cell>
          <cell r="DO225">
            <v>0</v>
          </cell>
          <cell r="EO225">
            <v>0</v>
          </cell>
          <cell r="ES225">
            <v>0</v>
          </cell>
          <cell r="EY225">
            <v>0</v>
          </cell>
          <cell r="FC225">
            <v>0</v>
          </cell>
          <cell r="FI225">
            <v>0</v>
          </cell>
          <cell r="FM225">
            <v>0</v>
          </cell>
        </row>
        <row r="226">
          <cell r="D226">
            <v>0</v>
          </cell>
          <cell r="E226">
            <v>0</v>
          </cell>
          <cell r="H226">
            <v>0</v>
          </cell>
          <cell r="I226">
            <v>0</v>
          </cell>
          <cell r="O226">
            <v>0</v>
          </cell>
          <cell r="R226">
            <v>0</v>
          </cell>
          <cell r="S226">
            <v>0</v>
          </cell>
          <cell r="Y226">
            <v>0</v>
          </cell>
          <cell r="AB226">
            <v>125.345</v>
          </cell>
          <cell r="AC226">
            <v>0</v>
          </cell>
          <cell r="AM226">
            <v>0</v>
          </cell>
          <cell r="AS226">
            <v>0</v>
          </cell>
          <cell r="AW226">
            <v>0</v>
          </cell>
          <cell r="BC226">
            <v>0</v>
          </cell>
          <cell r="BG226">
            <v>0</v>
          </cell>
          <cell r="BM226">
            <v>0</v>
          </cell>
          <cell r="BQ226">
            <v>0</v>
          </cell>
          <cell r="CQ226">
            <v>0</v>
          </cell>
          <cell r="CU226">
            <v>0</v>
          </cell>
          <cell r="DA226">
            <v>0</v>
          </cell>
          <cell r="DE226">
            <v>0</v>
          </cell>
          <cell r="DK226">
            <v>0</v>
          </cell>
          <cell r="DO226">
            <v>0</v>
          </cell>
          <cell r="EO226">
            <v>0</v>
          </cell>
          <cell r="ES226">
            <v>0</v>
          </cell>
          <cell r="EY226">
            <v>0</v>
          </cell>
          <cell r="FC226">
            <v>0</v>
          </cell>
          <cell r="FI226">
            <v>0</v>
          </cell>
          <cell r="FM226">
            <v>0</v>
          </cell>
        </row>
        <row r="228">
          <cell r="AM228">
            <v>0</v>
          </cell>
        </row>
      </sheetData>
      <sheetData sheetId="4">
        <row r="10">
          <cell r="AL10">
            <v>632.03</v>
          </cell>
          <cell r="AM10">
            <v>11741.807819999998</v>
          </cell>
          <cell r="AN10">
            <v>497.35721999999998</v>
          </cell>
          <cell r="GR10">
            <v>3695.2459907457628</v>
          </cell>
        </row>
        <row r="11">
          <cell r="F11">
            <v>5.5</v>
          </cell>
          <cell r="J11">
            <v>105.2867</v>
          </cell>
          <cell r="P11">
            <v>5.5</v>
          </cell>
          <cell r="T11">
            <v>131.1593</v>
          </cell>
          <cell r="Z11">
            <v>5.5</v>
          </cell>
          <cell r="AD11">
            <v>260.91121999999996</v>
          </cell>
          <cell r="AT11">
            <v>9.8000000000000007</v>
          </cell>
          <cell r="AX11">
            <v>188.91185000000002</v>
          </cell>
          <cell r="BD11">
            <v>0</v>
          </cell>
          <cell r="BH11">
            <v>202.23511000000002</v>
          </cell>
          <cell r="BN11">
            <v>0</v>
          </cell>
          <cell r="BR11">
            <v>457.49574999999993</v>
          </cell>
          <cell r="CJ11">
            <v>1246.08</v>
          </cell>
          <cell r="CK11">
            <v>25340.313869999998</v>
          </cell>
          <cell r="CL11">
            <v>1345.9999299999999</v>
          </cell>
          <cell r="CR11">
            <v>0</v>
          </cell>
          <cell r="CV11">
            <v>414.15625299999999</v>
          </cell>
          <cell r="DB11">
            <v>0</v>
          </cell>
          <cell r="DF11">
            <v>276.90241779661017</v>
          </cell>
          <cell r="DL11">
            <v>0</v>
          </cell>
          <cell r="DP11">
            <v>332.14938503389828</v>
          </cell>
          <cell r="EP11">
            <v>0</v>
          </cell>
          <cell r="ET11">
            <v>589.83303627118642</v>
          </cell>
          <cell r="EZ11">
            <v>7.15</v>
          </cell>
          <cell r="FD11">
            <v>421.74572864406787</v>
          </cell>
          <cell r="FJ11">
            <v>0</v>
          </cell>
          <cell r="FN11">
            <v>314.45924000000002</v>
          </cell>
        </row>
        <row r="13">
          <cell r="D13">
            <v>93177.707025000011</v>
          </cell>
          <cell r="E13">
            <v>0</v>
          </cell>
          <cell r="F13">
            <v>0</v>
          </cell>
          <cell r="H13">
            <v>91357.198740319203</v>
          </cell>
          <cell r="I13">
            <v>89.96</v>
          </cell>
          <cell r="J13">
            <v>1040.6136696807998</v>
          </cell>
          <cell r="N13">
            <v>93324.527285000033</v>
          </cell>
          <cell r="O13">
            <v>0</v>
          </cell>
          <cell r="P13">
            <v>0</v>
          </cell>
          <cell r="R13">
            <v>87243.181953288426</v>
          </cell>
          <cell r="S13">
            <v>93.3</v>
          </cell>
          <cell r="T13">
            <v>1447.8055967115963</v>
          </cell>
          <cell r="X13">
            <v>95006.85728500002</v>
          </cell>
          <cell r="Y13">
            <v>0</v>
          </cell>
          <cell r="Z13">
            <v>0</v>
          </cell>
          <cell r="AB13">
            <v>90039.070765000011</v>
          </cell>
          <cell r="AC13">
            <v>709.34832000000006</v>
          </cell>
          <cell r="AD13">
            <v>1209.6241649999999</v>
          </cell>
          <cell r="AR13">
            <v>102016.20430500002</v>
          </cell>
          <cell r="AS13">
            <v>0</v>
          </cell>
          <cell r="AT13">
            <v>0</v>
          </cell>
          <cell r="AV13">
            <v>98678.026150000005</v>
          </cell>
          <cell r="AW13">
            <v>530.94821000000002</v>
          </cell>
          <cell r="AX13">
            <v>1596.4571600000002</v>
          </cell>
          <cell r="BB13">
            <v>112344.96689500001</v>
          </cell>
          <cell r="BC13">
            <v>0</v>
          </cell>
          <cell r="BD13">
            <v>0</v>
          </cell>
          <cell r="BF13">
            <v>107933.38484000003</v>
          </cell>
          <cell r="BG13">
            <v>539.97271999999998</v>
          </cell>
          <cell r="BH13">
            <v>1713.1602899999998</v>
          </cell>
          <cell r="BL13">
            <v>118190.90906499999</v>
          </cell>
          <cell r="BM13">
            <v>0</v>
          </cell>
          <cell r="BN13">
            <v>0</v>
          </cell>
          <cell r="BP13">
            <v>103542.58850000001</v>
          </cell>
          <cell r="BQ13">
            <v>1329.91724</v>
          </cell>
          <cell r="BR13">
            <v>1937.9080300000001</v>
          </cell>
          <cell r="CJ13">
            <v>578793.45094860776</v>
          </cell>
          <cell r="CK13">
            <v>3513.3564899999997</v>
          </cell>
          <cell r="CL13">
            <v>8725.6589113923947</v>
          </cell>
          <cell r="CP13">
            <v>125226.76261499999</v>
          </cell>
          <cell r="CQ13">
            <v>0</v>
          </cell>
          <cell r="CR13">
            <v>0</v>
          </cell>
          <cell r="CT13">
            <v>119066.50020000001</v>
          </cell>
          <cell r="CU13">
            <v>878.69524000000013</v>
          </cell>
          <cell r="CV13">
            <v>2742.5475099999994</v>
          </cell>
          <cell r="CZ13">
            <v>123216.80059999997</v>
          </cell>
          <cell r="DA13">
            <v>0</v>
          </cell>
          <cell r="DB13">
            <v>0</v>
          </cell>
          <cell r="DD13">
            <v>113859.35351999999</v>
          </cell>
          <cell r="DE13">
            <v>857.50302999999997</v>
          </cell>
          <cell r="DF13">
            <v>2298.84798</v>
          </cell>
          <cell r="DJ13">
            <v>121483.29128300001</v>
          </cell>
          <cell r="DK13">
            <v>0</v>
          </cell>
          <cell r="DL13">
            <v>0</v>
          </cell>
          <cell r="DN13">
            <v>117346.46878999998</v>
          </cell>
          <cell r="DO13">
            <v>854.54656999999997</v>
          </cell>
          <cell r="DP13">
            <v>2410.5974799999999</v>
          </cell>
          <cell r="EN13">
            <v>117247.09758000002</v>
          </cell>
          <cell r="EO13">
            <v>0</v>
          </cell>
          <cell r="EP13">
            <v>0</v>
          </cell>
          <cell r="ER13">
            <v>110099.42727999996</v>
          </cell>
          <cell r="ES13">
            <v>493.12647000000004</v>
          </cell>
          <cell r="ET13">
            <v>2415.8242599999994</v>
          </cell>
          <cell r="EX13">
            <v>117319.85928</v>
          </cell>
          <cell r="EY13">
            <v>0</v>
          </cell>
          <cell r="EZ13">
            <v>0</v>
          </cell>
          <cell r="FB13">
            <v>103847.17852999999</v>
          </cell>
          <cell r="FC13">
            <v>396.33466000000004</v>
          </cell>
          <cell r="FD13">
            <v>2746.1283600000002</v>
          </cell>
          <cell r="FH13">
            <v>117266.37374999998</v>
          </cell>
          <cell r="FI13">
            <v>0</v>
          </cell>
          <cell r="FJ13">
            <v>0</v>
          </cell>
          <cell r="FL13">
            <v>132665.70403999995</v>
          </cell>
          <cell r="FM13">
            <v>1063.11076</v>
          </cell>
          <cell r="FN13">
            <v>2918.3847200000005</v>
          </cell>
        </row>
        <row r="14">
          <cell r="D14">
            <v>995.09499999999991</v>
          </cell>
          <cell r="E14">
            <v>0</v>
          </cell>
          <cell r="F14">
            <v>0</v>
          </cell>
          <cell r="H14">
            <v>748.28066120000005</v>
          </cell>
          <cell r="I14">
            <v>0</v>
          </cell>
          <cell r="J14">
            <v>1.3193387999999979</v>
          </cell>
          <cell r="N14">
            <v>1843.8335000000002</v>
          </cell>
          <cell r="O14">
            <v>0</v>
          </cell>
          <cell r="P14">
            <v>0</v>
          </cell>
          <cell r="R14">
            <v>1282.5338754934164</v>
          </cell>
          <cell r="S14">
            <v>0</v>
          </cell>
          <cell r="T14">
            <v>7.1245065836798059E-3</v>
          </cell>
          <cell r="X14">
            <v>2888.9189999999999</v>
          </cell>
          <cell r="Y14">
            <v>0</v>
          </cell>
          <cell r="Z14">
            <v>0</v>
          </cell>
          <cell r="AB14">
            <v>1484.03484</v>
          </cell>
          <cell r="AC14">
            <v>0</v>
          </cell>
          <cell r="AD14">
            <v>1.7861600000000024</v>
          </cell>
          <cell r="AR14">
            <v>4055.5809999999992</v>
          </cell>
          <cell r="AS14">
            <v>0</v>
          </cell>
          <cell r="AT14">
            <v>0</v>
          </cell>
          <cell r="AV14">
            <v>3933.3386599999994</v>
          </cell>
          <cell r="AW14">
            <v>3.3142800000000001</v>
          </cell>
          <cell r="AX14">
            <v>11.489059999999998</v>
          </cell>
          <cell r="BB14">
            <v>7140.7280000000001</v>
          </cell>
          <cell r="BC14">
            <v>0</v>
          </cell>
          <cell r="BD14">
            <v>0</v>
          </cell>
          <cell r="BF14">
            <v>5698.5400000000009</v>
          </cell>
          <cell r="BG14">
            <v>5.1829999999999998</v>
          </cell>
          <cell r="BH14">
            <v>53.899000000000001</v>
          </cell>
          <cell r="BL14">
            <v>9772.7425000000003</v>
          </cell>
          <cell r="BM14">
            <v>0</v>
          </cell>
          <cell r="BN14">
            <v>0</v>
          </cell>
          <cell r="BP14">
            <v>6950.9892</v>
          </cell>
          <cell r="BQ14">
            <v>26.144460000000002</v>
          </cell>
          <cell r="BR14">
            <v>55.082340000000002</v>
          </cell>
          <cell r="CJ14">
            <v>20097.717236693421</v>
          </cell>
          <cell r="CK14">
            <v>34.641739999999999</v>
          </cell>
          <cell r="CL14">
            <v>123.5830233065837</v>
          </cell>
          <cell r="CP14">
            <v>11041.261500000001</v>
          </cell>
          <cell r="CQ14">
            <v>0</v>
          </cell>
          <cell r="CR14">
            <v>0</v>
          </cell>
          <cell r="CT14">
            <v>8091.3410800000011</v>
          </cell>
          <cell r="CU14">
            <v>7.1601700000000008</v>
          </cell>
          <cell r="CV14">
            <v>68.993750000000006</v>
          </cell>
          <cell r="CZ14">
            <v>10147.431000000002</v>
          </cell>
          <cell r="DA14">
            <v>0</v>
          </cell>
          <cell r="DB14">
            <v>0</v>
          </cell>
          <cell r="DD14">
            <v>4889.4976500000002</v>
          </cell>
          <cell r="DE14">
            <v>2.1890000000000001</v>
          </cell>
          <cell r="DF14">
            <v>20.676000000000002</v>
          </cell>
          <cell r="DJ14">
            <v>8225.7869999999984</v>
          </cell>
          <cell r="DK14">
            <v>0</v>
          </cell>
          <cell r="DL14">
            <v>0</v>
          </cell>
          <cell r="DN14">
            <v>3525.32746</v>
          </cell>
          <cell r="DO14">
            <v>2.1230199999999999</v>
          </cell>
          <cell r="DP14">
            <v>32.614519999999999</v>
          </cell>
          <cell r="EN14">
            <v>4445.0360000000001</v>
          </cell>
          <cell r="EO14">
            <v>0</v>
          </cell>
          <cell r="EP14">
            <v>0</v>
          </cell>
          <cell r="ER14">
            <v>2924.6937700000003</v>
          </cell>
          <cell r="ES14">
            <v>1.2134100000000001</v>
          </cell>
          <cell r="ET14">
            <v>4.0688199999999997</v>
          </cell>
          <cell r="EX14">
            <v>3637.2280000000001</v>
          </cell>
          <cell r="EY14">
            <v>0</v>
          </cell>
          <cell r="EZ14">
            <v>0</v>
          </cell>
          <cell r="FB14">
            <v>1571.1734300000001</v>
          </cell>
          <cell r="FC14">
            <v>1.50444</v>
          </cell>
          <cell r="FD14">
            <v>3.27013</v>
          </cell>
          <cell r="FH14">
            <v>2935.1899999999996</v>
          </cell>
          <cell r="FI14">
            <v>0</v>
          </cell>
          <cell r="FJ14">
            <v>0</v>
          </cell>
          <cell r="FL14">
            <v>1253.00062</v>
          </cell>
          <cell r="FM14">
            <v>1.18072</v>
          </cell>
          <cell r="FN14">
            <v>0.89866000000000001</v>
          </cell>
        </row>
        <row r="15">
          <cell r="D15">
            <v>28331.099748400004</v>
          </cell>
          <cell r="E15">
            <v>0</v>
          </cell>
          <cell r="F15">
            <v>0</v>
          </cell>
          <cell r="H15">
            <v>27779.894429035998</v>
          </cell>
          <cell r="I15">
            <v>27.35</v>
          </cell>
          <cell r="J15">
            <v>315.50311096399986</v>
          </cell>
          <cell r="N15">
            <v>28372.457714000007</v>
          </cell>
          <cell r="O15">
            <v>0</v>
          </cell>
          <cell r="P15">
            <v>0</v>
          </cell>
          <cell r="R15">
            <v>26513.911589930714</v>
          </cell>
          <cell r="S15">
            <v>28.4</v>
          </cell>
          <cell r="T15">
            <v>440.51344006928036</v>
          </cell>
          <cell r="X15">
            <v>28900.354193000006</v>
          </cell>
          <cell r="Y15">
            <v>0</v>
          </cell>
          <cell r="Z15">
            <v>0</v>
          </cell>
          <cell r="AB15">
            <v>27312.043023999995</v>
          </cell>
          <cell r="AC15">
            <v>132.33501999999999</v>
          </cell>
          <cell r="AD15">
            <v>362.22546599999998</v>
          </cell>
          <cell r="AR15">
            <v>30837.718306080005</v>
          </cell>
          <cell r="AS15">
            <v>0</v>
          </cell>
          <cell r="AT15">
            <v>0</v>
          </cell>
          <cell r="AV15">
            <v>29921.310890000004</v>
          </cell>
          <cell r="AW15">
            <v>160.64575999999997</v>
          </cell>
          <cell r="AX15">
            <v>485.02611999999999</v>
          </cell>
          <cell r="BB15">
            <v>33768.075537439996</v>
          </cell>
          <cell r="BC15">
            <v>0</v>
          </cell>
          <cell r="BD15">
            <v>0</v>
          </cell>
          <cell r="BF15">
            <v>32492.858910000006</v>
          </cell>
          <cell r="BG15">
            <v>162.74021000000002</v>
          </cell>
          <cell r="BH15">
            <v>528.76730999999995</v>
          </cell>
          <cell r="BL15">
            <v>35375.727752219995</v>
          </cell>
          <cell r="BM15">
            <v>0</v>
          </cell>
          <cell r="BN15">
            <v>0</v>
          </cell>
          <cell r="BP15">
            <v>31338.148308800002</v>
          </cell>
          <cell r="BQ15">
            <v>428.98414999999994</v>
          </cell>
          <cell r="BR15">
            <v>601.29771999999991</v>
          </cell>
          <cell r="CJ15">
            <v>175358.16715176671</v>
          </cell>
          <cell r="CK15">
            <v>1007.26514</v>
          </cell>
          <cell r="CL15">
            <v>2666.5231670332805</v>
          </cell>
          <cell r="CP15">
            <v>37169.555941440005</v>
          </cell>
          <cell r="CQ15">
            <v>0</v>
          </cell>
          <cell r="CR15">
            <v>0</v>
          </cell>
          <cell r="CT15">
            <v>35568.922811679993</v>
          </cell>
          <cell r="CU15">
            <v>262.20981999999998</v>
          </cell>
          <cell r="CV15">
            <v>794.60406999999987</v>
          </cell>
          <cell r="CZ15">
            <v>36278.814615849995</v>
          </cell>
          <cell r="DA15">
            <v>0</v>
          </cell>
          <cell r="DB15">
            <v>0</v>
          </cell>
          <cell r="DD15">
            <v>33444.537129999997</v>
          </cell>
          <cell r="DE15">
            <v>255.58355999999998</v>
          </cell>
          <cell r="DF15">
            <v>682.52949000000012</v>
          </cell>
          <cell r="DJ15">
            <v>35773.653859411454</v>
          </cell>
          <cell r="DK15">
            <v>0</v>
          </cell>
          <cell r="DL15">
            <v>0</v>
          </cell>
          <cell r="DN15">
            <v>33323.56235</v>
          </cell>
          <cell r="DO15">
            <v>241.71471000000003</v>
          </cell>
          <cell r="DP15">
            <v>716.20944999999995</v>
          </cell>
          <cell r="EN15">
            <v>34245.8203918</v>
          </cell>
          <cell r="EO15">
            <v>0</v>
          </cell>
          <cell r="EP15">
            <v>0</v>
          </cell>
          <cell r="ER15">
            <v>31840.281710000003</v>
          </cell>
          <cell r="ES15">
            <v>148.12523999999999</v>
          </cell>
          <cell r="ET15">
            <v>717.91468000000009</v>
          </cell>
          <cell r="EX15">
            <v>34096.549304610096</v>
          </cell>
          <cell r="EY15">
            <v>0</v>
          </cell>
          <cell r="EZ15">
            <v>0</v>
          </cell>
          <cell r="FB15">
            <v>29505.325300052002</v>
          </cell>
          <cell r="FC15">
            <v>116.28294000000002</v>
          </cell>
          <cell r="FD15">
            <v>414.17140999999998</v>
          </cell>
          <cell r="FH15">
            <v>33778.551644075997</v>
          </cell>
          <cell r="FI15">
            <v>0</v>
          </cell>
          <cell r="FJ15">
            <v>0</v>
          </cell>
          <cell r="FL15">
            <v>37823.658271587999</v>
          </cell>
          <cell r="FM15">
            <v>312.54962</v>
          </cell>
          <cell r="FN15">
            <v>844.74677999999994</v>
          </cell>
        </row>
        <row r="16">
          <cell r="AK16">
            <v>356142.27929000009</v>
          </cell>
          <cell r="EG16">
            <v>1235669.3555204801</v>
          </cell>
        </row>
        <row r="17">
          <cell r="D17">
            <v>23501.909910000002</v>
          </cell>
          <cell r="E17">
            <v>0</v>
          </cell>
          <cell r="F17">
            <v>0</v>
          </cell>
          <cell r="H17">
            <v>25660.551541011206</v>
          </cell>
          <cell r="I17">
            <v>0</v>
          </cell>
          <cell r="J17">
            <v>13.948358988799994</v>
          </cell>
          <cell r="N17">
            <v>23754.194910000002</v>
          </cell>
          <cell r="O17">
            <v>0</v>
          </cell>
          <cell r="P17">
            <v>0</v>
          </cell>
          <cell r="R17">
            <v>26364.752426497907</v>
          </cell>
          <cell r="S17">
            <v>0</v>
          </cell>
          <cell r="T17">
            <v>15.376213502090831</v>
          </cell>
          <cell r="X17">
            <v>23834.179910000003</v>
          </cell>
          <cell r="Y17">
            <v>0</v>
          </cell>
          <cell r="Z17">
            <v>0</v>
          </cell>
          <cell r="AB17">
            <v>26446.415994999999</v>
          </cell>
          <cell r="AC17">
            <v>0.21026</v>
          </cell>
          <cell r="AD17">
            <v>12.609125000000004</v>
          </cell>
          <cell r="AR17">
            <v>24565.063250000003</v>
          </cell>
          <cell r="AS17">
            <v>0</v>
          </cell>
          <cell r="AT17">
            <v>0</v>
          </cell>
          <cell r="AV17">
            <v>26966.288309999996</v>
          </cell>
          <cell r="AW17">
            <v>10.299850000000001</v>
          </cell>
          <cell r="AX17">
            <v>17.530059999999999</v>
          </cell>
          <cell r="BB17">
            <v>24860.043250000006</v>
          </cell>
          <cell r="BC17">
            <v>0</v>
          </cell>
          <cell r="BD17">
            <v>0</v>
          </cell>
          <cell r="BF17">
            <v>27263.66762</v>
          </cell>
          <cell r="BG17">
            <v>7.6445800000000004</v>
          </cell>
          <cell r="BH17">
            <v>15.348990000000001</v>
          </cell>
          <cell r="BL17">
            <v>24874.313250000003</v>
          </cell>
          <cell r="BM17">
            <v>0</v>
          </cell>
          <cell r="BN17">
            <v>0</v>
          </cell>
          <cell r="BP17">
            <v>27823.748149999996</v>
          </cell>
          <cell r="BQ17">
            <v>33.170949999999998</v>
          </cell>
          <cell r="BR17">
            <v>41.258420000000008</v>
          </cell>
          <cell r="CJ17">
            <v>160525.42404250908</v>
          </cell>
          <cell r="CK17">
            <v>51.839639999999996</v>
          </cell>
          <cell r="CL17">
            <v>115.56116749089082</v>
          </cell>
          <cell r="CP17">
            <v>28134.111916666672</v>
          </cell>
          <cell r="CQ17">
            <v>0</v>
          </cell>
          <cell r="CR17">
            <v>0</v>
          </cell>
          <cell r="CT17">
            <v>28950.834559999999</v>
          </cell>
          <cell r="CU17">
            <v>10.774610000000001</v>
          </cell>
          <cell r="CV17">
            <v>16.161369999999998</v>
          </cell>
          <cell r="CZ17">
            <v>27313.575250000002</v>
          </cell>
          <cell r="DA17">
            <v>0</v>
          </cell>
          <cell r="DB17">
            <v>0</v>
          </cell>
          <cell r="DD17">
            <v>29603.580679999999</v>
          </cell>
          <cell r="DE17">
            <v>13.235600000000002</v>
          </cell>
          <cell r="DF17">
            <v>17.847239999999999</v>
          </cell>
          <cell r="DJ17">
            <v>27303.465250000005</v>
          </cell>
          <cell r="DK17">
            <v>0</v>
          </cell>
          <cell r="DL17">
            <v>0</v>
          </cell>
          <cell r="DN17">
            <v>30121.846090000003</v>
          </cell>
          <cell r="DO17">
            <v>10.983299999999998</v>
          </cell>
          <cell r="DP17">
            <v>19.336929999999999</v>
          </cell>
          <cell r="EN17">
            <v>27686.412000000004</v>
          </cell>
          <cell r="EO17">
            <v>0</v>
          </cell>
          <cell r="EP17">
            <v>0</v>
          </cell>
          <cell r="ER17">
            <v>30694.448249999998</v>
          </cell>
          <cell r="ES17">
            <v>4.28552</v>
          </cell>
          <cell r="ET17">
            <v>14.91344</v>
          </cell>
          <cell r="EX17">
            <v>27691.302000000003</v>
          </cell>
          <cell r="EY17">
            <v>0</v>
          </cell>
          <cell r="EZ17">
            <v>0</v>
          </cell>
          <cell r="FB17">
            <v>31543.325769999996</v>
          </cell>
          <cell r="FC17">
            <v>2.8691</v>
          </cell>
          <cell r="FD17">
            <v>16.71358</v>
          </cell>
          <cell r="FH17">
            <v>27793.491999999998</v>
          </cell>
          <cell r="FI17">
            <v>0</v>
          </cell>
          <cell r="FJ17">
            <v>0</v>
          </cell>
          <cell r="FL17">
            <v>33107.92239</v>
          </cell>
          <cell r="FM17">
            <v>7.6413600000000006</v>
          </cell>
          <cell r="FN17">
            <v>13.981339999999999</v>
          </cell>
        </row>
        <row r="18">
          <cell r="AK18">
            <v>78513.863920000003</v>
          </cell>
          <cell r="CJ18">
            <v>160525.42404250908</v>
          </cell>
          <cell r="EG18">
            <v>249457.42522999996</v>
          </cell>
        </row>
        <row r="19">
          <cell r="D19">
            <v>522.19000000000005</v>
          </cell>
          <cell r="E19">
            <v>0</v>
          </cell>
          <cell r="F19">
            <v>0</v>
          </cell>
          <cell r="H19">
            <v>303.24</v>
          </cell>
          <cell r="I19">
            <v>0.3</v>
          </cell>
          <cell r="J19">
            <v>2.4699999999999998</v>
          </cell>
          <cell r="N19">
            <v>1069.82</v>
          </cell>
          <cell r="O19">
            <v>0</v>
          </cell>
          <cell r="P19">
            <v>0</v>
          </cell>
          <cell r="R19">
            <v>427.81183692465851</v>
          </cell>
          <cell r="S19">
            <v>0</v>
          </cell>
          <cell r="T19">
            <v>10.467433075341393</v>
          </cell>
          <cell r="X19">
            <v>1298.8999999999999</v>
          </cell>
          <cell r="Y19">
            <v>0</v>
          </cell>
          <cell r="Z19">
            <v>0</v>
          </cell>
          <cell r="AB19">
            <v>983.35922299999993</v>
          </cell>
          <cell r="AC19">
            <v>6.3066399999999998</v>
          </cell>
          <cell r="AD19">
            <v>13.843377000000006</v>
          </cell>
          <cell r="AR19">
            <v>911.47</v>
          </cell>
          <cell r="AS19">
            <v>0</v>
          </cell>
          <cell r="AT19">
            <v>0</v>
          </cell>
          <cell r="AV19">
            <v>822.21325999999988</v>
          </cell>
          <cell r="AW19">
            <v>5.29</v>
          </cell>
          <cell r="AX19">
            <v>12.38274</v>
          </cell>
          <cell r="BB19">
            <v>707.38000000000011</v>
          </cell>
          <cell r="BC19">
            <v>0</v>
          </cell>
          <cell r="BD19">
            <v>0</v>
          </cell>
          <cell r="BF19">
            <v>901.09860000000015</v>
          </cell>
          <cell r="BG19">
            <v>8.9601600000000001</v>
          </cell>
          <cell r="BH19">
            <v>13.136240000000003</v>
          </cell>
          <cell r="BL19">
            <v>856.64</v>
          </cell>
          <cell r="BM19">
            <v>0</v>
          </cell>
          <cell r="BN19">
            <v>0</v>
          </cell>
          <cell r="BP19">
            <v>846.5716799999999</v>
          </cell>
          <cell r="BQ19">
            <v>7.5359299999999996</v>
          </cell>
          <cell r="BR19">
            <v>9.5583900000000011</v>
          </cell>
          <cell r="CJ19">
            <v>4284.2945999246585</v>
          </cell>
          <cell r="CK19">
            <v>34.322729999999993</v>
          </cell>
          <cell r="CL19">
            <v>55.928180075341402</v>
          </cell>
          <cell r="CP19">
            <v>936.9</v>
          </cell>
          <cell r="CQ19">
            <v>0</v>
          </cell>
          <cell r="CR19">
            <v>0</v>
          </cell>
          <cell r="CT19">
            <v>524.80340000000001</v>
          </cell>
          <cell r="CU19">
            <v>0.1573</v>
          </cell>
          <cell r="CV19">
            <v>11.993300000000001</v>
          </cell>
          <cell r="CZ19">
            <v>577.58000000000004</v>
          </cell>
          <cell r="DA19">
            <v>0</v>
          </cell>
          <cell r="DB19">
            <v>0</v>
          </cell>
          <cell r="DD19">
            <v>401.48900000000003</v>
          </cell>
          <cell r="DE19">
            <v>0.56000000000000005</v>
          </cell>
          <cell r="DF19">
            <v>7.4510000000000005</v>
          </cell>
          <cell r="DJ19">
            <v>736.3</v>
          </cell>
          <cell r="DK19">
            <v>0</v>
          </cell>
          <cell r="DL19">
            <v>0</v>
          </cell>
          <cell r="DN19">
            <v>550.71861999999987</v>
          </cell>
          <cell r="DO19">
            <v>4.0227500000000003</v>
          </cell>
          <cell r="DP19">
            <v>20.948630000000001</v>
          </cell>
          <cell r="EG19">
            <v>5896.6895100000002</v>
          </cell>
          <cell r="EN19">
            <v>886.18</v>
          </cell>
          <cell r="EO19">
            <v>0</v>
          </cell>
          <cell r="EP19">
            <v>0</v>
          </cell>
          <cell r="ER19">
            <v>356.06470999999999</v>
          </cell>
          <cell r="ES19">
            <v>0.85838999999999999</v>
          </cell>
          <cell r="ET19">
            <v>12.684899999999999</v>
          </cell>
          <cell r="EX19">
            <v>970.27</v>
          </cell>
          <cell r="EY19">
            <v>0</v>
          </cell>
          <cell r="EZ19">
            <v>0</v>
          </cell>
          <cell r="FB19">
            <v>500.49754999999999</v>
          </cell>
          <cell r="FC19">
            <v>2.5839999999999996</v>
          </cell>
          <cell r="FD19">
            <v>16.201450000000001</v>
          </cell>
          <cell r="FH19">
            <v>265.48999999999995</v>
          </cell>
          <cell r="FI19">
            <v>0</v>
          </cell>
          <cell r="FJ19">
            <v>0</v>
          </cell>
          <cell r="FL19">
            <v>1303.9799999999998</v>
          </cell>
          <cell r="FM19">
            <v>6.383</v>
          </cell>
          <cell r="FN19">
            <v>30.27</v>
          </cell>
        </row>
        <row r="20">
          <cell r="D20">
            <v>2.25</v>
          </cell>
          <cell r="E20">
            <v>0</v>
          </cell>
          <cell r="F20">
            <v>0</v>
          </cell>
          <cell r="H20">
            <v>2.0300000000000002</v>
          </cell>
          <cell r="I20">
            <v>0</v>
          </cell>
          <cell r="J20">
            <v>0</v>
          </cell>
          <cell r="N20">
            <v>27.599999999999998</v>
          </cell>
          <cell r="O20">
            <v>0</v>
          </cell>
          <cell r="P20">
            <v>0</v>
          </cell>
          <cell r="R20">
            <v>1.22</v>
          </cell>
          <cell r="S20">
            <v>0</v>
          </cell>
          <cell r="T20">
            <v>0</v>
          </cell>
          <cell r="X20">
            <v>27.599999999999998</v>
          </cell>
          <cell r="Y20">
            <v>0</v>
          </cell>
          <cell r="Z20">
            <v>0</v>
          </cell>
          <cell r="AB20">
            <v>11.25</v>
          </cell>
          <cell r="AC20">
            <v>0</v>
          </cell>
          <cell r="AD20">
            <v>0</v>
          </cell>
          <cell r="AR20">
            <v>27.599999999999998</v>
          </cell>
          <cell r="AS20">
            <v>0</v>
          </cell>
          <cell r="AT20">
            <v>0</v>
          </cell>
          <cell r="AV20">
            <v>10.83765</v>
          </cell>
          <cell r="AW20">
            <v>5.1979999999999998E-2</v>
          </cell>
          <cell r="AX20">
            <v>0.16920000000000002</v>
          </cell>
          <cell r="BB20">
            <v>27.599999999999998</v>
          </cell>
          <cell r="BC20">
            <v>0</v>
          </cell>
          <cell r="BD20">
            <v>0</v>
          </cell>
          <cell r="BF20">
            <v>7.4993699999999999</v>
          </cell>
          <cell r="BG20">
            <v>2.385E-2</v>
          </cell>
          <cell r="BH20">
            <v>0.10357</v>
          </cell>
          <cell r="BL20">
            <v>27.599999999999998</v>
          </cell>
          <cell r="BM20">
            <v>0</v>
          </cell>
          <cell r="BN20">
            <v>0</v>
          </cell>
          <cell r="BP20">
            <v>11.03168</v>
          </cell>
          <cell r="BQ20">
            <v>0.24876000000000001</v>
          </cell>
          <cell r="BR20">
            <v>0.35038000000000002</v>
          </cell>
          <cell r="CJ20">
            <v>43.868699999999997</v>
          </cell>
          <cell r="CK20">
            <v>0.32458999999999999</v>
          </cell>
          <cell r="CL20">
            <v>0.62315000000000009</v>
          </cell>
          <cell r="CP20">
            <v>27.599999999999998</v>
          </cell>
          <cell r="CQ20">
            <v>0</v>
          </cell>
          <cell r="CR20">
            <v>0</v>
          </cell>
          <cell r="CT20">
            <v>24.35248</v>
          </cell>
          <cell r="CU20">
            <v>9.1399999999999995E-2</v>
          </cell>
          <cell r="CV20">
            <v>0.53381999999999996</v>
          </cell>
          <cell r="CZ20">
            <v>27.599999999999998</v>
          </cell>
          <cell r="DA20">
            <v>0</v>
          </cell>
          <cell r="DB20">
            <v>0</v>
          </cell>
          <cell r="DD20">
            <v>13.802199999999999</v>
          </cell>
          <cell r="DE20">
            <v>0.10196</v>
          </cell>
          <cell r="DF20">
            <v>0.2054</v>
          </cell>
          <cell r="DJ20">
            <v>27.599999999999998</v>
          </cell>
          <cell r="DK20">
            <v>0</v>
          </cell>
          <cell r="DL20">
            <v>0</v>
          </cell>
          <cell r="DN20">
            <v>13.863200000000001</v>
          </cell>
          <cell r="DO20">
            <v>0.29546</v>
          </cell>
          <cell r="DP20">
            <v>0.24221000000000001</v>
          </cell>
          <cell r="EG20">
            <v>98.304569999999998</v>
          </cell>
          <cell r="EN20">
            <v>27.599999999999998</v>
          </cell>
          <cell r="EO20">
            <v>0</v>
          </cell>
          <cell r="EP20">
            <v>0</v>
          </cell>
          <cell r="ER20">
            <v>12.286849999999999</v>
          </cell>
          <cell r="ES20">
            <v>7.5730000000000006E-2</v>
          </cell>
          <cell r="ET20">
            <v>0.22158</v>
          </cell>
          <cell r="EX20">
            <v>27.599999999999998</v>
          </cell>
          <cell r="EY20">
            <v>0</v>
          </cell>
          <cell r="EZ20">
            <v>0</v>
          </cell>
          <cell r="FB20">
            <v>10.645670000000001</v>
          </cell>
          <cell r="FC20">
            <v>3.8550000000000001E-2</v>
          </cell>
          <cell r="FD20">
            <v>0.18395</v>
          </cell>
          <cell r="FH20">
            <v>27.7</v>
          </cell>
          <cell r="FI20">
            <v>0</v>
          </cell>
          <cell r="FJ20">
            <v>0</v>
          </cell>
          <cell r="FL20">
            <v>13.023680000000001</v>
          </cell>
          <cell r="FM20">
            <v>0.19162000000000001</v>
          </cell>
          <cell r="FN20">
            <v>0.21021999999999999</v>
          </cell>
        </row>
        <row r="21">
          <cell r="D21">
            <v>101.15700000000001</v>
          </cell>
          <cell r="E21">
            <v>0</v>
          </cell>
          <cell r="F21">
            <v>0</v>
          </cell>
          <cell r="H21">
            <v>33.339738476000001</v>
          </cell>
          <cell r="I21">
            <v>1.1000000000000001</v>
          </cell>
          <cell r="J21">
            <v>0.22026152399999999</v>
          </cell>
          <cell r="N21">
            <v>241.267</v>
          </cell>
          <cell r="O21">
            <v>0</v>
          </cell>
          <cell r="P21">
            <v>0</v>
          </cell>
          <cell r="R21">
            <v>105.14529478144776</v>
          </cell>
          <cell r="S21">
            <v>0</v>
          </cell>
          <cell r="T21">
            <v>0.78449521855223658</v>
          </cell>
          <cell r="X21">
            <v>308.35700000000003</v>
          </cell>
          <cell r="Y21">
            <v>0</v>
          </cell>
          <cell r="Z21">
            <v>0</v>
          </cell>
          <cell r="AB21">
            <v>90.401184999999984</v>
          </cell>
          <cell r="AC21">
            <v>0.80523</v>
          </cell>
          <cell r="AD21">
            <v>0.54298500000000027</v>
          </cell>
          <cell r="AR21">
            <v>285.21699999999998</v>
          </cell>
          <cell r="AS21">
            <v>0</v>
          </cell>
          <cell r="AT21">
            <v>0</v>
          </cell>
          <cell r="AV21">
            <v>267.06160000000006</v>
          </cell>
          <cell r="AW21">
            <v>4.3998499999999989</v>
          </cell>
          <cell r="AX21">
            <v>3.9765500000000005</v>
          </cell>
          <cell r="BB21">
            <v>154.75700000000001</v>
          </cell>
          <cell r="BC21">
            <v>0</v>
          </cell>
          <cell r="BD21">
            <v>0</v>
          </cell>
          <cell r="BF21">
            <v>151.10820000000001</v>
          </cell>
          <cell r="BG21">
            <v>1.8667799999999999</v>
          </cell>
          <cell r="BH21">
            <v>1.9380299999999999</v>
          </cell>
          <cell r="BL21">
            <v>342.06700000000001</v>
          </cell>
          <cell r="BM21">
            <v>0</v>
          </cell>
          <cell r="BN21">
            <v>0</v>
          </cell>
          <cell r="BP21">
            <v>183.08960999999996</v>
          </cell>
          <cell r="BQ21">
            <v>3.0354700000000001</v>
          </cell>
          <cell r="BR21">
            <v>0.85192000000000012</v>
          </cell>
          <cell r="CJ21">
            <v>830.1456282574477</v>
          </cell>
          <cell r="CK21">
            <v>11.81133</v>
          </cell>
          <cell r="CL21">
            <v>7.714241742552236</v>
          </cell>
          <cell r="CP21">
            <v>206.27699999999999</v>
          </cell>
          <cell r="CQ21">
            <v>0</v>
          </cell>
          <cell r="CR21">
            <v>0</v>
          </cell>
          <cell r="CT21">
            <v>80.760090000000005</v>
          </cell>
          <cell r="CU21">
            <v>7.2610000000000008E-2</v>
          </cell>
          <cell r="CV21">
            <v>0.42513000000000001</v>
          </cell>
          <cell r="CZ21">
            <v>171.857</v>
          </cell>
          <cell r="DA21">
            <v>0</v>
          </cell>
          <cell r="DB21">
            <v>0</v>
          </cell>
          <cell r="DD21">
            <v>48.835680000000004</v>
          </cell>
          <cell r="DE21">
            <v>3.5319999999999997E-2</v>
          </cell>
          <cell r="DF21">
            <v>0.23200000000000001</v>
          </cell>
          <cell r="DJ21">
            <v>287.95700000000005</v>
          </cell>
          <cell r="DK21">
            <v>0</v>
          </cell>
          <cell r="DL21">
            <v>0</v>
          </cell>
          <cell r="DN21">
            <v>35.459530000000001</v>
          </cell>
          <cell r="DO21">
            <v>0.16501000000000002</v>
          </cell>
          <cell r="DP21">
            <v>0.26346000000000003</v>
          </cell>
          <cell r="EG21">
            <v>1015.9200299999999</v>
          </cell>
          <cell r="EN21">
            <v>185.65</v>
          </cell>
          <cell r="EO21">
            <v>0</v>
          </cell>
          <cell r="EP21">
            <v>0</v>
          </cell>
          <cell r="ER21">
            <v>115.23031</v>
          </cell>
          <cell r="ES21">
            <v>0.18153999999999998</v>
          </cell>
          <cell r="ET21">
            <v>2.0791400000000002</v>
          </cell>
          <cell r="EX21">
            <v>216.62</v>
          </cell>
          <cell r="EY21">
            <v>0</v>
          </cell>
          <cell r="EZ21">
            <v>0</v>
          </cell>
          <cell r="FB21">
            <v>19.09085</v>
          </cell>
          <cell r="FC21">
            <v>4.1070000000000002E-2</v>
          </cell>
          <cell r="FD21">
            <v>0.31508000000000003</v>
          </cell>
          <cell r="FH21">
            <v>134.60000000000002</v>
          </cell>
          <cell r="FI21">
            <v>0</v>
          </cell>
          <cell r="FJ21">
            <v>0</v>
          </cell>
          <cell r="FL21">
            <v>96.428299999999993</v>
          </cell>
          <cell r="FM21">
            <v>0.16768</v>
          </cell>
          <cell r="FN21">
            <v>1.1150200000000001</v>
          </cell>
        </row>
        <row r="22">
          <cell r="D22">
            <v>24.200000000000003</v>
          </cell>
          <cell r="H22">
            <v>29.50123</v>
          </cell>
          <cell r="I22">
            <v>0</v>
          </cell>
          <cell r="J22">
            <v>0.33077000000000001</v>
          </cell>
          <cell r="N22">
            <v>27.700000000000003</v>
          </cell>
          <cell r="R22">
            <v>33.681280000000001</v>
          </cell>
          <cell r="S22">
            <v>0</v>
          </cell>
          <cell r="T22">
            <v>0.50672000000000006</v>
          </cell>
          <cell r="X22">
            <v>32.92</v>
          </cell>
          <cell r="AB22">
            <v>56.03736</v>
          </cell>
          <cell r="AC22">
            <v>0.29216999999999999</v>
          </cell>
          <cell r="AD22">
            <v>0.48446999999999996</v>
          </cell>
          <cell r="AR22">
            <v>27.92</v>
          </cell>
          <cell r="AV22">
            <v>41.74145</v>
          </cell>
          <cell r="AW22">
            <v>9.0870000000000006E-2</v>
          </cell>
          <cell r="AX22">
            <v>0.35842000000000002</v>
          </cell>
          <cell r="BB22">
            <v>27.720000000000002</v>
          </cell>
          <cell r="BF22">
            <v>24.315329999999999</v>
          </cell>
          <cell r="BG22">
            <v>6.9330000000000003E-2</v>
          </cell>
          <cell r="BH22">
            <v>0.37156</v>
          </cell>
          <cell r="BL22">
            <v>33.020000000000003</v>
          </cell>
          <cell r="BP22">
            <v>32.656869999999998</v>
          </cell>
          <cell r="BQ22">
            <v>7.3599999999999999E-2</v>
          </cell>
          <cell r="BR22">
            <v>2.2070400000000001</v>
          </cell>
          <cell r="CJ22">
            <v>217.93352000000002</v>
          </cell>
          <cell r="CK22">
            <v>0.52597000000000005</v>
          </cell>
          <cell r="CL22">
            <v>4.2589800000000002</v>
          </cell>
          <cell r="CP22">
            <v>28.020000000000003</v>
          </cell>
          <cell r="CT22">
            <v>50.320549999999997</v>
          </cell>
          <cell r="CU22">
            <v>5.9670000000000001E-2</v>
          </cell>
          <cell r="CV22">
            <v>1.12913</v>
          </cell>
          <cell r="CZ22">
            <v>27.92</v>
          </cell>
          <cell r="DD22">
            <v>30.367830000000001</v>
          </cell>
          <cell r="DE22">
            <v>7.7880000000000005E-2</v>
          </cell>
          <cell r="DF22">
            <v>0.25</v>
          </cell>
          <cell r="DJ22">
            <v>32.92</v>
          </cell>
          <cell r="DN22">
            <v>30.810189999999999</v>
          </cell>
          <cell r="DO22">
            <v>3.3799999999999997E-2</v>
          </cell>
          <cell r="DP22">
            <v>0.34914999999999996</v>
          </cell>
          <cell r="EG22">
            <v>336.11667</v>
          </cell>
          <cell r="EN22">
            <v>27.92</v>
          </cell>
          <cell r="ER22">
            <v>27.609569999999998</v>
          </cell>
          <cell r="ES22">
            <v>0.08</v>
          </cell>
          <cell r="ET22">
            <v>0.64143000000000006</v>
          </cell>
          <cell r="EX22">
            <v>32.82</v>
          </cell>
          <cell r="FB22">
            <v>26.305220000000002</v>
          </cell>
          <cell r="FC22">
            <v>0</v>
          </cell>
          <cell r="FD22">
            <v>0.40777999999999998</v>
          </cell>
          <cell r="FH22">
            <v>27.880000000000003</v>
          </cell>
          <cell r="FL22">
            <v>28.16554</v>
          </cell>
          <cell r="FM22">
            <v>0</v>
          </cell>
          <cell r="FN22">
            <v>0.36246</v>
          </cell>
        </row>
        <row r="24">
          <cell r="D24">
            <v>298.7518</v>
          </cell>
          <cell r="E24">
            <v>0</v>
          </cell>
          <cell r="F24">
            <v>0</v>
          </cell>
          <cell r="H24">
            <v>407.23584837359994</v>
          </cell>
          <cell r="I24">
            <v>0.2</v>
          </cell>
          <cell r="J24">
            <v>3.4421516263999994</v>
          </cell>
          <cell r="N24">
            <v>583.04539999999986</v>
          </cell>
          <cell r="O24">
            <v>0</v>
          </cell>
          <cell r="P24">
            <v>0</v>
          </cell>
          <cell r="R24">
            <v>588.24122259287071</v>
          </cell>
          <cell r="S24">
            <v>0.9</v>
          </cell>
          <cell r="T24">
            <v>26.913777407129238</v>
          </cell>
          <cell r="X24">
            <v>588.572</v>
          </cell>
          <cell r="Y24">
            <v>0</v>
          </cell>
          <cell r="Z24">
            <v>0</v>
          </cell>
          <cell r="AB24">
            <v>576.03149900000005</v>
          </cell>
          <cell r="AC24">
            <v>2.3199999999999998</v>
          </cell>
          <cell r="AD24">
            <v>7.4483910000000009</v>
          </cell>
          <cell r="AR24">
            <v>481.38029999999998</v>
          </cell>
          <cell r="AS24">
            <v>0</v>
          </cell>
          <cell r="AT24">
            <v>0</v>
          </cell>
          <cell r="AV24">
            <v>627.25132000000019</v>
          </cell>
          <cell r="AW24">
            <v>5.4047599999999996</v>
          </cell>
          <cell r="AX24">
            <v>11.570990000000002</v>
          </cell>
          <cell r="BB24">
            <v>481.56298000000004</v>
          </cell>
          <cell r="BC24">
            <v>0</v>
          </cell>
          <cell r="BD24">
            <v>0</v>
          </cell>
          <cell r="BF24">
            <v>495.14213000000001</v>
          </cell>
          <cell r="BG24">
            <v>1.74349</v>
          </cell>
          <cell r="BH24">
            <v>13.918890000000001</v>
          </cell>
          <cell r="BL24">
            <v>753.13588000000004</v>
          </cell>
          <cell r="BM24">
            <v>0</v>
          </cell>
          <cell r="BN24">
            <v>0</v>
          </cell>
          <cell r="BP24">
            <v>438.67041999999992</v>
          </cell>
          <cell r="BQ24">
            <v>6.9814299999999996</v>
          </cell>
          <cell r="BR24">
            <v>8.0557999999999996</v>
          </cell>
          <cell r="CJ24">
            <v>3132.5724399664705</v>
          </cell>
          <cell r="CK24">
            <v>18.829680000000003</v>
          </cell>
          <cell r="CL24">
            <v>70.080000033529231</v>
          </cell>
          <cell r="CP24">
            <v>588.32024000000013</v>
          </cell>
          <cell r="CQ24">
            <v>0</v>
          </cell>
          <cell r="CR24">
            <v>0</v>
          </cell>
          <cell r="CT24">
            <v>638.78421000000014</v>
          </cell>
          <cell r="CU24">
            <v>5.1845999999999997</v>
          </cell>
          <cell r="CV24">
            <v>9.4263400000000015</v>
          </cell>
          <cell r="CZ24">
            <v>537.15077999999994</v>
          </cell>
          <cell r="DA24">
            <v>0</v>
          </cell>
          <cell r="DB24">
            <v>0</v>
          </cell>
          <cell r="DD24">
            <v>570.17881999999997</v>
          </cell>
          <cell r="DE24">
            <v>4.5241699999999998</v>
          </cell>
          <cell r="DF24">
            <v>16.546759999999999</v>
          </cell>
          <cell r="DJ24">
            <v>720.26317999999992</v>
          </cell>
          <cell r="DK24">
            <v>0</v>
          </cell>
          <cell r="DL24">
            <v>0</v>
          </cell>
          <cell r="DN24">
            <v>595.51972000000012</v>
          </cell>
          <cell r="DO24">
            <v>5.1042199999999998</v>
          </cell>
          <cell r="DP24">
            <v>9.2810600000000001</v>
          </cell>
          <cell r="EN24">
            <v>544.07607999999993</v>
          </cell>
          <cell r="EO24">
            <v>0</v>
          </cell>
          <cell r="EP24">
            <v>0</v>
          </cell>
          <cell r="ER24">
            <v>644.48353100000008</v>
          </cell>
          <cell r="ES24">
            <v>2.2412900000000002</v>
          </cell>
          <cell r="ET24">
            <v>13.927949999999999</v>
          </cell>
          <cell r="EX24">
            <v>498.07608000000005</v>
          </cell>
          <cell r="EY24">
            <v>0</v>
          </cell>
          <cell r="EZ24">
            <v>0</v>
          </cell>
          <cell r="FB24">
            <v>515.56369999999993</v>
          </cell>
          <cell r="FC24">
            <v>2.4043300000000003</v>
          </cell>
          <cell r="FD24">
            <v>8.9902899999999999</v>
          </cell>
          <cell r="FH24">
            <v>659.69007999999997</v>
          </cell>
          <cell r="FI24">
            <v>0</v>
          </cell>
          <cell r="FJ24">
            <v>0</v>
          </cell>
          <cell r="FL24">
            <v>812.18567000000007</v>
          </cell>
          <cell r="FM24">
            <v>5.0758700000000001</v>
          </cell>
          <cell r="FN24">
            <v>17.286250000000003</v>
          </cell>
        </row>
        <row r="25">
          <cell r="D25">
            <v>395.78946666666667</v>
          </cell>
          <cell r="E25">
            <v>0</v>
          </cell>
          <cell r="F25">
            <v>0</v>
          </cell>
          <cell r="H25">
            <v>498.6710794775999</v>
          </cell>
          <cell r="I25">
            <v>1.73</v>
          </cell>
          <cell r="J25">
            <v>1.0036205223999985</v>
          </cell>
          <cell r="N25">
            <v>652.11746666666659</v>
          </cell>
          <cell r="O25">
            <v>0</v>
          </cell>
          <cell r="P25">
            <v>0</v>
          </cell>
          <cell r="R25">
            <v>704.53503710772964</v>
          </cell>
          <cell r="S25">
            <v>2.59</v>
          </cell>
          <cell r="T25">
            <v>1.7453928922704254</v>
          </cell>
          <cell r="X25">
            <v>480.49146666666661</v>
          </cell>
          <cell r="Y25">
            <v>0</v>
          </cell>
          <cell r="Z25">
            <v>0</v>
          </cell>
          <cell r="AB25">
            <v>290.77598499999999</v>
          </cell>
          <cell r="AC25">
            <v>1.76</v>
          </cell>
          <cell r="AD25">
            <v>1.2760050000000012</v>
          </cell>
          <cell r="AR25">
            <v>702.4244666666666</v>
          </cell>
          <cell r="AS25">
            <v>0</v>
          </cell>
          <cell r="AT25">
            <v>0</v>
          </cell>
          <cell r="AV25">
            <v>1138.3252400000001</v>
          </cell>
          <cell r="AW25">
            <v>12.4917</v>
          </cell>
          <cell r="AX25">
            <v>14.01613</v>
          </cell>
          <cell r="BB25">
            <v>722.17846666666662</v>
          </cell>
          <cell r="BC25">
            <v>0</v>
          </cell>
          <cell r="BD25">
            <v>0</v>
          </cell>
          <cell r="BF25">
            <v>1442.1044000000004</v>
          </cell>
          <cell r="BG25">
            <v>10.33292</v>
          </cell>
          <cell r="BH25">
            <v>19.678829999999998</v>
          </cell>
          <cell r="BL25">
            <v>657.40146666666658</v>
          </cell>
          <cell r="BM25">
            <v>0</v>
          </cell>
          <cell r="BN25">
            <v>0</v>
          </cell>
          <cell r="BP25">
            <v>464.88911999999993</v>
          </cell>
          <cell r="BQ25">
            <v>19.453410000000002</v>
          </cell>
          <cell r="BR25">
            <v>10.74973</v>
          </cell>
          <cell r="CJ25">
            <v>4539.3008615853296</v>
          </cell>
          <cell r="CK25">
            <v>48.558030000000002</v>
          </cell>
          <cell r="CL25">
            <v>48.274708414670421</v>
          </cell>
          <cell r="CP25">
            <v>841.65246666666667</v>
          </cell>
          <cell r="CQ25">
            <v>0</v>
          </cell>
          <cell r="CR25">
            <v>0</v>
          </cell>
          <cell r="CT25">
            <v>2083.4999170000001</v>
          </cell>
          <cell r="CU25">
            <v>14.043900000000001</v>
          </cell>
          <cell r="CV25">
            <v>53.478070000000002</v>
          </cell>
          <cell r="CZ25">
            <v>871.10946666666655</v>
          </cell>
          <cell r="DA25">
            <v>0</v>
          </cell>
          <cell r="DB25">
            <v>0</v>
          </cell>
          <cell r="DD25">
            <v>3337.0424599999997</v>
          </cell>
          <cell r="DE25">
            <v>13.4475</v>
          </cell>
          <cell r="DF25">
            <v>21.114360000000005</v>
          </cell>
          <cell r="DJ25">
            <v>800.8311666666666</v>
          </cell>
          <cell r="DK25">
            <v>0</v>
          </cell>
          <cell r="DL25">
            <v>0</v>
          </cell>
          <cell r="DN25">
            <v>1385.0377039999998</v>
          </cell>
          <cell r="DO25">
            <v>9.1737899999999986</v>
          </cell>
          <cell r="DP25">
            <v>24.143350000000002</v>
          </cell>
          <cell r="EN25">
            <v>896.49016666666671</v>
          </cell>
          <cell r="EO25">
            <v>0</v>
          </cell>
          <cell r="EP25">
            <v>0</v>
          </cell>
          <cell r="ER25">
            <v>789.62519999999995</v>
          </cell>
          <cell r="ES25">
            <v>12.715499999999999</v>
          </cell>
          <cell r="ET25">
            <v>21.251849999999997</v>
          </cell>
          <cell r="EX25">
            <v>689.10016666666672</v>
          </cell>
          <cell r="EY25">
            <v>0</v>
          </cell>
          <cell r="EZ25">
            <v>0</v>
          </cell>
          <cell r="FB25">
            <v>919.92680000000018</v>
          </cell>
          <cell r="FC25">
            <v>15.026060000000001</v>
          </cell>
          <cell r="FD25">
            <v>42.985660000000003</v>
          </cell>
          <cell r="FH25">
            <v>747.16416666666669</v>
          </cell>
          <cell r="FI25">
            <v>0</v>
          </cell>
          <cell r="FJ25">
            <v>0</v>
          </cell>
          <cell r="FL25">
            <v>1275.749108</v>
          </cell>
          <cell r="FM25">
            <v>18.063839000000002</v>
          </cell>
          <cell r="FN25">
            <v>25.504933000000001</v>
          </cell>
        </row>
        <row r="26">
          <cell r="D26">
            <v>955.68099999999993</v>
          </cell>
          <cell r="E26">
            <v>0</v>
          </cell>
          <cell r="F26">
            <v>0</v>
          </cell>
          <cell r="H26">
            <v>614.50067999999999</v>
          </cell>
          <cell r="I26">
            <v>0.2</v>
          </cell>
          <cell r="J26">
            <v>0</v>
          </cell>
          <cell r="N26">
            <v>2131.0040000000008</v>
          </cell>
          <cell r="O26">
            <v>0</v>
          </cell>
          <cell r="P26">
            <v>0</v>
          </cell>
          <cell r="R26">
            <v>1673.598245059339</v>
          </cell>
          <cell r="S26">
            <v>0</v>
          </cell>
          <cell r="T26">
            <v>46.103894940660922</v>
          </cell>
          <cell r="X26">
            <v>1822.1589999999999</v>
          </cell>
          <cell r="Y26">
            <v>0</v>
          </cell>
          <cell r="Z26">
            <v>0</v>
          </cell>
          <cell r="AB26">
            <v>2013.2271650000007</v>
          </cell>
          <cell r="AC26">
            <v>24.461010000000002</v>
          </cell>
          <cell r="AD26">
            <v>57.415834999999994</v>
          </cell>
          <cell r="AR26">
            <v>3586.6192899999996</v>
          </cell>
          <cell r="AS26">
            <v>0</v>
          </cell>
          <cell r="AT26">
            <v>0</v>
          </cell>
          <cell r="AV26">
            <v>2825.3161099999993</v>
          </cell>
          <cell r="AW26">
            <v>3.7259999999999995E-2</v>
          </cell>
          <cell r="AX26">
            <v>0</v>
          </cell>
          <cell r="BB26">
            <v>3013.8065762711867</v>
          </cell>
          <cell r="BC26">
            <v>0</v>
          </cell>
          <cell r="BD26">
            <v>0</v>
          </cell>
          <cell r="BF26">
            <v>2849.7730699999997</v>
          </cell>
          <cell r="BG26">
            <v>12.923</v>
          </cell>
          <cell r="BH26">
            <v>22.445</v>
          </cell>
          <cell r="BL26">
            <v>1469.31268</v>
          </cell>
          <cell r="BM26">
            <v>0</v>
          </cell>
          <cell r="BN26">
            <v>0</v>
          </cell>
          <cell r="BP26">
            <v>1725.8553199999999</v>
          </cell>
          <cell r="BQ26">
            <v>0</v>
          </cell>
          <cell r="BR26">
            <v>0</v>
          </cell>
          <cell r="CJ26">
            <v>11702.270590059337</v>
          </cell>
          <cell r="CK26">
            <v>37.621270000000003</v>
          </cell>
          <cell r="CL26">
            <v>125.96472994066093</v>
          </cell>
          <cell r="CP26">
            <v>3085.5681300000001</v>
          </cell>
          <cell r="CQ26">
            <v>0</v>
          </cell>
          <cell r="CR26">
            <v>0</v>
          </cell>
          <cell r="CT26">
            <v>2377.2450499999995</v>
          </cell>
          <cell r="CU26">
            <v>0.75256000000000001</v>
          </cell>
          <cell r="CV26">
            <v>63.202808999999995</v>
          </cell>
          <cell r="CZ26">
            <v>1481.7764099999999</v>
          </cell>
          <cell r="DA26">
            <v>0</v>
          </cell>
          <cell r="DB26">
            <v>0</v>
          </cell>
          <cell r="DD26">
            <v>1714.603781</v>
          </cell>
          <cell r="DE26">
            <v>8.9188899999999993</v>
          </cell>
          <cell r="DF26">
            <v>35.546384000000003</v>
          </cell>
          <cell r="DJ26">
            <v>1273.1228000000003</v>
          </cell>
          <cell r="DK26">
            <v>0</v>
          </cell>
          <cell r="DL26">
            <v>0</v>
          </cell>
          <cell r="DN26">
            <v>3073.7939489999999</v>
          </cell>
          <cell r="DO26">
            <v>12.073989999999998</v>
          </cell>
          <cell r="DP26">
            <v>30.778880999999998</v>
          </cell>
          <cell r="EN26">
            <v>1603.5153399999999</v>
          </cell>
          <cell r="EO26">
            <v>0</v>
          </cell>
          <cell r="EP26">
            <v>0</v>
          </cell>
          <cell r="ER26">
            <v>1701.7394000000002</v>
          </cell>
          <cell r="ES26">
            <v>7.03</v>
          </cell>
          <cell r="ET26">
            <v>28.001999999999999</v>
          </cell>
          <cell r="EX26">
            <v>1044.634</v>
          </cell>
          <cell r="EY26">
            <v>0</v>
          </cell>
          <cell r="EZ26">
            <v>0</v>
          </cell>
          <cell r="FB26">
            <v>1507.3251699999998</v>
          </cell>
          <cell r="FC26">
            <v>0</v>
          </cell>
          <cell r="FD26">
            <v>6.55</v>
          </cell>
          <cell r="FH26">
            <v>932.99099999999999</v>
          </cell>
          <cell r="FI26">
            <v>0</v>
          </cell>
          <cell r="FJ26">
            <v>0</v>
          </cell>
          <cell r="FL26">
            <v>1949.1262890000003</v>
          </cell>
          <cell r="FM26">
            <v>0.86743499999999996</v>
          </cell>
          <cell r="FN26">
            <v>18.551715999999999</v>
          </cell>
        </row>
        <row r="27">
          <cell r="D27">
            <v>0</v>
          </cell>
          <cell r="E27">
            <v>0</v>
          </cell>
          <cell r="F27">
            <v>0</v>
          </cell>
          <cell r="H27">
            <v>0</v>
          </cell>
          <cell r="I27">
            <v>0</v>
          </cell>
          <cell r="J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X27">
            <v>0</v>
          </cell>
          <cell r="Y27">
            <v>0</v>
          </cell>
          <cell r="Z27">
            <v>0</v>
          </cell>
          <cell r="AB27">
            <v>0</v>
          </cell>
          <cell r="AC27">
            <v>0</v>
          </cell>
          <cell r="AD27">
            <v>0</v>
          </cell>
          <cell r="AR27">
            <v>0</v>
          </cell>
          <cell r="AS27">
            <v>0</v>
          </cell>
          <cell r="AT27">
            <v>0</v>
          </cell>
          <cell r="AV27">
            <v>0</v>
          </cell>
          <cell r="AW27">
            <v>0</v>
          </cell>
          <cell r="AX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L27">
            <v>0</v>
          </cell>
          <cell r="BM27">
            <v>0</v>
          </cell>
          <cell r="BN27">
            <v>0</v>
          </cell>
          <cell r="BP27">
            <v>0</v>
          </cell>
          <cell r="BQ27">
            <v>0</v>
          </cell>
          <cell r="BR27">
            <v>0</v>
          </cell>
          <cell r="CJ27">
            <v>0</v>
          </cell>
          <cell r="CK27">
            <v>0</v>
          </cell>
          <cell r="CL27">
            <v>0</v>
          </cell>
          <cell r="CP27">
            <v>290</v>
          </cell>
          <cell r="CQ27">
            <v>0</v>
          </cell>
          <cell r="CR27">
            <v>0</v>
          </cell>
          <cell r="CT27">
            <v>1.19</v>
          </cell>
          <cell r="CU27">
            <v>0</v>
          </cell>
          <cell r="CV27">
            <v>0</v>
          </cell>
          <cell r="CZ27">
            <v>0</v>
          </cell>
          <cell r="DA27">
            <v>0</v>
          </cell>
          <cell r="DB27">
            <v>0</v>
          </cell>
          <cell r="DD27">
            <v>0</v>
          </cell>
          <cell r="DE27">
            <v>0</v>
          </cell>
          <cell r="DF27">
            <v>0</v>
          </cell>
          <cell r="DJ27">
            <v>0</v>
          </cell>
          <cell r="DK27">
            <v>0</v>
          </cell>
          <cell r="DL27">
            <v>0</v>
          </cell>
          <cell r="DN27">
            <v>0</v>
          </cell>
          <cell r="DO27">
            <v>0</v>
          </cell>
          <cell r="DP27">
            <v>0</v>
          </cell>
          <cell r="EN27">
            <v>0</v>
          </cell>
          <cell r="EO27">
            <v>0</v>
          </cell>
          <cell r="EP27">
            <v>0</v>
          </cell>
          <cell r="ER27">
            <v>0</v>
          </cell>
          <cell r="ES27">
            <v>0</v>
          </cell>
          <cell r="ET27">
            <v>0</v>
          </cell>
          <cell r="EX27">
            <v>0</v>
          </cell>
          <cell r="EY27">
            <v>0</v>
          </cell>
          <cell r="EZ27">
            <v>0</v>
          </cell>
          <cell r="FB27">
            <v>0</v>
          </cell>
          <cell r="FC27">
            <v>0</v>
          </cell>
          <cell r="FD27">
            <v>0</v>
          </cell>
          <cell r="FH27">
            <v>0</v>
          </cell>
          <cell r="FI27">
            <v>0</v>
          </cell>
          <cell r="FJ27">
            <v>0</v>
          </cell>
          <cell r="FL27">
            <v>39.42</v>
          </cell>
          <cell r="FM27">
            <v>0</v>
          </cell>
          <cell r="FN27">
            <v>0</v>
          </cell>
        </row>
        <row r="28">
          <cell r="D28">
            <v>189.67000000000002</v>
          </cell>
          <cell r="E28">
            <v>0</v>
          </cell>
          <cell r="F28">
            <v>0</v>
          </cell>
          <cell r="H28">
            <v>158.30330017439999</v>
          </cell>
          <cell r="I28">
            <v>0.1</v>
          </cell>
          <cell r="J28">
            <v>3.3956998255999995</v>
          </cell>
          <cell r="N28">
            <v>408.34000000000003</v>
          </cell>
          <cell r="O28">
            <v>0</v>
          </cell>
          <cell r="P28">
            <v>0</v>
          </cell>
          <cell r="R28">
            <v>298.76860854000006</v>
          </cell>
          <cell r="S28">
            <v>0.2</v>
          </cell>
          <cell r="T28">
            <v>2.19679146</v>
          </cell>
          <cell r="X28">
            <v>242.35424000000003</v>
          </cell>
          <cell r="Y28">
            <v>0</v>
          </cell>
          <cell r="Z28">
            <v>0</v>
          </cell>
          <cell r="AB28">
            <v>262.992707</v>
          </cell>
          <cell r="AC28">
            <v>3.5510000000000002</v>
          </cell>
          <cell r="AD28">
            <v>8.5023230000000005</v>
          </cell>
          <cell r="AR28">
            <v>379.59</v>
          </cell>
          <cell r="AS28">
            <v>0</v>
          </cell>
          <cell r="AT28">
            <v>0</v>
          </cell>
          <cell r="AV28">
            <v>629.97389999999996</v>
          </cell>
          <cell r="AW28">
            <v>0.14499999999999999</v>
          </cell>
          <cell r="AX28">
            <v>23.249600000000001</v>
          </cell>
          <cell r="BB28">
            <v>341.94299999999998</v>
          </cell>
          <cell r="BC28">
            <v>0</v>
          </cell>
          <cell r="BD28">
            <v>0</v>
          </cell>
          <cell r="BF28">
            <v>449.80337000000003</v>
          </cell>
          <cell r="BG28">
            <v>0.875</v>
          </cell>
          <cell r="BH28">
            <v>3.1579999999999999</v>
          </cell>
          <cell r="BL28">
            <v>291.08</v>
          </cell>
          <cell r="BM28">
            <v>0</v>
          </cell>
          <cell r="BN28">
            <v>0</v>
          </cell>
          <cell r="BP28">
            <v>411.56126</v>
          </cell>
          <cell r="BQ28">
            <v>0.73199999999999998</v>
          </cell>
          <cell r="BR28">
            <v>15.052720000000001</v>
          </cell>
          <cell r="CJ28">
            <v>2211.4031457143997</v>
          </cell>
          <cell r="CK28">
            <v>5.6029999999999998</v>
          </cell>
          <cell r="CL28">
            <v>55.555134285599998</v>
          </cell>
          <cell r="CP28">
            <v>376.64499999999992</v>
          </cell>
          <cell r="CQ28">
            <v>0</v>
          </cell>
          <cell r="CR28">
            <v>0</v>
          </cell>
          <cell r="CT28">
            <v>204.95863699999995</v>
          </cell>
          <cell r="CU28">
            <v>0.20598</v>
          </cell>
          <cell r="CV28">
            <v>4.5258725999999996</v>
          </cell>
          <cell r="CZ28">
            <v>516.25499999999988</v>
          </cell>
          <cell r="DA28">
            <v>0</v>
          </cell>
          <cell r="DB28">
            <v>0</v>
          </cell>
          <cell r="DD28">
            <v>274.654404</v>
          </cell>
          <cell r="DE28">
            <v>1.9637100000000001</v>
          </cell>
          <cell r="DF28">
            <v>9.7092259999999992</v>
          </cell>
          <cell r="DJ28">
            <v>435.28999999999996</v>
          </cell>
          <cell r="DK28">
            <v>0</v>
          </cell>
          <cell r="DL28">
            <v>0</v>
          </cell>
          <cell r="DN28">
            <v>546.73908999999992</v>
          </cell>
          <cell r="DO28">
            <v>3.1246999999999998</v>
          </cell>
          <cell r="DP28">
            <v>7.1037289999999995</v>
          </cell>
          <cell r="EN28">
            <v>446.55999999999995</v>
          </cell>
          <cell r="EO28">
            <v>0</v>
          </cell>
          <cell r="EP28">
            <v>0</v>
          </cell>
          <cell r="ER28">
            <v>510.51594</v>
          </cell>
          <cell r="ES28">
            <v>0.34255999999999998</v>
          </cell>
          <cell r="ET28">
            <v>10.337959999999999</v>
          </cell>
          <cell r="EX28">
            <v>332.96000000000004</v>
          </cell>
          <cell r="EY28">
            <v>0</v>
          </cell>
          <cell r="EZ28">
            <v>0</v>
          </cell>
          <cell r="FB28">
            <v>410.56899999999996</v>
          </cell>
          <cell r="FC28">
            <v>1.8399999999999999</v>
          </cell>
          <cell r="FD28">
            <v>5.93</v>
          </cell>
          <cell r="FH28">
            <v>315.55</v>
          </cell>
          <cell r="FI28">
            <v>0</v>
          </cell>
          <cell r="FJ28">
            <v>0</v>
          </cell>
          <cell r="FL28">
            <v>649.21386600000005</v>
          </cell>
          <cell r="FM28">
            <v>2.4785630000000003</v>
          </cell>
          <cell r="FN28">
            <v>6.3999619999999995</v>
          </cell>
        </row>
        <row r="29">
          <cell r="D29">
            <v>3326.2829666666662</v>
          </cell>
          <cell r="E29">
            <v>0</v>
          </cell>
          <cell r="F29">
            <v>0</v>
          </cell>
          <cell r="H29">
            <v>4380.4674224664004</v>
          </cell>
          <cell r="I29">
            <v>215.89603</v>
          </cell>
          <cell r="J29">
            <v>22.29714753359999</v>
          </cell>
          <cell r="N29">
            <v>4971.3129666666664</v>
          </cell>
          <cell r="O29">
            <v>0</v>
          </cell>
          <cell r="P29">
            <v>0</v>
          </cell>
          <cell r="R29">
            <v>4997.4405470894944</v>
          </cell>
          <cell r="S29">
            <v>1.897</v>
          </cell>
          <cell r="T29">
            <v>26.664822910507354</v>
          </cell>
          <cell r="X29">
            <v>6225.4959666666673</v>
          </cell>
          <cell r="Y29">
            <v>0</v>
          </cell>
          <cell r="Z29">
            <v>0</v>
          </cell>
          <cell r="AB29">
            <v>8195.5138880000013</v>
          </cell>
          <cell r="AC29">
            <v>0.41</v>
          </cell>
          <cell r="AD29">
            <v>27.602472000000024</v>
          </cell>
          <cell r="AR29">
            <v>6659.7609666666676</v>
          </cell>
          <cell r="AS29">
            <v>0</v>
          </cell>
          <cell r="AT29">
            <v>0</v>
          </cell>
          <cell r="AV29">
            <v>6174.5112799999997</v>
          </cell>
          <cell r="AW29">
            <v>367.75381999999996</v>
          </cell>
          <cell r="AX29">
            <v>17.657710000000002</v>
          </cell>
          <cell r="BB29">
            <v>7746.3869666666678</v>
          </cell>
          <cell r="BC29">
            <v>0</v>
          </cell>
          <cell r="BD29">
            <v>0</v>
          </cell>
          <cell r="BF29">
            <v>7990.2171800000006</v>
          </cell>
          <cell r="BG29">
            <v>29.834160000000001</v>
          </cell>
          <cell r="BH29">
            <v>25.243919999999999</v>
          </cell>
          <cell r="BL29">
            <v>8884.8819666666677</v>
          </cell>
          <cell r="BM29">
            <v>0</v>
          </cell>
          <cell r="BN29">
            <v>0</v>
          </cell>
          <cell r="BP29">
            <v>8455.8279600000005</v>
          </cell>
          <cell r="BQ29">
            <v>121.90045000000001</v>
          </cell>
          <cell r="BR29">
            <v>20.809359999999998</v>
          </cell>
          <cell r="CJ29">
            <v>40193.978277555892</v>
          </cell>
          <cell r="CK29">
            <v>750.87145999999996</v>
          </cell>
          <cell r="CL29">
            <v>127.10543244410735</v>
          </cell>
          <cell r="CP29">
            <v>10385.526966666665</v>
          </cell>
          <cell r="CQ29">
            <v>0</v>
          </cell>
          <cell r="CR29">
            <v>0</v>
          </cell>
          <cell r="CT29">
            <v>10506.48244</v>
          </cell>
          <cell r="CU29">
            <v>74.143169999999998</v>
          </cell>
          <cell r="CV29">
            <v>0.60440000000000005</v>
          </cell>
          <cell r="CZ29">
            <v>9377.9749666666685</v>
          </cell>
          <cell r="DA29">
            <v>0</v>
          </cell>
          <cell r="DB29">
            <v>0</v>
          </cell>
          <cell r="DD29">
            <v>9190.7367359999989</v>
          </cell>
          <cell r="DE29">
            <v>275.58147000000002</v>
          </cell>
          <cell r="DF29">
            <v>13.3201</v>
          </cell>
          <cell r="DJ29">
            <v>9427.8819666666677</v>
          </cell>
          <cell r="DK29">
            <v>0</v>
          </cell>
          <cell r="DL29">
            <v>0</v>
          </cell>
          <cell r="DN29">
            <v>11610.394819999996</v>
          </cell>
          <cell r="DO29">
            <v>759.02169000000004</v>
          </cell>
          <cell r="DP29">
            <v>5.9961700000000002</v>
          </cell>
          <cell r="EN29">
            <v>8045.2636666666667</v>
          </cell>
          <cell r="EO29">
            <v>0</v>
          </cell>
          <cell r="EP29">
            <v>0</v>
          </cell>
          <cell r="ER29">
            <v>9088.4005499999985</v>
          </cell>
          <cell r="ES29">
            <v>391.47816</v>
          </cell>
          <cell r="ET29">
            <v>1.9380799999999998</v>
          </cell>
          <cell r="EX29">
            <v>7568.1236666666673</v>
          </cell>
          <cell r="EY29">
            <v>0</v>
          </cell>
          <cell r="EZ29">
            <v>0</v>
          </cell>
          <cell r="FB29">
            <v>8009.4510700000001</v>
          </cell>
          <cell r="FC29">
            <v>-74.786000000000001</v>
          </cell>
          <cell r="FD29">
            <v>8.1971799999999995</v>
          </cell>
          <cell r="FH29">
            <v>7934.6636666666664</v>
          </cell>
          <cell r="FI29">
            <v>0</v>
          </cell>
          <cell r="FJ29">
            <v>0</v>
          </cell>
          <cell r="FL29">
            <v>11895.9465</v>
          </cell>
          <cell r="FM29">
            <v>29.102</v>
          </cell>
          <cell r="FN29">
            <v>37.637719999999995</v>
          </cell>
        </row>
        <row r="30">
          <cell r="D30">
            <v>330.67999999999995</v>
          </cell>
          <cell r="E30">
            <v>0</v>
          </cell>
          <cell r="F30">
            <v>0</v>
          </cell>
          <cell r="H30">
            <v>7.1539216232000005</v>
          </cell>
          <cell r="I30">
            <v>48.32</v>
          </cell>
          <cell r="J30">
            <v>0.21607837679999964</v>
          </cell>
          <cell r="N30">
            <v>899.17000000000007</v>
          </cell>
          <cell r="O30">
            <v>0</v>
          </cell>
          <cell r="P30">
            <v>0</v>
          </cell>
          <cell r="R30">
            <v>206.90746553999998</v>
          </cell>
          <cell r="S30">
            <v>153.72</v>
          </cell>
          <cell r="T30">
            <v>0.42253446000000022</v>
          </cell>
          <cell r="X30">
            <v>1030.77</v>
          </cell>
          <cell r="Y30">
            <v>0</v>
          </cell>
          <cell r="Z30">
            <v>0</v>
          </cell>
          <cell r="AB30">
            <v>1014.4105159999999</v>
          </cell>
          <cell r="AC30">
            <v>213.75</v>
          </cell>
          <cell r="AD30">
            <v>11.899484000000015</v>
          </cell>
          <cell r="AR30">
            <v>937</v>
          </cell>
          <cell r="AS30">
            <v>0</v>
          </cell>
          <cell r="AT30">
            <v>0</v>
          </cell>
          <cell r="AV30">
            <v>225.16069999999999</v>
          </cell>
          <cell r="AW30">
            <v>578.71</v>
          </cell>
          <cell r="AX30">
            <v>0</v>
          </cell>
          <cell r="BB30">
            <v>822.39</v>
          </cell>
          <cell r="BC30">
            <v>0</v>
          </cell>
          <cell r="BD30">
            <v>0</v>
          </cell>
          <cell r="BF30">
            <v>231.91310000000001</v>
          </cell>
          <cell r="BG30">
            <v>458.32400000000007</v>
          </cell>
          <cell r="BH30">
            <v>0</v>
          </cell>
          <cell r="BL30">
            <v>980.35</v>
          </cell>
          <cell r="BM30">
            <v>0</v>
          </cell>
          <cell r="BN30">
            <v>0</v>
          </cell>
          <cell r="BP30">
            <v>287.24365</v>
          </cell>
          <cell r="BQ30">
            <v>1105.76</v>
          </cell>
          <cell r="BR30">
            <v>0</v>
          </cell>
          <cell r="CJ30">
            <v>1972.7893531632001</v>
          </cell>
          <cell r="CK30">
            <v>2558.5840000000003</v>
          </cell>
          <cell r="CL30">
            <v>12.538096836800015</v>
          </cell>
          <cell r="CP30">
            <v>1211.6099999999999</v>
          </cell>
          <cell r="CQ30">
            <v>0</v>
          </cell>
          <cell r="CR30">
            <v>0</v>
          </cell>
          <cell r="CT30">
            <v>0</v>
          </cell>
          <cell r="CU30">
            <v>400.57847999999996</v>
          </cell>
          <cell r="CV30">
            <v>0</v>
          </cell>
          <cell r="CZ30">
            <v>940.61</v>
          </cell>
          <cell r="DA30">
            <v>0</v>
          </cell>
          <cell r="DB30">
            <v>0</v>
          </cell>
          <cell r="DD30">
            <v>0</v>
          </cell>
          <cell r="DE30">
            <v>760.4242200000001</v>
          </cell>
          <cell r="DF30">
            <v>0</v>
          </cell>
          <cell r="DJ30">
            <v>940.61</v>
          </cell>
          <cell r="DK30">
            <v>0</v>
          </cell>
          <cell r="DL30">
            <v>0</v>
          </cell>
          <cell r="DN30">
            <v>3.8519999999999999</v>
          </cell>
          <cell r="DO30">
            <v>637.83474999999999</v>
          </cell>
          <cell r="DP30">
            <v>0</v>
          </cell>
          <cell r="EN30">
            <v>1090.6100000000001</v>
          </cell>
          <cell r="EO30">
            <v>0</v>
          </cell>
          <cell r="EP30">
            <v>0</v>
          </cell>
          <cell r="ER30">
            <v>481.42</v>
          </cell>
          <cell r="ES30">
            <v>657.29</v>
          </cell>
          <cell r="ET30">
            <v>0</v>
          </cell>
          <cell r="EX30">
            <v>1240.6100000000001</v>
          </cell>
          <cell r="EY30">
            <v>0</v>
          </cell>
          <cell r="EZ30">
            <v>0</v>
          </cell>
          <cell r="FB30">
            <v>364.42</v>
          </cell>
          <cell r="FC30">
            <v>423.18</v>
          </cell>
          <cell r="FD30">
            <v>0</v>
          </cell>
          <cell r="FH30">
            <v>1684.3000000000002</v>
          </cell>
          <cell r="FI30">
            <v>0</v>
          </cell>
          <cell r="FJ30">
            <v>0</v>
          </cell>
          <cell r="FL30">
            <v>697.53</v>
          </cell>
          <cell r="FM30">
            <v>1783.3471400000001</v>
          </cell>
          <cell r="FN30">
            <v>0</v>
          </cell>
        </row>
        <row r="31">
          <cell r="D31">
            <v>447.42</v>
          </cell>
          <cell r="E31">
            <v>0</v>
          </cell>
          <cell r="F31">
            <v>0</v>
          </cell>
          <cell r="H31">
            <v>574.53</v>
          </cell>
          <cell r="I31">
            <v>0</v>
          </cell>
          <cell r="J31">
            <v>103.73</v>
          </cell>
          <cell r="N31">
            <v>198.19</v>
          </cell>
          <cell r="O31">
            <v>0</v>
          </cell>
          <cell r="P31">
            <v>0</v>
          </cell>
          <cell r="R31">
            <v>163.06092892000001</v>
          </cell>
          <cell r="S31">
            <v>2.37</v>
          </cell>
          <cell r="T31">
            <v>246.07967108</v>
          </cell>
          <cell r="X31">
            <v>994.62900000000002</v>
          </cell>
          <cell r="Y31">
            <v>0</v>
          </cell>
          <cell r="Z31">
            <v>0</v>
          </cell>
          <cell r="AB31">
            <v>787.96520999999996</v>
          </cell>
          <cell r="AC31">
            <v>3.43</v>
          </cell>
          <cell r="AD31">
            <v>1060.19238</v>
          </cell>
          <cell r="AR31">
            <v>822.80899999999997</v>
          </cell>
          <cell r="AS31">
            <v>0</v>
          </cell>
          <cell r="AT31">
            <v>0</v>
          </cell>
          <cell r="AV31">
            <v>604.31999999999994</v>
          </cell>
          <cell r="AW31">
            <v>58.33</v>
          </cell>
          <cell r="AX31">
            <v>-1277.2159999999999</v>
          </cell>
          <cell r="BB31">
            <v>405.81900000000002</v>
          </cell>
          <cell r="BC31">
            <v>0</v>
          </cell>
          <cell r="BD31">
            <v>0</v>
          </cell>
          <cell r="BF31">
            <v>578.85622999999998</v>
          </cell>
          <cell r="BG31">
            <v>0.23</v>
          </cell>
          <cell r="BH31">
            <v>3.25</v>
          </cell>
          <cell r="BL31">
            <v>1236.1990000000001</v>
          </cell>
          <cell r="BM31">
            <v>0</v>
          </cell>
          <cell r="BN31">
            <v>0</v>
          </cell>
          <cell r="BP31">
            <v>978.06963999999994</v>
          </cell>
          <cell r="BQ31">
            <v>1.89</v>
          </cell>
          <cell r="BR31">
            <v>18.440000000000001</v>
          </cell>
          <cell r="CJ31">
            <v>3686.8020089199995</v>
          </cell>
          <cell r="CK31">
            <v>69.5</v>
          </cell>
          <cell r="CL31">
            <v>151.22605107999991</v>
          </cell>
          <cell r="CP31">
            <v>428.01900000000001</v>
          </cell>
          <cell r="CQ31">
            <v>0</v>
          </cell>
          <cell r="CR31">
            <v>0</v>
          </cell>
          <cell r="CT31">
            <v>280.99480000000005</v>
          </cell>
          <cell r="CU31">
            <v>34.465620000000001</v>
          </cell>
          <cell r="CV31">
            <v>-110.75261</v>
          </cell>
          <cell r="CZ31">
            <v>495.61900000000003</v>
          </cell>
          <cell r="DA31">
            <v>0</v>
          </cell>
          <cell r="DB31">
            <v>0</v>
          </cell>
          <cell r="DD31">
            <v>216.56699999999998</v>
          </cell>
          <cell r="DE31">
            <v>46.843690000000002</v>
          </cell>
          <cell r="DF31">
            <v>5.9635399999999992</v>
          </cell>
          <cell r="DJ31">
            <v>1255.1590000000001</v>
          </cell>
          <cell r="DK31">
            <v>0</v>
          </cell>
          <cell r="DL31">
            <v>0</v>
          </cell>
          <cell r="DN31">
            <v>829.65128000000016</v>
          </cell>
          <cell r="DO31">
            <v>6.28</v>
          </cell>
          <cell r="DP31">
            <v>129.77584899999999</v>
          </cell>
          <cell r="EN31">
            <v>473.11900000000003</v>
          </cell>
          <cell r="EO31">
            <v>0</v>
          </cell>
          <cell r="EP31">
            <v>0</v>
          </cell>
          <cell r="ER31">
            <v>180.08838</v>
          </cell>
          <cell r="ES31">
            <v>253.44800000000001</v>
          </cell>
          <cell r="ET31">
            <v>0</v>
          </cell>
          <cell r="EX31">
            <v>410.56899999999996</v>
          </cell>
          <cell r="EY31">
            <v>0</v>
          </cell>
          <cell r="EZ31">
            <v>0</v>
          </cell>
          <cell r="FB31">
            <v>631.29681999999991</v>
          </cell>
          <cell r="FC31">
            <v>207.57400000000001</v>
          </cell>
          <cell r="FD31">
            <v>0.52</v>
          </cell>
          <cell r="FH31">
            <v>913.66899999999998</v>
          </cell>
          <cell r="FI31">
            <v>0</v>
          </cell>
          <cell r="FJ31">
            <v>0</v>
          </cell>
          <cell r="FL31">
            <v>2415.2829299999999</v>
          </cell>
          <cell r="FM31">
            <v>58.070920000000001</v>
          </cell>
          <cell r="FN31">
            <v>18.052769999999999</v>
          </cell>
        </row>
        <row r="32">
          <cell r="AK32">
            <v>30750.684789999999</v>
          </cell>
          <cell r="EG32">
            <v>124364.81047859997</v>
          </cell>
          <cell r="EQ32">
            <v>14796.276350999997</v>
          </cell>
          <cell r="GO32">
            <v>173922.94439060002</v>
          </cell>
        </row>
        <row r="33">
          <cell r="D33">
            <v>2199.5802800000001</v>
          </cell>
          <cell r="E33">
            <v>0</v>
          </cell>
          <cell r="F33">
            <v>0</v>
          </cell>
          <cell r="H33">
            <v>2177.6354799999999</v>
          </cell>
          <cell r="I33">
            <v>0</v>
          </cell>
          <cell r="J33">
            <v>4.5739999999999998</v>
          </cell>
          <cell r="N33">
            <v>2346.8202799999999</v>
          </cell>
          <cell r="O33">
            <v>0</v>
          </cell>
          <cell r="P33">
            <v>0</v>
          </cell>
          <cell r="R33">
            <v>2344.5825479213736</v>
          </cell>
          <cell r="S33">
            <v>0</v>
          </cell>
          <cell r="T33">
            <v>6.3206720786267612</v>
          </cell>
          <cell r="X33">
            <v>2298.5418810000001</v>
          </cell>
          <cell r="Y33">
            <v>0</v>
          </cell>
          <cell r="Z33">
            <v>0</v>
          </cell>
          <cell r="AB33">
            <v>1981.8683910000002</v>
          </cell>
          <cell r="AC33">
            <v>1.1399999999999999</v>
          </cell>
          <cell r="AD33">
            <v>5.9363590000000013</v>
          </cell>
          <cell r="AR33">
            <v>2494.4519599999999</v>
          </cell>
          <cell r="AS33">
            <v>0</v>
          </cell>
          <cell r="AT33">
            <v>0</v>
          </cell>
          <cell r="AV33">
            <v>2144.96333</v>
          </cell>
          <cell r="AW33">
            <v>3.2436699999999998</v>
          </cell>
          <cell r="AX33">
            <v>10.54833</v>
          </cell>
          <cell r="BB33">
            <v>2582.3709699999999</v>
          </cell>
          <cell r="BC33">
            <v>0</v>
          </cell>
          <cell r="BD33">
            <v>0</v>
          </cell>
          <cell r="BF33">
            <v>2224.5221384745764</v>
          </cell>
          <cell r="BG33">
            <v>3.39</v>
          </cell>
          <cell r="BH33">
            <v>10.82</v>
          </cell>
          <cell r="BL33">
            <v>2650.7609700000003</v>
          </cell>
          <cell r="BM33">
            <v>0</v>
          </cell>
          <cell r="BN33">
            <v>0</v>
          </cell>
          <cell r="BP33">
            <v>2235.1092084745765</v>
          </cell>
          <cell r="BQ33">
            <v>2.3475799999999998</v>
          </cell>
          <cell r="BR33">
            <v>13.992789999999999</v>
          </cell>
          <cell r="CJ33">
            <v>13108.681095870528</v>
          </cell>
          <cell r="CK33">
            <v>17.231249999999999</v>
          </cell>
          <cell r="CL33">
            <v>45.082151078626765</v>
          </cell>
          <cell r="CP33">
            <v>5818.2543100000003</v>
          </cell>
          <cell r="CQ33">
            <v>0</v>
          </cell>
          <cell r="CR33">
            <v>0</v>
          </cell>
          <cell r="CT33">
            <v>6473.7030700000005</v>
          </cell>
          <cell r="CU33">
            <v>2.2748300000000001</v>
          </cell>
          <cell r="CV33">
            <v>13.228919999999999</v>
          </cell>
          <cell r="CZ33">
            <v>5318.2843100000009</v>
          </cell>
          <cell r="DA33">
            <v>0</v>
          </cell>
          <cell r="DB33">
            <v>0</v>
          </cell>
          <cell r="DD33">
            <v>4191.9733300000007</v>
          </cell>
          <cell r="DE33">
            <v>1.9398900000000001</v>
          </cell>
          <cell r="DF33">
            <v>10.97128</v>
          </cell>
          <cell r="DJ33">
            <v>5318.2543100000003</v>
          </cell>
          <cell r="DK33">
            <v>0</v>
          </cell>
          <cell r="DL33">
            <v>0</v>
          </cell>
          <cell r="DN33">
            <v>4177.5279300000002</v>
          </cell>
          <cell r="DO33">
            <v>1.07361</v>
          </cell>
          <cell r="DP33">
            <v>10.809139</v>
          </cell>
          <cell r="EN33">
            <v>5318.2219600000008</v>
          </cell>
          <cell r="EO33">
            <v>0</v>
          </cell>
          <cell r="EP33">
            <v>0</v>
          </cell>
          <cell r="ER33">
            <v>4353.4971100000002</v>
          </cell>
          <cell r="ES33">
            <v>2.5788199999999999</v>
          </cell>
          <cell r="ET33">
            <v>12.367890000000001</v>
          </cell>
          <cell r="EX33">
            <v>5318.2219599999999</v>
          </cell>
          <cell r="EY33">
            <v>0</v>
          </cell>
          <cell r="EZ33">
            <v>0</v>
          </cell>
          <cell r="FB33">
            <v>4111.71425</v>
          </cell>
          <cell r="FC33">
            <v>0.66369999999999996</v>
          </cell>
          <cell r="FD33">
            <v>4.8309899999999999</v>
          </cell>
          <cell r="FH33">
            <v>5318.25666</v>
          </cell>
          <cell r="FI33">
            <v>0</v>
          </cell>
          <cell r="FJ33">
            <v>0</v>
          </cell>
          <cell r="FL33">
            <v>4132.757880000001</v>
          </cell>
          <cell r="FM33">
            <v>0.44477</v>
          </cell>
          <cell r="FN33">
            <v>8.4842600000000008</v>
          </cell>
        </row>
        <row r="34">
          <cell r="D34">
            <v>29.22831</v>
          </cell>
          <cell r="E34">
            <v>0</v>
          </cell>
          <cell r="F34">
            <v>0</v>
          </cell>
          <cell r="H34">
            <v>28.06</v>
          </cell>
          <cell r="I34">
            <v>0</v>
          </cell>
          <cell r="J34">
            <v>1.17</v>
          </cell>
          <cell r="N34">
            <v>29.22831</v>
          </cell>
          <cell r="O34">
            <v>0</v>
          </cell>
          <cell r="P34">
            <v>0</v>
          </cell>
          <cell r="R34">
            <v>28.249176828881254</v>
          </cell>
          <cell r="S34">
            <v>0</v>
          </cell>
          <cell r="T34">
            <v>0.98082317111874928</v>
          </cell>
          <cell r="X34">
            <v>29.22831</v>
          </cell>
          <cell r="Y34">
            <v>0</v>
          </cell>
          <cell r="Z34">
            <v>0</v>
          </cell>
          <cell r="AB34">
            <v>29.009999999999998</v>
          </cell>
          <cell r="AC34">
            <v>0</v>
          </cell>
          <cell r="AD34">
            <v>1.01</v>
          </cell>
          <cell r="AR34">
            <v>29.22831</v>
          </cell>
          <cell r="AS34">
            <v>0</v>
          </cell>
          <cell r="AT34">
            <v>0</v>
          </cell>
          <cell r="AV34">
            <v>80.470000000000013</v>
          </cell>
          <cell r="AW34">
            <v>0.96</v>
          </cell>
          <cell r="AX34">
            <v>1.3</v>
          </cell>
          <cell r="BB34">
            <v>29.22831</v>
          </cell>
          <cell r="BC34">
            <v>0</v>
          </cell>
          <cell r="BD34">
            <v>0</v>
          </cell>
          <cell r="BF34">
            <v>27.808309999999999</v>
          </cell>
          <cell r="BG34">
            <v>1.02</v>
          </cell>
          <cell r="BH34">
            <v>0.88</v>
          </cell>
          <cell r="BL34">
            <v>29.22831</v>
          </cell>
          <cell r="BM34">
            <v>0</v>
          </cell>
          <cell r="BN34">
            <v>0</v>
          </cell>
          <cell r="BP34">
            <v>27.08831</v>
          </cell>
          <cell r="BQ34">
            <v>0.91</v>
          </cell>
          <cell r="BR34">
            <v>1.23</v>
          </cell>
          <cell r="CJ34">
            <v>220.68579682888125</v>
          </cell>
          <cell r="CK34">
            <v>2.89</v>
          </cell>
          <cell r="CL34">
            <v>6.5708231711187493</v>
          </cell>
          <cell r="CP34">
            <v>29.22831</v>
          </cell>
          <cell r="CQ34">
            <v>0</v>
          </cell>
          <cell r="CR34">
            <v>0</v>
          </cell>
          <cell r="CT34">
            <v>27.17831</v>
          </cell>
          <cell r="CU34">
            <v>1.33</v>
          </cell>
          <cell r="CV34">
            <v>0.72</v>
          </cell>
          <cell r="CZ34">
            <v>29.22831</v>
          </cell>
          <cell r="DA34">
            <v>0</v>
          </cell>
          <cell r="DB34">
            <v>0</v>
          </cell>
          <cell r="DD34">
            <v>27.13</v>
          </cell>
          <cell r="DE34">
            <v>1.1000000000000001</v>
          </cell>
          <cell r="DF34">
            <v>1</v>
          </cell>
          <cell r="DJ34">
            <v>29.22831</v>
          </cell>
          <cell r="DK34">
            <v>0</v>
          </cell>
          <cell r="DL34">
            <v>0</v>
          </cell>
          <cell r="DN34">
            <v>28.02</v>
          </cell>
          <cell r="DO34">
            <v>0.95</v>
          </cell>
          <cell r="DP34">
            <v>1.1100000000000001</v>
          </cell>
          <cell r="EN34">
            <v>489.42831000000001</v>
          </cell>
          <cell r="EO34">
            <v>0</v>
          </cell>
          <cell r="EP34">
            <v>0</v>
          </cell>
          <cell r="ER34">
            <v>27.99</v>
          </cell>
          <cell r="ES34">
            <v>0.64</v>
          </cell>
          <cell r="ET34">
            <v>0.6</v>
          </cell>
          <cell r="EX34">
            <v>29.22831</v>
          </cell>
          <cell r="EY34">
            <v>0</v>
          </cell>
          <cell r="EZ34">
            <v>0</v>
          </cell>
          <cell r="FB34">
            <v>28.11</v>
          </cell>
          <cell r="FC34">
            <v>0.36</v>
          </cell>
          <cell r="FD34">
            <v>0.76</v>
          </cell>
          <cell r="FH34">
            <v>29.69</v>
          </cell>
          <cell r="FI34">
            <v>0</v>
          </cell>
          <cell r="FJ34">
            <v>0</v>
          </cell>
          <cell r="FL34">
            <v>36.78</v>
          </cell>
          <cell r="FM34">
            <v>2.4500000000000002</v>
          </cell>
          <cell r="FN34">
            <v>0.64</v>
          </cell>
        </row>
        <row r="35">
          <cell r="D35">
            <v>5457.68</v>
          </cell>
          <cell r="E35">
            <v>0</v>
          </cell>
          <cell r="F35">
            <v>0</v>
          </cell>
          <cell r="H35">
            <v>5211.3897242336006</v>
          </cell>
          <cell r="I35">
            <v>5.4</v>
          </cell>
          <cell r="J35">
            <v>53.254385766399963</v>
          </cell>
          <cell r="N35">
            <v>5610.1820000000007</v>
          </cell>
          <cell r="O35">
            <v>0</v>
          </cell>
          <cell r="P35">
            <v>0</v>
          </cell>
          <cell r="R35">
            <v>5011.6950953000005</v>
          </cell>
          <cell r="S35">
            <v>7.6</v>
          </cell>
          <cell r="T35">
            <v>344.54701469999998</v>
          </cell>
          <cell r="X35">
            <v>5620.3920000000007</v>
          </cell>
          <cell r="Y35">
            <v>0</v>
          </cell>
          <cell r="Z35">
            <v>0</v>
          </cell>
          <cell r="AB35">
            <v>4833.8134769999997</v>
          </cell>
          <cell r="AC35">
            <v>18.38</v>
          </cell>
          <cell r="AD35">
            <v>146.00663300000002</v>
          </cell>
          <cell r="AR35">
            <v>5651.8113999999996</v>
          </cell>
          <cell r="AS35">
            <v>0</v>
          </cell>
          <cell r="AT35">
            <v>0</v>
          </cell>
          <cell r="AV35">
            <v>5277.9478399999998</v>
          </cell>
          <cell r="AW35">
            <v>22.188659999999999</v>
          </cell>
          <cell r="AX35">
            <v>81.127260000000007</v>
          </cell>
          <cell r="BB35">
            <v>6115.7872813559325</v>
          </cell>
          <cell r="BC35">
            <v>0</v>
          </cell>
          <cell r="BD35">
            <v>0</v>
          </cell>
          <cell r="BF35">
            <v>5440.657691355932</v>
          </cell>
          <cell r="BG35">
            <v>17.591460000000001</v>
          </cell>
          <cell r="BH35">
            <v>62.302499999999995</v>
          </cell>
          <cell r="BL35">
            <v>6115.7872813559325</v>
          </cell>
          <cell r="BM35">
            <v>0</v>
          </cell>
          <cell r="BN35">
            <v>0</v>
          </cell>
          <cell r="BP35">
            <v>5032.8805513559319</v>
          </cell>
          <cell r="BQ35">
            <v>32.511360000000003</v>
          </cell>
          <cell r="BR35">
            <v>57.591729999999998</v>
          </cell>
          <cell r="CJ35">
            <v>30808.384379245461</v>
          </cell>
          <cell r="CK35">
            <v>107.91148000000001</v>
          </cell>
          <cell r="CL35">
            <v>740.58952346640012</v>
          </cell>
          <cell r="CP35">
            <v>6990.1002813559326</v>
          </cell>
          <cell r="CQ35">
            <v>0</v>
          </cell>
          <cell r="CR35">
            <v>0</v>
          </cell>
          <cell r="CT35">
            <v>6580.9746013559316</v>
          </cell>
          <cell r="CU35">
            <v>26.23312</v>
          </cell>
          <cell r="CV35">
            <v>211.74492999999998</v>
          </cell>
          <cell r="CZ35">
            <v>6588.6202813559312</v>
          </cell>
          <cell r="DA35">
            <v>0</v>
          </cell>
          <cell r="DB35">
            <v>0</v>
          </cell>
          <cell r="DD35">
            <v>5907.1129513559317</v>
          </cell>
          <cell r="DE35">
            <v>30.863910000000001</v>
          </cell>
          <cell r="DF35">
            <v>159.40857</v>
          </cell>
          <cell r="DJ35">
            <v>6588.6102813559319</v>
          </cell>
          <cell r="DK35">
            <v>0</v>
          </cell>
          <cell r="DL35">
            <v>0</v>
          </cell>
          <cell r="DN35">
            <v>4902.5562799999998</v>
          </cell>
          <cell r="DO35">
            <v>30.242349999999998</v>
          </cell>
          <cell r="DP35">
            <v>85.635980000000004</v>
          </cell>
          <cell r="EN35">
            <v>5591.3430000000008</v>
          </cell>
          <cell r="EO35">
            <v>0</v>
          </cell>
          <cell r="EP35">
            <v>0</v>
          </cell>
          <cell r="ER35">
            <v>6544.6362499999996</v>
          </cell>
          <cell r="ES35">
            <v>23.577039999999997</v>
          </cell>
          <cell r="ET35">
            <v>187.49723000000003</v>
          </cell>
          <cell r="EX35">
            <v>6051.5430000000006</v>
          </cell>
          <cell r="EY35">
            <v>0</v>
          </cell>
          <cell r="EZ35">
            <v>0</v>
          </cell>
          <cell r="FB35">
            <v>4961.0126663559331</v>
          </cell>
          <cell r="FC35">
            <v>16.898710000000001</v>
          </cell>
          <cell r="FD35">
            <v>124.34755000000001</v>
          </cell>
          <cell r="FH35">
            <v>6051.5729999999994</v>
          </cell>
          <cell r="FI35">
            <v>0</v>
          </cell>
          <cell r="FJ35">
            <v>0</v>
          </cell>
          <cell r="FL35">
            <v>5723.9290899999996</v>
          </cell>
          <cell r="FM35">
            <v>33.445509999999999</v>
          </cell>
          <cell r="FN35">
            <v>126.28456</v>
          </cell>
        </row>
        <row r="36">
          <cell r="D36">
            <v>4385.8588600000003</v>
          </cell>
          <cell r="E36">
            <v>0</v>
          </cell>
          <cell r="F36">
            <v>0</v>
          </cell>
          <cell r="H36">
            <v>4412.0288599999994</v>
          </cell>
          <cell r="I36">
            <v>0</v>
          </cell>
          <cell r="J36">
            <v>0.36</v>
          </cell>
          <cell r="N36">
            <v>4420.3848600000001</v>
          </cell>
          <cell r="O36">
            <v>0</v>
          </cell>
          <cell r="P36">
            <v>0</v>
          </cell>
          <cell r="R36">
            <v>4428.3605600000001</v>
          </cell>
          <cell r="S36">
            <v>0</v>
          </cell>
          <cell r="T36">
            <v>0.35</v>
          </cell>
          <cell r="X36">
            <v>4420.3848600000001</v>
          </cell>
          <cell r="Y36">
            <v>0</v>
          </cell>
          <cell r="Z36">
            <v>0</v>
          </cell>
          <cell r="AB36">
            <v>4564.6285600000001</v>
          </cell>
          <cell r="AC36">
            <v>0</v>
          </cell>
          <cell r="AD36">
            <v>0.25</v>
          </cell>
          <cell r="AR36">
            <v>5465.987900000001</v>
          </cell>
          <cell r="AS36">
            <v>0</v>
          </cell>
          <cell r="AT36">
            <v>0</v>
          </cell>
          <cell r="AV36">
            <v>5156.4277800000018</v>
          </cell>
          <cell r="AW36">
            <v>0</v>
          </cell>
          <cell r="AX36">
            <v>11.100000000000001</v>
          </cell>
          <cell r="BB36">
            <v>5477.777900000001</v>
          </cell>
          <cell r="BC36">
            <v>0</v>
          </cell>
          <cell r="BD36">
            <v>0</v>
          </cell>
          <cell r="BF36">
            <v>5214.0726100000002</v>
          </cell>
          <cell r="BG36">
            <v>0</v>
          </cell>
          <cell r="BH36">
            <v>11.790000000000001</v>
          </cell>
          <cell r="BL36">
            <v>5472.1779000000006</v>
          </cell>
          <cell r="BM36">
            <v>0</v>
          </cell>
          <cell r="BN36">
            <v>0</v>
          </cell>
          <cell r="BP36">
            <v>4647.7697799999996</v>
          </cell>
          <cell r="BQ36">
            <v>49.91</v>
          </cell>
          <cell r="BR36">
            <v>32.92</v>
          </cell>
          <cell r="CJ36">
            <v>28423.28815</v>
          </cell>
          <cell r="CK36">
            <v>49.91</v>
          </cell>
          <cell r="CL36">
            <v>56.77000000000001</v>
          </cell>
          <cell r="CP36">
            <v>4936.1679000000004</v>
          </cell>
          <cell r="CQ36">
            <v>0</v>
          </cell>
          <cell r="CR36">
            <v>0</v>
          </cell>
          <cell r="CT36">
            <v>4339.5778700000001</v>
          </cell>
          <cell r="CU36">
            <v>0</v>
          </cell>
          <cell r="CV36">
            <v>8.7799999999999994</v>
          </cell>
          <cell r="CZ36">
            <v>4406.4678999999996</v>
          </cell>
          <cell r="DA36">
            <v>0</v>
          </cell>
          <cell r="DB36">
            <v>0</v>
          </cell>
          <cell r="DD36">
            <v>3808.4499499999997</v>
          </cell>
          <cell r="DE36">
            <v>0.61863000000000001</v>
          </cell>
          <cell r="DF36">
            <v>0.27504000000000001</v>
          </cell>
          <cell r="DJ36">
            <v>4406.4178999999995</v>
          </cell>
          <cell r="DK36">
            <v>0</v>
          </cell>
          <cell r="DL36">
            <v>0</v>
          </cell>
          <cell r="DN36">
            <v>3736.9906214000002</v>
          </cell>
          <cell r="DO36">
            <v>1.6904399999999959</v>
          </cell>
          <cell r="DP36">
            <v>20.827568599999999</v>
          </cell>
          <cell r="EN36">
            <v>4943.7700000000013</v>
          </cell>
          <cell r="EO36">
            <v>0</v>
          </cell>
          <cell r="EP36">
            <v>0</v>
          </cell>
          <cell r="ER36">
            <v>4011.8803399999997</v>
          </cell>
          <cell r="ES36">
            <v>1.45</v>
          </cell>
          <cell r="ET36">
            <v>1.35</v>
          </cell>
          <cell r="EX36">
            <v>4943.76</v>
          </cell>
          <cell r="EY36">
            <v>0</v>
          </cell>
          <cell r="EZ36">
            <v>0</v>
          </cell>
          <cell r="FB36">
            <v>5774.6300799999999</v>
          </cell>
          <cell r="FC36">
            <v>1.1599999999999999</v>
          </cell>
          <cell r="FD36">
            <v>25.885570000000001</v>
          </cell>
          <cell r="FH36">
            <v>4943.1100000000006</v>
          </cell>
          <cell r="FI36">
            <v>0</v>
          </cell>
          <cell r="FJ36">
            <v>0</v>
          </cell>
          <cell r="FL36">
            <v>6600.3755599999995</v>
          </cell>
          <cell r="FM36">
            <v>1.54</v>
          </cell>
          <cell r="FN36">
            <v>115.86</v>
          </cell>
        </row>
        <row r="37">
          <cell r="D37">
            <v>292.17</v>
          </cell>
          <cell r="E37">
            <v>0</v>
          </cell>
          <cell r="F37">
            <v>0</v>
          </cell>
          <cell r="H37">
            <v>208.74000000000004</v>
          </cell>
          <cell r="I37">
            <v>0</v>
          </cell>
          <cell r="J37">
            <v>22.22</v>
          </cell>
          <cell r="N37">
            <v>292.17</v>
          </cell>
          <cell r="O37">
            <v>0</v>
          </cell>
          <cell r="P37">
            <v>0</v>
          </cell>
          <cell r="R37">
            <v>261.25</v>
          </cell>
          <cell r="S37">
            <v>0.2</v>
          </cell>
          <cell r="T37">
            <v>24.721</v>
          </cell>
          <cell r="X37">
            <v>683.27</v>
          </cell>
          <cell r="Y37">
            <v>0</v>
          </cell>
          <cell r="Z37">
            <v>0</v>
          </cell>
          <cell r="AB37">
            <v>274.24</v>
          </cell>
          <cell r="AC37">
            <v>0.5</v>
          </cell>
          <cell r="AD37">
            <v>24.297000000000004</v>
          </cell>
          <cell r="AR37">
            <v>292.17</v>
          </cell>
          <cell r="AS37">
            <v>0</v>
          </cell>
          <cell r="AT37">
            <v>0</v>
          </cell>
          <cell r="AV37">
            <v>261.19623999999999</v>
          </cell>
          <cell r="AW37">
            <v>2.18309</v>
          </cell>
          <cell r="AX37">
            <v>33.93365</v>
          </cell>
          <cell r="BB37">
            <v>292.16000000000003</v>
          </cell>
          <cell r="BC37">
            <v>0</v>
          </cell>
          <cell r="BD37">
            <v>0</v>
          </cell>
          <cell r="BF37">
            <v>262.70511999999997</v>
          </cell>
          <cell r="BG37">
            <v>2.3013600000000003</v>
          </cell>
          <cell r="BH37">
            <v>28.441490000000002</v>
          </cell>
          <cell r="BL37">
            <v>683.26</v>
          </cell>
          <cell r="BM37">
            <v>0</v>
          </cell>
          <cell r="BN37">
            <v>0</v>
          </cell>
          <cell r="BP37">
            <v>241.42323999999999</v>
          </cell>
          <cell r="BQ37">
            <v>22.261690000000002</v>
          </cell>
          <cell r="BR37">
            <v>3.6640500000000005</v>
          </cell>
          <cell r="CJ37">
            <v>1509.5546000000002</v>
          </cell>
          <cell r="CK37">
            <v>27.44614</v>
          </cell>
          <cell r="CL37">
            <v>137.27719000000002</v>
          </cell>
          <cell r="CP37">
            <v>308.16000000000003</v>
          </cell>
          <cell r="CQ37">
            <v>0</v>
          </cell>
          <cell r="CR37">
            <v>0</v>
          </cell>
          <cell r="CT37">
            <v>261.40715</v>
          </cell>
          <cell r="CU37">
            <v>3.0162899999999997</v>
          </cell>
          <cell r="CV37">
            <v>2.93554</v>
          </cell>
          <cell r="CZ37">
            <v>308.16000000000003</v>
          </cell>
          <cell r="DA37">
            <v>0</v>
          </cell>
          <cell r="DB37">
            <v>0</v>
          </cell>
          <cell r="DD37">
            <v>284.21363000000002</v>
          </cell>
          <cell r="DE37">
            <v>2.5800700000000001</v>
          </cell>
          <cell r="DF37">
            <v>20.935279999999999</v>
          </cell>
          <cell r="DJ37">
            <v>699.26</v>
          </cell>
          <cell r="DK37">
            <v>0</v>
          </cell>
          <cell r="DL37">
            <v>0</v>
          </cell>
          <cell r="DN37">
            <v>224.04201</v>
          </cell>
          <cell r="DO37">
            <v>2.3284399999999996</v>
          </cell>
          <cell r="DP37">
            <v>3.6985300000000003</v>
          </cell>
          <cell r="EN37">
            <v>308.76</v>
          </cell>
          <cell r="EO37">
            <v>0</v>
          </cell>
          <cell r="EP37">
            <v>0</v>
          </cell>
          <cell r="ER37">
            <v>207.87730000000002</v>
          </cell>
          <cell r="ES37">
            <v>1.5779799999999999</v>
          </cell>
          <cell r="ET37">
            <v>61.563839999999999</v>
          </cell>
          <cell r="EX37">
            <v>308.76</v>
          </cell>
          <cell r="EY37">
            <v>0</v>
          </cell>
          <cell r="EZ37">
            <v>0</v>
          </cell>
          <cell r="FB37">
            <v>196.25083000000001</v>
          </cell>
          <cell r="FC37">
            <v>0.89771000000000001</v>
          </cell>
          <cell r="FD37">
            <v>101.95043999999999</v>
          </cell>
          <cell r="FH37">
            <v>699.8599999999999</v>
          </cell>
          <cell r="FI37">
            <v>0</v>
          </cell>
          <cell r="FJ37">
            <v>0</v>
          </cell>
          <cell r="FL37">
            <v>341.84103999999996</v>
          </cell>
          <cell r="FM37">
            <v>3.2196599999999997</v>
          </cell>
          <cell r="FN37">
            <v>27.476280000000003</v>
          </cell>
        </row>
        <row r="38">
          <cell r="AK38">
            <v>36464.769760000003</v>
          </cell>
          <cell r="EG38">
            <v>120891.45264137289</v>
          </cell>
          <cell r="GO38">
            <v>168835.53754772883</v>
          </cell>
        </row>
        <row r="39">
          <cell r="D39">
            <v>235.22</v>
          </cell>
          <cell r="E39">
            <v>0</v>
          </cell>
          <cell r="F39">
            <v>0</v>
          </cell>
          <cell r="H39">
            <v>231.8</v>
          </cell>
          <cell r="I39">
            <v>0</v>
          </cell>
          <cell r="J39">
            <v>3.42</v>
          </cell>
          <cell r="N39">
            <v>235.22</v>
          </cell>
          <cell r="O39">
            <v>0</v>
          </cell>
          <cell r="P39">
            <v>0</v>
          </cell>
          <cell r="R39">
            <v>231.51</v>
          </cell>
          <cell r="S39">
            <v>0</v>
          </cell>
          <cell r="T39">
            <v>3.71</v>
          </cell>
          <cell r="X39">
            <v>161.49</v>
          </cell>
          <cell r="Y39">
            <v>0</v>
          </cell>
          <cell r="Z39">
            <v>0</v>
          </cell>
          <cell r="AB39">
            <v>159.38</v>
          </cell>
          <cell r="AC39">
            <v>0</v>
          </cell>
          <cell r="AD39">
            <v>2.12</v>
          </cell>
          <cell r="AR39">
            <v>161.49</v>
          </cell>
          <cell r="AS39">
            <v>0</v>
          </cell>
          <cell r="AT39">
            <v>0</v>
          </cell>
          <cell r="AV39">
            <v>159.79</v>
          </cell>
          <cell r="AW39">
            <v>0</v>
          </cell>
          <cell r="AX39">
            <v>1.7</v>
          </cell>
          <cell r="BB39">
            <v>161.49</v>
          </cell>
          <cell r="BC39">
            <v>0</v>
          </cell>
          <cell r="BD39">
            <v>0</v>
          </cell>
          <cell r="BF39">
            <v>159.66999999999999</v>
          </cell>
          <cell r="BG39">
            <v>0</v>
          </cell>
          <cell r="BH39">
            <v>1.82</v>
          </cell>
          <cell r="BL39">
            <v>161.49</v>
          </cell>
          <cell r="BM39">
            <v>0</v>
          </cell>
          <cell r="BN39">
            <v>0</v>
          </cell>
          <cell r="BP39">
            <v>159.16</v>
          </cell>
          <cell r="BQ39">
            <v>0</v>
          </cell>
          <cell r="BR39">
            <v>2.33</v>
          </cell>
          <cell r="CJ39">
            <v>1101.31</v>
          </cell>
          <cell r="CK39">
            <v>0</v>
          </cell>
          <cell r="CL39">
            <v>15.1</v>
          </cell>
          <cell r="CP39">
            <v>161.49</v>
          </cell>
          <cell r="CQ39">
            <v>0</v>
          </cell>
          <cell r="CR39">
            <v>0</v>
          </cell>
          <cell r="CT39">
            <v>158.63</v>
          </cell>
          <cell r="CU39">
            <v>0.75</v>
          </cell>
          <cell r="CV39">
            <v>2.11</v>
          </cell>
          <cell r="CZ39">
            <v>161.49</v>
          </cell>
          <cell r="DA39">
            <v>0</v>
          </cell>
          <cell r="DB39">
            <v>0</v>
          </cell>
          <cell r="DD39">
            <v>147.72</v>
          </cell>
          <cell r="DE39">
            <v>0.7</v>
          </cell>
          <cell r="DF39">
            <v>1.87</v>
          </cell>
          <cell r="DJ39">
            <v>161.49</v>
          </cell>
          <cell r="DK39">
            <v>0</v>
          </cell>
          <cell r="DL39">
            <v>0</v>
          </cell>
          <cell r="DN39">
            <v>147.87</v>
          </cell>
          <cell r="DO39">
            <v>0.5</v>
          </cell>
          <cell r="DP39">
            <v>1.92</v>
          </cell>
          <cell r="EN39">
            <v>161.49</v>
          </cell>
          <cell r="EO39">
            <v>0</v>
          </cell>
          <cell r="EP39">
            <v>0</v>
          </cell>
          <cell r="ER39">
            <v>147.69999999999999</v>
          </cell>
          <cell r="ES39">
            <v>1.21</v>
          </cell>
          <cell r="ET39">
            <v>1.39</v>
          </cell>
          <cell r="EX39">
            <v>161.49</v>
          </cell>
          <cell r="EY39">
            <v>0</v>
          </cell>
          <cell r="EZ39">
            <v>0</v>
          </cell>
          <cell r="FB39">
            <v>146.47999999999999</v>
          </cell>
          <cell r="FC39">
            <v>1.1100000000000001</v>
          </cell>
          <cell r="FD39">
            <v>2.7</v>
          </cell>
          <cell r="FH39">
            <v>161.49</v>
          </cell>
          <cell r="FI39">
            <v>0</v>
          </cell>
          <cell r="FJ39">
            <v>0</v>
          </cell>
          <cell r="FL39">
            <v>146.79</v>
          </cell>
          <cell r="FM39">
            <v>0.24</v>
          </cell>
          <cell r="FN39">
            <v>3.27</v>
          </cell>
          <cell r="GO39">
            <v>2029.37</v>
          </cell>
        </row>
        <row r="40">
          <cell r="D40">
            <v>0</v>
          </cell>
          <cell r="H40">
            <v>0</v>
          </cell>
          <cell r="N40">
            <v>0</v>
          </cell>
          <cell r="R40">
            <v>0</v>
          </cell>
          <cell r="X40">
            <v>0</v>
          </cell>
          <cell r="AB40">
            <v>0</v>
          </cell>
          <cell r="AR40">
            <v>0</v>
          </cell>
          <cell r="AV40">
            <v>0</v>
          </cell>
          <cell r="BB40">
            <v>0</v>
          </cell>
          <cell r="BF40">
            <v>0</v>
          </cell>
          <cell r="BL40">
            <v>0</v>
          </cell>
          <cell r="BP40">
            <v>0</v>
          </cell>
          <cell r="CJ40">
            <v>0</v>
          </cell>
          <cell r="CP40">
            <v>0</v>
          </cell>
          <cell r="CT40">
            <v>0</v>
          </cell>
          <cell r="CZ40">
            <v>0</v>
          </cell>
          <cell r="DD40">
            <v>0</v>
          </cell>
          <cell r="DJ40">
            <v>0</v>
          </cell>
          <cell r="DN40">
            <v>0</v>
          </cell>
          <cell r="EN40">
            <v>0</v>
          </cell>
          <cell r="ER40">
            <v>0</v>
          </cell>
          <cell r="EX40">
            <v>0</v>
          </cell>
          <cell r="FB40">
            <v>0</v>
          </cell>
          <cell r="FH40">
            <v>0</v>
          </cell>
          <cell r="FL40">
            <v>0</v>
          </cell>
        </row>
        <row r="41">
          <cell r="EG41">
            <v>1578.48</v>
          </cell>
        </row>
        <row r="42">
          <cell r="D42">
            <v>4233.1224160000002</v>
          </cell>
          <cell r="E42">
            <v>0</v>
          </cell>
          <cell r="F42">
            <v>0</v>
          </cell>
          <cell r="H42">
            <v>3070.766134988</v>
          </cell>
          <cell r="I42">
            <v>0</v>
          </cell>
          <cell r="J42">
            <v>11.33375501199999</v>
          </cell>
          <cell r="N42">
            <v>4718.5892800000001</v>
          </cell>
          <cell r="O42">
            <v>0</v>
          </cell>
          <cell r="P42">
            <v>0</v>
          </cell>
          <cell r="R42">
            <v>3104.694201701815</v>
          </cell>
          <cell r="S42">
            <v>0</v>
          </cell>
          <cell r="T42">
            <v>14.025988298185021</v>
          </cell>
          <cell r="X42">
            <v>4772.0198799999998</v>
          </cell>
          <cell r="Y42">
            <v>0</v>
          </cell>
          <cell r="Z42">
            <v>0</v>
          </cell>
          <cell r="AB42">
            <v>3692.7777590000005</v>
          </cell>
          <cell r="AC42">
            <v>0</v>
          </cell>
          <cell r="AD42">
            <v>17.791001000000009</v>
          </cell>
          <cell r="AR42">
            <v>4905.4834000000001</v>
          </cell>
          <cell r="AS42">
            <v>0</v>
          </cell>
          <cell r="AT42">
            <v>0</v>
          </cell>
          <cell r="AV42">
            <v>4480.7674100000004</v>
          </cell>
          <cell r="AW42">
            <v>26.808199999999999</v>
          </cell>
          <cell r="AX42">
            <v>23.151690000000002</v>
          </cell>
          <cell r="BB42">
            <v>5599.25324</v>
          </cell>
          <cell r="BC42">
            <v>0</v>
          </cell>
          <cell r="BD42">
            <v>0</v>
          </cell>
          <cell r="BF42">
            <v>4058.5216599999994</v>
          </cell>
          <cell r="BG42">
            <v>18.827549999999999</v>
          </cell>
          <cell r="BH42">
            <v>15.327209999999999</v>
          </cell>
          <cell r="BL42">
            <v>6024.5058500000005</v>
          </cell>
          <cell r="BM42">
            <v>0</v>
          </cell>
          <cell r="BN42">
            <v>0</v>
          </cell>
          <cell r="BP42">
            <v>4395.4005899999993</v>
          </cell>
          <cell r="BQ42">
            <v>26.104130000000001</v>
          </cell>
          <cell r="BR42">
            <v>11.500219999999999</v>
          </cell>
          <cell r="CJ42">
            <v>22802.92775568982</v>
          </cell>
          <cell r="CK42">
            <v>71.739879999999999</v>
          </cell>
          <cell r="CL42">
            <v>93.129864310185013</v>
          </cell>
          <cell r="CP42">
            <v>6084.1544700000004</v>
          </cell>
          <cell r="CQ42">
            <v>0</v>
          </cell>
          <cell r="CR42">
            <v>0</v>
          </cell>
          <cell r="CT42">
            <v>4552.5891976999992</v>
          </cell>
          <cell r="CU42">
            <v>39.839169999999996</v>
          </cell>
          <cell r="CV42">
            <v>22.224609999999998</v>
          </cell>
          <cell r="CZ42">
            <v>6124.4504140000008</v>
          </cell>
          <cell r="DA42">
            <v>0</v>
          </cell>
          <cell r="DB42">
            <v>0</v>
          </cell>
          <cell r="DD42">
            <v>3788.2298299999993</v>
          </cell>
          <cell r="DE42">
            <v>37.002990000000004</v>
          </cell>
          <cell r="DF42">
            <v>13.603667999999999</v>
          </cell>
          <cell r="DJ42">
            <v>6171.7085800000004</v>
          </cell>
          <cell r="DK42">
            <v>0</v>
          </cell>
          <cell r="DL42">
            <v>0</v>
          </cell>
          <cell r="DN42">
            <v>4212.5347980000006</v>
          </cell>
          <cell r="DO42">
            <v>38.785530000000001</v>
          </cell>
          <cell r="DP42">
            <v>19.543661465</v>
          </cell>
          <cell r="EN42">
            <v>6237.4113700000007</v>
          </cell>
          <cell r="EO42">
            <v>0</v>
          </cell>
          <cell r="EP42">
            <v>0</v>
          </cell>
          <cell r="ER42">
            <v>4549.7404699999997</v>
          </cell>
          <cell r="ES42">
            <v>7.6843399999999997</v>
          </cell>
          <cell r="ET42">
            <v>7.0090700000000004</v>
          </cell>
          <cell r="EX42">
            <v>6467.4283100000011</v>
          </cell>
          <cell r="EY42">
            <v>0</v>
          </cell>
          <cell r="EZ42">
            <v>0</v>
          </cell>
          <cell r="FB42">
            <v>4780.2976699999999</v>
          </cell>
          <cell r="FC42">
            <v>1.51251</v>
          </cell>
          <cell r="FD42">
            <v>8.48611</v>
          </cell>
          <cell r="FH42">
            <v>6819.1137200000012</v>
          </cell>
          <cell r="FI42">
            <v>0</v>
          </cell>
          <cell r="FJ42">
            <v>0</v>
          </cell>
          <cell r="FL42">
            <v>5633.4653019999987</v>
          </cell>
          <cell r="FM42">
            <v>7.2636380000000003</v>
          </cell>
          <cell r="FN42">
            <v>9.344240000000001</v>
          </cell>
        </row>
        <row r="43">
          <cell r="D43">
            <v>124.08481</v>
          </cell>
          <cell r="E43">
            <v>0</v>
          </cell>
          <cell r="F43">
            <v>0</v>
          </cell>
          <cell r="H43">
            <v>78.731521032000003</v>
          </cell>
          <cell r="I43">
            <v>0</v>
          </cell>
          <cell r="J43">
            <v>0.10847896799999983</v>
          </cell>
          <cell r="N43">
            <v>170.95180999999999</v>
          </cell>
          <cell r="O43">
            <v>0</v>
          </cell>
          <cell r="P43">
            <v>0</v>
          </cell>
          <cell r="R43">
            <v>88.874044699999999</v>
          </cell>
          <cell r="S43">
            <v>0</v>
          </cell>
          <cell r="T43">
            <v>8.5355300000000009E-2</v>
          </cell>
          <cell r="X43">
            <v>204.68683000000001</v>
          </cell>
          <cell r="Y43">
            <v>0</v>
          </cell>
          <cell r="Z43">
            <v>0</v>
          </cell>
          <cell r="AB43">
            <v>212.27686399999999</v>
          </cell>
          <cell r="AC43">
            <v>0</v>
          </cell>
          <cell r="AD43">
            <v>0.66333600000000092</v>
          </cell>
          <cell r="AR43">
            <v>189.26680999999999</v>
          </cell>
          <cell r="AS43">
            <v>0</v>
          </cell>
          <cell r="AT43">
            <v>0</v>
          </cell>
          <cell r="AV43">
            <v>178.95484000000002</v>
          </cell>
          <cell r="AW43">
            <v>9.1785999999999993E-2</v>
          </cell>
          <cell r="AX43">
            <v>1.8458140000000001</v>
          </cell>
          <cell r="BB43">
            <v>208.03480999999999</v>
          </cell>
          <cell r="BC43">
            <v>0</v>
          </cell>
          <cell r="BD43">
            <v>0</v>
          </cell>
          <cell r="BF43">
            <v>135.22709</v>
          </cell>
          <cell r="BG43">
            <v>0.11</v>
          </cell>
          <cell r="BH43">
            <v>0.39</v>
          </cell>
          <cell r="BL43">
            <v>228.84181000000001</v>
          </cell>
          <cell r="BM43">
            <v>0</v>
          </cell>
          <cell r="BN43">
            <v>0</v>
          </cell>
          <cell r="BP43">
            <v>117.93991999999999</v>
          </cell>
          <cell r="BQ43">
            <v>1.35239</v>
          </cell>
          <cell r="BR43">
            <v>0.12</v>
          </cell>
          <cell r="CJ43">
            <v>812.00427973199987</v>
          </cell>
          <cell r="CK43">
            <v>1.554176</v>
          </cell>
          <cell r="CL43">
            <v>3.2129842680000005</v>
          </cell>
          <cell r="CP43">
            <v>267.90781000000004</v>
          </cell>
          <cell r="CQ43">
            <v>0</v>
          </cell>
          <cell r="CR43">
            <v>0</v>
          </cell>
          <cell r="CT43">
            <v>183.89261149999999</v>
          </cell>
          <cell r="CU43">
            <v>1</v>
          </cell>
          <cell r="CV43">
            <v>0.87850800000000007</v>
          </cell>
          <cell r="CZ43">
            <v>276.67862000000002</v>
          </cell>
          <cell r="DA43">
            <v>0</v>
          </cell>
          <cell r="DB43">
            <v>0</v>
          </cell>
          <cell r="DD43">
            <v>139.25694899999996</v>
          </cell>
          <cell r="DE43">
            <v>0.22423000000000001</v>
          </cell>
          <cell r="DF43">
            <v>0.76866999999999996</v>
          </cell>
          <cell r="DJ43">
            <v>273.70181000000002</v>
          </cell>
          <cell r="DK43">
            <v>0</v>
          </cell>
          <cell r="DL43">
            <v>0</v>
          </cell>
          <cell r="DN43">
            <v>289.526276</v>
          </cell>
          <cell r="DO43">
            <v>1.16289</v>
          </cell>
          <cell r="DP43">
            <v>0.95729300000000006</v>
          </cell>
          <cell r="EN43">
            <v>270.03499999999997</v>
          </cell>
          <cell r="EO43">
            <v>0</v>
          </cell>
          <cell r="EP43">
            <v>0</v>
          </cell>
          <cell r="ER43">
            <v>139.05673999999999</v>
          </cell>
          <cell r="ES43">
            <v>0</v>
          </cell>
          <cell r="ET43">
            <v>0.11</v>
          </cell>
          <cell r="EX43">
            <v>270.91500000000002</v>
          </cell>
          <cell r="EY43">
            <v>0</v>
          </cell>
          <cell r="EZ43">
            <v>0</v>
          </cell>
          <cell r="FB43">
            <v>137.99999999999997</v>
          </cell>
          <cell r="FC43">
            <v>0</v>
          </cell>
          <cell r="FD43">
            <v>0.19</v>
          </cell>
          <cell r="FH43">
            <v>274.745</v>
          </cell>
          <cell r="FI43">
            <v>0</v>
          </cell>
          <cell r="FJ43">
            <v>0</v>
          </cell>
          <cell r="FL43">
            <v>242.20062000000001</v>
          </cell>
          <cell r="FM43">
            <v>0.29370000000000002</v>
          </cell>
          <cell r="FN43">
            <v>1.3846800000000001</v>
          </cell>
        </row>
        <row r="44">
          <cell r="D44">
            <v>17.079999999999998</v>
          </cell>
          <cell r="E44">
            <v>0</v>
          </cell>
          <cell r="F44">
            <v>0</v>
          </cell>
          <cell r="H44">
            <v>30.23</v>
          </cell>
          <cell r="I44">
            <v>0</v>
          </cell>
          <cell r="J44">
            <v>0.14000000000000001</v>
          </cell>
          <cell r="N44">
            <v>92.800989999999999</v>
          </cell>
          <cell r="O44">
            <v>0</v>
          </cell>
          <cell r="P44">
            <v>0</v>
          </cell>
          <cell r="R44">
            <v>54.897548896221487</v>
          </cell>
          <cell r="S44">
            <v>0</v>
          </cell>
          <cell r="T44">
            <v>2.4511037785122109E-3</v>
          </cell>
          <cell r="X44">
            <v>52.290000000000006</v>
          </cell>
          <cell r="Y44">
            <v>0</v>
          </cell>
          <cell r="Z44">
            <v>0</v>
          </cell>
          <cell r="AB44">
            <v>28.490000000000006</v>
          </cell>
          <cell r="AC44">
            <v>0</v>
          </cell>
          <cell r="AD44">
            <v>0.1</v>
          </cell>
          <cell r="AR44">
            <v>93.080000000000013</v>
          </cell>
          <cell r="AS44">
            <v>0</v>
          </cell>
          <cell r="AT44">
            <v>0</v>
          </cell>
          <cell r="AV44">
            <v>50.669000000000004</v>
          </cell>
          <cell r="AW44">
            <v>0.03</v>
          </cell>
          <cell r="AX44">
            <v>0.66500000000000004</v>
          </cell>
          <cell r="BB44">
            <v>55.309999999999995</v>
          </cell>
          <cell r="BC44">
            <v>0</v>
          </cell>
          <cell r="BD44">
            <v>0</v>
          </cell>
          <cell r="BF44">
            <v>79.719470000000001</v>
          </cell>
          <cell r="BG44">
            <v>0</v>
          </cell>
          <cell r="BH44">
            <v>9.859999999999999E-3</v>
          </cell>
          <cell r="BL44">
            <v>165.78</v>
          </cell>
          <cell r="BM44">
            <v>0</v>
          </cell>
          <cell r="BN44">
            <v>0</v>
          </cell>
          <cell r="BP44">
            <v>90.248069999999984</v>
          </cell>
          <cell r="BQ44">
            <v>0.26193</v>
          </cell>
          <cell r="BR44">
            <v>0.08</v>
          </cell>
          <cell r="CJ44">
            <v>334.25408889622145</v>
          </cell>
          <cell r="CK44">
            <v>0.29193000000000002</v>
          </cell>
          <cell r="CL44">
            <v>0.99731110377851218</v>
          </cell>
          <cell r="CP44">
            <v>58.64</v>
          </cell>
          <cell r="CQ44">
            <v>0</v>
          </cell>
          <cell r="CR44">
            <v>0</v>
          </cell>
          <cell r="CT44">
            <v>65.361876999999993</v>
          </cell>
          <cell r="CU44">
            <v>7.356E-2</v>
          </cell>
          <cell r="CV44">
            <v>0.04</v>
          </cell>
          <cell r="CZ44">
            <v>147.79</v>
          </cell>
          <cell r="DA44">
            <v>0</v>
          </cell>
          <cell r="DB44">
            <v>0</v>
          </cell>
          <cell r="DD44">
            <v>38.246839999999999</v>
          </cell>
          <cell r="DE44">
            <v>1.9459000000000004E-3</v>
          </cell>
          <cell r="DF44">
            <v>2.9941999999999996E-2</v>
          </cell>
          <cell r="DJ44">
            <v>136.66</v>
          </cell>
          <cell r="DK44">
            <v>0</v>
          </cell>
          <cell r="DL44">
            <v>0</v>
          </cell>
          <cell r="DN44">
            <v>97.516059999999996</v>
          </cell>
          <cell r="DO44">
            <v>5.1220000000000002E-2</v>
          </cell>
          <cell r="DP44">
            <v>0.20573</v>
          </cell>
          <cell r="EN44">
            <v>60.85</v>
          </cell>
          <cell r="EO44">
            <v>0</v>
          </cell>
          <cell r="EP44">
            <v>0</v>
          </cell>
          <cell r="ER44">
            <v>70.083200000000005</v>
          </cell>
          <cell r="ES44">
            <v>1.1889100000000001</v>
          </cell>
          <cell r="ET44">
            <v>1.1678900000000001</v>
          </cell>
          <cell r="EX44">
            <v>57.72</v>
          </cell>
          <cell r="EY44">
            <v>0</v>
          </cell>
          <cell r="EZ44">
            <v>0</v>
          </cell>
          <cell r="FB44">
            <v>63.762080000000012</v>
          </cell>
          <cell r="FC44">
            <v>7.9100000000000004E-3</v>
          </cell>
          <cell r="FD44">
            <v>3.8190000000000002E-2</v>
          </cell>
          <cell r="FH44">
            <v>97.560000000000016</v>
          </cell>
          <cell r="FI44">
            <v>0</v>
          </cell>
          <cell r="FJ44">
            <v>0</v>
          </cell>
          <cell r="FL44">
            <v>26.42653</v>
          </cell>
          <cell r="FM44">
            <v>0.32507999999999998</v>
          </cell>
          <cell r="FN44">
            <v>0.30839</v>
          </cell>
        </row>
        <row r="45">
          <cell r="D45">
            <v>284.03474999999997</v>
          </cell>
          <cell r="E45">
            <v>0</v>
          </cell>
          <cell r="F45">
            <v>0</v>
          </cell>
          <cell r="H45">
            <v>317.11810551200006</v>
          </cell>
          <cell r="I45">
            <v>0</v>
          </cell>
          <cell r="J45">
            <v>2.111754487999999</v>
          </cell>
          <cell r="N45">
            <v>863.43597</v>
          </cell>
          <cell r="O45">
            <v>0</v>
          </cell>
          <cell r="P45">
            <v>0</v>
          </cell>
          <cell r="R45">
            <v>748.76218050361933</v>
          </cell>
          <cell r="S45">
            <v>50.2</v>
          </cell>
          <cell r="T45">
            <v>0.41251949638059116</v>
          </cell>
          <cell r="X45">
            <v>913.89575000000002</v>
          </cell>
          <cell r="Y45">
            <v>0</v>
          </cell>
          <cell r="Z45">
            <v>0</v>
          </cell>
          <cell r="AB45">
            <v>597.52670499999988</v>
          </cell>
          <cell r="AC45">
            <v>91.751000000000005</v>
          </cell>
          <cell r="AD45">
            <v>3.0240250000000009</v>
          </cell>
          <cell r="AR45">
            <v>726.43099999999993</v>
          </cell>
          <cell r="AS45">
            <v>0</v>
          </cell>
          <cell r="AT45">
            <v>0</v>
          </cell>
          <cell r="AV45">
            <v>753.39035999999999</v>
          </cell>
          <cell r="AW45">
            <v>1.03766</v>
          </cell>
          <cell r="AX45">
            <v>2.6627299999999998</v>
          </cell>
          <cell r="BB45">
            <v>526.53279999999995</v>
          </cell>
          <cell r="BC45">
            <v>0</v>
          </cell>
          <cell r="BD45">
            <v>0</v>
          </cell>
          <cell r="BF45">
            <v>421.40263999999996</v>
          </cell>
          <cell r="BG45">
            <v>1.54</v>
          </cell>
          <cell r="BH45">
            <v>3.4565399999999999</v>
          </cell>
          <cell r="BL45">
            <v>650.32099999999991</v>
          </cell>
          <cell r="BM45">
            <v>0</v>
          </cell>
          <cell r="BN45">
            <v>0</v>
          </cell>
          <cell r="BP45">
            <v>864.94386999999995</v>
          </cell>
          <cell r="BQ45">
            <v>0.68035000000000001</v>
          </cell>
          <cell r="BR45">
            <v>2.27189</v>
          </cell>
          <cell r="CJ45">
            <v>3703.1438610156192</v>
          </cell>
          <cell r="CK45">
            <v>145.69501</v>
          </cell>
          <cell r="CL45">
            <v>13.449458984380591</v>
          </cell>
          <cell r="CP45">
            <v>584.22099999999989</v>
          </cell>
          <cell r="CQ45">
            <v>0</v>
          </cell>
          <cell r="CR45">
            <v>0</v>
          </cell>
          <cell r="CT45">
            <v>922.24060999999983</v>
          </cell>
          <cell r="CU45">
            <v>0.84861000000000009</v>
          </cell>
          <cell r="CV45">
            <v>2.4741600000000004</v>
          </cell>
          <cell r="CZ45">
            <v>765.23099999999988</v>
          </cell>
          <cell r="DA45">
            <v>0</v>
          </cell>
          <cell r="DB45">
            <v>0</v>
          </cell>
          <cell r="DD45">
            <v>490.35355999999996</v>
          </cell>
          <cell r="DE45">
            <v>0.44384000000000001</v>
          </cell>
          <cell r="DF45">
            <v>1.2304300000000001</v>
          </cell>
          <cell r="DJ45">
            <v>628.03099999999984</v>
          </cell>
          <cell r="DK45">
            <v>0</v>
          </cell>
          <cell r="DL45">
            <v>0</v>
          </cell>
          <cell r="DN45">
            <v>1365.088563</v>
          </cell>
          <cell r="DO45">
            <v>1.8</v>
          </cell>
          <cell r="DP45">
            <v>4.2920460000000009</v>
          </cell>
          <cell r="EN45">
            <v>699.44099999999992</v>
          </cell>
          <cell r="EO45">
            <v>0</v>
          </cell>
          <cell r="EP45">
            <v>0</v>
          </cell>
          <cell r="ER45">
            <v>844.22512999999992</v>
          </cell>
          <cell r="ES45">
            <v>2.46753</v>
          </cell>
          <cell r="ET45">
            <v>4.8570700000000002</v>
          </cell>
          <cell r="EX45">
            <v>692.63099999999997</v>
          </cell>
          <cell r="EY45">
            <v>0</v>
          </cell>
          <cell r="EZ45">
            <v>0</v>
          </cell>
          <cell r="FB45">
            <v>782.89640999999995</v>
          </cell>
          <cell r="FC45">
            <v>4.7477699999999992</v>
          </cell>
          <cell r="FD45">
            <v>5.4353600000000002</v>
          </cell>
          <cell r="FH45">
            <v>577.43100000000004</v>
          </cell>
          <cell r="FI45">
            <v>0</v>
          </cell>
          <cell r="FJ45">
            <v>0</v>
          </cell>
          <cell r="FL45">
            <v>1388.43904</v>
          </cell>
          <cell r="FM45">
            <v>5.1859400000000004</v>
          </cell>
          <cell r="FN45">
            <v>8.613389999999999</v>
          </cell>
        </row>
        <row r="46">
          <cell r="D46">
            <v>742.82199999999989</v>
          </cell>
          <cell r="E46">
            <v>0</v>
          </cell>
          <cell r="F46">
            <v>0</v>
          </cell>
          <cell r="H46">
            <v>751.12238150719998</v>
          </cell>
          <cell r="I46">
            <v>67.3</v>
          </cell>
          <cell r="J46">
            <v>0.86161849279999903</v>
          </cell>
          <cell r="N46">
            <v>846.36699999999996</v>
          </cell>
          <cell r="O46">
            <v>0</v>
          </cell>
          <cell r="P46">
            <v>0</v>
          </cell>
          <cell r="R46">
            <v>770.61733881999999</v>
          </cell>
          <cell r="S46">
            <v>0</v>
          </cell>
          <cell r="T46">
            <v>1.9860711800000006</v>
          </cell>
          <cell r="X46">
            <v>907.25700000000006</v>
          </cell>
          <cell r="Y46">
            <v>0</v>
          </cell>
          <cell r="Z46">
            <v>0</v>
          </cell>
          <cell r="AB46">
            <v>800.17640099999994</v>
          </cell>
          <cell r="AC46">
            <v>0</v>
          </cell>
          <cell r="AD46">
            <v>5.0480890000000063</v>
          </cell>
          <cell r="AR46">
            <v>1150.6669999999999</v>
          </cell>
          <cell r="AS46">
            <v>0</v>
          </cell>
          <cell r="AT46">
            <v>0</v>
          </cell>
          <cell r="AV46">
            <v>990.33647000000008</v>
          </cell>
          <cell r="AW46">
            <v>2.80158</v>
          </cell>
          <cell r="AX46">
            <v>3.9236599999999999</v>
          </cell>
          <cell r="BB46">
            <v>1262.0169999999998</v>
          </cell>
          <cell r="BC46">
            <v>0</v>
          </cell>
          <cell r="BD46">
            <v>0</v>
          </cell>
          <cell r="BF46">
            <v>1162.13831</v>
          </cell>
          <cell r="BG46">
            <v>3.7033399999999999</v>
          </cell>
          <cell r="BH46">
            <v>3.51715</v>
          </cell>
          <cell r="BL46">
            <v>1296.7669999999998</v>
          </cell>
          <cell r="BM46">
            <v>0</v>
          </cell>
          <cell r="BN46">
            <v>0</v>
          </cell>
          <cell r="BP46">
            <v>857.73189000000013</v>
          </cell>
          <cell r="BQ46">
            <v>6.6432699999999993</v>
          </cell>
          <cell r="BR46">
            <v>4.5293099999999997</v>
          </cell>
          <cell r="CJ46">
            <v>5332.1227913272005</v>
          </cell>
          <cell r="CK46">
            <v>80.448190000000011</v>
          </cell>
          <cell r="CL46">
            <v>19.865898672800007</v>
          </cell>
          <cell r="CP46">
            <v>1482.002</v>
          </cell>
          <cell r="CQ46">
            <v>0</v>
          </cell>
          <cell r="CR46">
            <v>0</v>
          </cell>
          <cell r="CT46">
            <v>950.39388500000007</v>
          </cell>
          <cell r="CU46">
            <v>4.0188499999999996</v>
          </cell>
          <cell r="CV46">
            <v>3.351324</v>
          </cell>
          <cell r="CZ46">
            <v>1538.6219999999998</v>
          </cell>
          <cell r="DA46">
            <v>0</v>
          </cell>
          <cell r="DB46">
            <v>0</v>
          </cell>
          <cell r="DD46">
            <v>1027.02684</v>
          </cell>
          <cell r="DE46">
            <v>13.885820000000001</v>
          </cell>
          <cell r="DF46">
            <v>4.7623189999999997</v>
          </cell>
          <cell r="DJ46">
            <v>1547.992</v>
          </cell>
          <cell r="DK46">
            <v>0</v>
          </cell>
          <cell r="DL46">
            <v>0</v>
          </cell>
          <cell r="DN46">
            <v>1304.2858430000001</v>
          </cell>
          <cell r="DO46">
            <v>1.66957</v>
          </cell>
          <cell r="DP46">
            <v>2.8452760000000001</v>
          </cell>
          <cell r="EN46">
            <v>1569.144</v>
          </cell>
          <cell r="EO46">
            <v>0</v>
          </cell>
          <cell r="EP46">
            <v>0</v>
          </cell>
          <cell r="ER46">
            <v>1260.8662199999999</v>
          </cell>
          <cell r="ES46">
            <v>4.3927700000000005</v>
          </cell>
          <cell r="ET46">
            <v>6.9491899999999998</v>
          </cell>
          <cell r="EX46">
            <v>1498.7840000000003</v>
          </cell>
          <cell r="EY46">
            <v>0</v>
          </cell>
          <cell r="EZ46">
            <v>0</v>
          </cell>
          <cell r="FB46">
            <v>1108.93265</v>
          </cell>
          <cell r="FC46">
            <v>0.50312000000000001</v>
          </cell>
          <cell r="FD46">
            <v>2.1781800000000002</v>
          </cell>
          <cell r="FH46">
            <v>1504.0580000000002</v>
          </cell>
          <cell r="FI46">
            <v>0</v>
          </cell>
          <cell r="FJ46">
            <v>0</v>
          </cell>
          <cell r="FL46">
            <v>1541.2546629999999</v>
          </cell>
          <cell r="FM46">
            <v>3.9261890000000004</v>
          </cell>
          <cell r="FN46">
            <v>10.140328999999999</v>
          </cell>
        </row>
        <row r="47">
          <cell r="D47">
            <v>66.915999999999997</v>
          </cell>
          <cell r="E47">
            <v>0</v>
          </cell>
          <cell r="F47">
            <v>0</v>
          </cell>
          <cell r="H47">
            <v>44.158999999999999</v>
          </cell>
          <cell r="I47">
            <v>0</v>
          </cell>
          <cell r="J47">
            <v>4.5600000000000002E-2</v>
          </cell>
          <cell r="N47">
            <v>70.168600000000012</v>
          </cell>
          <cell r="O47">
            <v>0</v>
          </cell>
          <cell r="P47">
            <v>0</v>
          </cell>
          <cell r="R47">
            <v>64.435099999999991</v>
          </cell>
          <cell r="S47">
            <v>2.0910000000000002</v>
          </cell>
          <cell r="T47">
            <v>0.73085999999999995</v>
          </cell>
          <cell r="X47">
            <v>78.311939999999993</v>
          </cell>
          <cell r="Y47">
            <v>0</v>
          </cell>
          <cell r="Z47">
            <v>0</v>
          </cell>
          <cell r="AB47">
            <v>103.00409999999999</v>
          </cell>
          <cell r="AC47">
            <v>0</v>
          </cell>
          <cell r="AD47">
            <v>3.4739</v>
          </cell>
          <cell r="AR47">
            <v>138.67659999999998</v>
          </cell>
          <cell r="AS47">
            <v>0</v>
          </cell>
          <cell r="AT47">
            <v>0</v>
          </cell>
          <cell r="AV47">
            <v>124.986</v>
          </cell>
          <cell r="AW47">
            <v>0.06</v>
          </cell>
          <cell r="AX47">
            <v>0.22600000000000001</v>
          </cell>
          <cell r="BB47">
            <v>125.42059999999999</v>
          </cell>
          <cell r="BC47">
            <v>0</v>
          </cell>
          <cell r="BD47">
            <v>0</v>
          </cell>
          <cell r="BF47">
            <v>111.551</v>
          </cell>
          <cell r="BG47">
            <v>0.22999999999999998</v>
          </cell>
          <cell r="BH47">
            <v>6.9260000000000002</v>
          </cell>
          <cell r="BL47">
            <v>109.67660000000001</v>
          </cell>
          <cell r="BM47">
            <v>0</v>
          </cell>
          <cell r="BN47">
            <v>0</v>
          </cell>
          <cell r="BP47">
            <v>89.894419999999997</v>
          </cell>
          <cell r="BQ47">
            <v>3.9579999999999997E-2</v>
          </cell>
          <cell r="BR47">
            <v>0.27</v>
          </cell>
          <cell r="CJ47">
            <v>538.02962000000002</v>
          </cell>
          <cell r="CK47">
            <v>3.1905800000000006</v>
          </cell>
          <cell r="CL47">
            <v>10.90236</v>
          </cell>
          <cell r="CP47">
            <v>129.14659999999998</v>
          </cell>
          <cell r="CQ47">
            <v>0</v>
          </cell>
          <cell r="CR47">
            <v>0</v>
          </cell>
          <cell r="CT47">
            <v>53.215160999999995</v>
          </cell>
          <cell r="CU47">
            <v>6.3659999999999994E-2</v>
          </cell>
          <cell r="CV47">
            <v>0.34534900000000002</v>
          </cell>
          <cell r="CZ47">
            <v>152.29660000000001</v>
          </cell>
          <cell r="DA47">
            <v>0</v>
          </cell>
          <cell r="DB47">
            <v>0</v>
          </cell>
          <cell r="DD47">
            <v>152.75104999999999</v>
          </cell>
          <cell r="DE47">
            <v>0.02</v>
          </cell>
          <cell r="DF47">
            <v>3.5159390899999998</v>
          </cell>
          <cell r="DJ47">
            <v>136.7766</v>
          </cell>
          <cell r="DK47">
            <v>0</v>
          </cell>
          <cell r="DL47">
            <v>0</v>
          </cell>
          <cell r="DN47">
            <v>93.477039999999988</v>
          </cell>
          <cell r="DO47">
            <v>5.79E-2</v>
          </cell>
          <cell r="DP47">
            <v>0.20891999999999999</v>
          </cell>
          <cell r="EN47">
            <v>185.46</v>
          </cell>
          <cell r="EO47">
            <v>0</v>
          </cell>
          <cell r="EP47">
            <v>0</v>
          </cell>
          <cell r="ER47">
            <v>483.39015999999998</v>
          </cell>
          <cell r="ES47">
            <v>0.16231999999999999</v>
          </cell>
          <cell r="ET47">
            <v>11.432090000000001</v>
          </cell>
          <cell r="EX47">
            <v>202.85999999999999</v>
          </cell>
          <cell r="EY47">
            <v>0</v>
          </cell>
          <cell r="EZ47">
            <v>0</v>
          </cell>
          <cell r="FB47">
            <v>81.069819999999993</v>
          </cell>
          <cell r="FC47">
            <v>1.5510000000000002</v>
          </cell>
          <cell r="FD47">
            <v>5.1029999999999998</v>
          </cell>
          <cell r="FH47">
            <v>138.26999999999998</v>
          </cell>
          <cell r="FI47">
            <v>0</v>
          </cell>
          <cell r="FJ47">
            <v>0</v>
          </cell>
          <cell r="FL47">
            <v>68.913809999999998</v>
          </cell>
          <cell r="FM47">
            <v>0.24826999999999999</v>
          </cell>
          <cell r="FN47">
            <v>0.30401</v>
          </cell>
        </row>
        <row r="48">
          <cell r="AK48">
            <v>14831.946190000001</v>
          </cell>
          <cell r="EG48">
            <v>53915.174662655008</v>
          </cell>
          <cell r="GO48">
            <v>77242.707363655019</v>
          </cell>
        </row>
        <row r="49">
          <cell r="H49">
            <v>1175.8899999999999</v>
          </cell>
          <cell r="J49">
            <v>0</v>
          </cell>
          <cell r="R49">
            <v>6624.0271599999996</v>
          </cell>
          <cell r="AB49">
            <v>2828.1909900000001</v>
          </cell>
          <cell r="AV49">
            <v>3714.2700000000004</v>
          </cell>
          <cell r="BB49">
            <v>0</v>
          </cell>
          <cell r="BC49">
            <v>0</v>
          </cell>
          <cell r="BD49">
            <v>0</v>
          </cell>
          <cell r="BF49">
            <v>1639.42</v>
          </cell>
          <cell r="BP49">
            <v>15224.39921</v>
          </cell>
          <cell r="CJ49">
            <v>31206.197359999998</v>
          </cell>
          <cell r="CT49">
            <v>7238.5978500000001</v>
          </cell>
          <cell r="DD49">
            <v>6465.1150699999998</v>
          </cell>
          <cell r="DE49">
            <v>0</v>
          </cell>
          <cell r="DN49">
            <v>15309.37414</v>
          </cell>
          <cell r="DO49">
            <v>128.86411000000001</v>
          </cell>
          <cell r="ER49">
            <v>11450.701239999999</v>
          </cell>
          <cell r="ES49">
            <v>0</v>
          </cell>
          <cell r="FB49">
            <v>25465.672910000001</v>
          </cell>
          <cell r="FL49">
            <v>14346.612930000001</v>
          </cell>
        </row>
        <row r="50">
          <cell r="AK50">
            <v>10628.10815</v>
          </cell>
          <cell r="EG50">
            <v>60348.148529999999</v>
          </cell>
        </row>
        <row r="51">
          <cell r="D51">
            <v>19.060000000000002</v>
          </cell>
          <cell r="E51">
            <v>0</v>
          </cell>
          <cell r="F51">
            <v>0</v>
          </cell>
          <cell r="H51">
            <v>1.998</v>
          </cell>
          <cell r="I51">
            <v>0</v>
          </cell>
          <cell r="J51">
            <v>3.1E-2</v>
          </cell>
          <cell r="N51">
            <v>21.12</v>
          </cell>
          <cell r="O51">
            <v>0</v>
          </cell>
          <cell r="P51">
            <v>0</v>
          </cell>
          <cell r="R51">
            <v>8.1100000000000012</v>
          </cell>
          <cell r="S51">
            <v>0</v>
          </cell>
          <cell r="T51">
            <v>0.27960000000000002</v>
          </cell>
          <cell r="X51">
            <v>18.53</v>
          </cell>
          <cell r="Y51">
            <v>0</v>
          </cell>
          <cell r="Z51">
            <v>0</v>
          </cell>
          <cell r="AB51">
            <v>11.079000000000001</v>
          </cell>
          <cell r="AC51">
            <v>0</v>
          </cell>
          <cell r="AD51">
            <v>0.36000000000000004</v>
          </cell>
          <cell r="AR51">
            <v>34.03</v>
          </cell>
          <cell r="AS51">
            <v>0</v>
          </cell>
          <cell r="AT51">
            <v>0</v>
          </cell>
          <cell r="AV51">
            <v>10.739000000000001</v>
          </cell>
          <cell r="AW51">
            <v>0.28999999999999998</v>
          </cell>
          <cell r="AX51">
            <v>0.51</v>
          </cell>
          <cell r="BB51">
            <v>32.720000000000006</v>
          </cell>
          <cell r="BC51">
            <v>0</v>
          </cell>
          <cell r="BD51">
            <v>0</v>
          </cell>
          <cell r="BF51">
            <v>6.4799999999999995</v>
          </cell>
          <cell r="BG51">
            <v>0.26</v>
          </cell>
          <cell r="BH51">
            <v>0.21467999999999998</v>
          </cell>
          <cell r="BL51">
            <v>32.880000000000003</v>
          </cell>
          <cell r="BM51">
            <v>0</v>
          </cell>
          <cell r="BN51">
            <v>0</v>
          </cell>
          <cell r="BP51">
            <v>6.4779999999999998</v>
          </cell>
          <cell r="BQ51">
            <v>0.24</v>
          </cell>
          <cell r="BR51">
            <v>0.33169999999999999</v>
          </cell>
          <cell r="CJ51">
            <v>44.883999999999993</v>
          </cell>
          <cell r="CK51">
            <v>0.79</v>
          </cell>
          <cell r="CL51">
            <v>1.72698</v>
          </cell>
          <cell r="CP51">
            <v>109.49000000000001</v>
          </cell>
          <cell r="CQ51">
            <v>0</v>
          </cell>
          <cell r="CR51">
            <v>0</v>
          </cell>
          <cell r="CT51">
            <v>9.6000000000000014</v>
          </cell>
          <cell r="CU51">
            <v>0.47</v>
          </cell>
          <cell r="CV51">
            <v>0.26266</v>
          </cell>
          <cell r="CZ51">
            <v>72.25</v>
          </cell>
          <cell r="DA51">
            <v>0</v>
          </cell>
          <cell r="DB51">
            <v>0</v>
          </cell>
          <cell r="DD51">
            <v>7.8359999999999994</v>
          </cell>
          <cell r="DE51">
            <v>0.36</v>
          </cell>
          <cell r="DF51">
            <v>0.32</v>
          </cell>
          <cell r="DJ51">
            <v>71.06</v>
          </cell>
          <cell r="DK51">
            <v>0</v>
          </cell>
          <cell r="DL51">
            <v>0</v>
          </cell>
          <cell r="DN51">
            <v>10.33</v>
          </cell>
          <cell r="DO51">
            <v>0.32</v>
          </cell>
          <cell r="DP51">
            <v>0.43</v>
          </cell>
          <cell r="EN51">
            <v>85.09</v>
          </cell>
          <cell r="EO51">
            <v>0</v>
          </cell>
          <cell r="EP51">
            <v>0</v>
          </cell>
          <cell r="ER51">
            <v>10.544</v>
          </cell>
          <cell r="ES51">
            <v>0.25</v>
          </cell>
          <cell r="ET51">
            <v>0.25600000000000001</v>
          </cell>
          <cell r="EX51">
            <v>86.25</v>
          </cell>
          <cell r="EY51">
            <v>0</v>
          </cell>
          <cell r="EZ51">
            <v>0</v>
          </cell>
          <cell r="FB51">
            <v>100.423</v>
          </cell>
          <cell r="FC51">
            <v>1.31</v>
          </cell>
          <cell r="FD51">
            <v>2.5010000000000003</v>
          </cell>
          <cell r="FH51">
            <v>96.28</v>
          </cell>
          <cell r="FI51">
            <v>0</v>
          </cell>
          <cell r="FJ51">
            <v>0</v>
          </cell>
          <cell r="FL51">
            <v>12.086</v>
          </cell>
          <cell r="FM51">
            <v>0.24</v>
          </cell>
          <cell r="FN51">
            <v>0.33</v>
          </cell>
        </row>
        <row r="52">
          <cell r="D52">
            <v>976.64215999999999</v>
          </cell>
          <cell r="E52">
            <v>0</v>
          </cell>
          <cell r="F52">
            <v>0</v>
          </cell>
          <cell r="H52">
            <v>1071.9534913832001</v>
          </cell>
          <cell r="I52">
            <v>1.63</v>
          </cell>
          <cell r="J52">
            <v>15.144578616799995</v>
          </cell>
          <cell r="N52">
            <v>967.54662999999994</v>
          </cell>
          <cell r="O52">
            <v>0</v>
          </cell>
          <cell r="P52">
            <v>0</v>
          </cell>
          <cell r="R52">
            <v>977.28240116818483</v>
          </cell>
          <cell r="S52">
            <v>3.1</v>
          </cell>
          <cell r="T52">
            <v>61.311778831815239</v>
          </cell>
          <cell r="X52">
            <v>807.67571999999996</v>
          </cell>
          <cell r="Y52">
            <v>0</v>
          </cell>
          <cell r="Z52">
            <v>0</v>
          </cell>
          <cell r="AB52">
            <v>735.52055000000007</v>
          </cell>
          <cell r="AC52">
            <v>5.3</v>
          </cell>
          <cell r="AD52">
            <v>34.232540000000007</v>
          </cell>
          <cell r="AR52">
            <v>555.09350000000006</v>
          </cell>
          <cell r="AS52">
            <v>0</v>
          </cell>
          <cell r="AT52">
            <v>0</v>
          </cell>
          <cell r="AV52">
            <v>580.59391000000005</v>
          </cell>
          <cell r="AW52">
            <v>5.4819599999999999</v>
          </cell>
          <cell r="AX52">
            <v>13.511419999999999</v>
          </cell>
          <cell r="BB52">
            <v>35.283999999999992</v>
          </cell>
          <cell r="BC52">
            <v>0</v>
          </cell>
          <cell r="BD52">
            <v>0</v>
          </cell>
          <cell r="BF52">
            <v>173.73080000000002</v>
          </cell>
          <cell r="BG52">
            <v>0.37452999999999997</v>
          </cell>
          <cell r="BH52">
            <v>2.4050799999999999</v>
          </cell>
          <cell r="BL52">
            <v>16.399999999999999</v>
          </cell>
          <cell r="BM52">
            <v>0</v>
          </cell>
          <cell r="BN52">
            <v>0</v>
          </cell>
          <cell r="BP52">
            <v>2.7144700000000004</v>
          </cell>
          <cell r="BQ52">
            <v>0</v>
          </cell>
          <cell r="BR52">
            <v>0</v>
          </cell>
          <cell r="CJ52">
            <v>3541.7956225513849</v>
          </cell>
          <cell r="CK52">
            <v>15.88649</v>
          </cell>
          <cell r="CL52">
            <v>126.60539744861524</v>
          </cell>
          <cell r="CP52">
            <v>34.200000000000003</v>
          </cell>
          <cell r="CQ52">
            <v>0</v>
          </cell>
          <cell r="CR52">
            <v>0</v>
          </cell>
          <cell r="CT52">
            <v>51.774509999999999</v>
          </cell>
          <cell r="CU52">
            <v>3.8699999999999998E-2</v>
          </cell>
          <cell r="CV52">
            <v>2.4520399999999998</v>
          </cell>
          <cell r="CZ52">
            <v>25.499999999999996</v>
          </cell>
          <cell r="DA52">
            <v>0</v>
          </cell>
          <cell r="DB52">
            <v>0</v>
          </cell>
          <cell r="DD52">
            <v>1.28</v>
          </cell>
          <cell r="DE52">
            <v>0</v>
          </cell>
          <cell r="DF52">
            <v>0.01</v>
          </cell>
          <cell r="DJ52">
            <v>69.905619999999999</v>
          </cell>
          <cell r="DK52">
            <v>0</v>
          </cell>
          <cell r="DL52">
            <v>0</v>
          </cell>
          <cell r="DN52">
            <v>4.33</v>
          </cell>
          <cell r="DO52">
            <v>0</v>
          </cell>
          <cell r="DP52">
            <v>0.06</v>
          </cell>
          <cell r="EN52">
            <v>779.39753999999994</v>
          </cell>
          <cell r="EO52">
            <v>0</v>
          </cell>
          <cell r="EP52">
            <v>0</v>
          </cell>
          <cell r="ER52">
            <v>678.41238999999996</v>
          </cell>
          <cell r="ES52">
            <v>8.9114500000000003</v>
          </cell>
          <cell r="ET52">
            <v>22.713009999999997</v>
          </cell>
          <cell r="EX52">
            <v>1149.3592000000001</v>
          </cell>
          <cell r="EY52">
            <v>0</v>
          </cell>
          <cell r="EZ52">
            <v>0</v>
          </cell>
          <cell r="FB52">
            <v>907.96694000000002</v>
          </cell>
          <cell r="FC52">
            <v>3.5193599999999998</v>
          </cell>
          <cell r="FD52">
            <v>24.016460000000002</v>
          </cell>
          <cell r="FH52">
            <v>1493.1995499999998</v>
          </cell>
          <cell r="FI52">
            <v>0</v>
          </cell>
          <cell r="FJ52">
            <v>0</v>
          </cell>
          <cell r="FL52">
            <v>1240.1613199999999</v>
          </cell>
          <cell r="FM52">
            <v>15.07859</v>
          </cell>
          <cell r="FN52">
            <v>29.971779999999999</v>
          </cell>
        </row>
        <row r="53">
          <cell r="D53">
            <v>1355.77</v>
          </cell>
          <cell r="E53">
            <v>0</v>
          </cell>
          <cell r="F53">
            <v>0</v>
          </cell>
          <cell r="H53">
            <v>971.8600912408001</v>
          </cell>
          <cell r="I53">
            <v>0</v>
          </cell>
          <cell r="J53">
            <v>7.4537987591999988</v>
          </cell>
          <cell r="N53">
            <v>1279.7489999999998</v>
          </cell>
          <cell r="O53">
            <v>0</v>
          </cell>
          <cell r="P53">
            <v>0</v>
          </cell>
          <cell r="R53">
            <v>954.52624438746852</v>
          </cell>
          <cell r="S53">
            <v>0</v>
          </cell>
          <cell r="T53">
            <v>5.3905456125314508</v>
          </cell>
          <cell r="X53">
            <v>1193.759</v>
          </cell>
          <cell r="Y53">
            <v>0</v>
          </cell>
          <cell r="Z53">
            <v>0</v>
          </cell>
          <cell r="AB53">
            <v>715.65154499999994</v>
          </cell>
          <cell r="AC53">
            <v>0</v>
          </cell>
          <cell r="AD53">
            <v>2.9398150000000016</v>
          </cell>
          <cell r="AR53">
            <v>1600.328</v>
          </cell>
          <cell r="AS53">
            <v>0</v>
          </cell>
          <cell r="AT53">
            <v>0</v>
          </cell>
          <cell r="AV53">
            <v>1532.4052299999996</v>
          </cell>
          <cell r="AW53">
            <v>5.9086299999999996</v>
          </cell>
          <cell r="AX53">
            <v>17.51172</v>
          </cell>
          <cell r="BB53">
            <v>1098.212</v>
          </cell>
          <cell r="BC53">
            <v>0</v>
          </cell>
          <cell r="BD53">
            <v>0</v>
          </cell>
          <cell r="BF53">
            <v>622.32021000000009</v>
          </cell>
          <cell r="BG53">
            <v>3.0557699999999999</v>
          </cell>
          <cell r="BH53">
            <v>8.5015499999999982</v>
          </cell>
          <cell r="BL53">
            <v>685.59100000000001</v>
          </cell>
          <cell r="BM53">
            <v>0</v>
          </cell>
          <cell r="BN53">
            <v>0</v>
          </cell>
          <cell r="BP53">
            <v>40.502000000000002</v>
          </cell>
          <cell r="BQ53">
            <v>0.20854</v>
          </cell>
          <cell r="BR53">
            <v>0.1</v>
          </cell>
          <cell r="CJ53">
            <v>4837.2653206282666</v>
          </cell>
          <cell r="CK53">
            <v>9.7269400000000008</v>
          </cell>
          <cell r="CL53">
            <v>41.347429371731451</v>
          </cell>
          <cell r="CP53">
            <v>977.8743300000001</v>
          </cell>
          <cell r="CQ53">
            <v>0</v>
          </cell>
          <cell r="CR53">
            <v>0</v>
          </cell>
          <cell r="CT53">
            <v>851.52672000000018</v>
          </cell>
          <cell r="CU53">
            <v>6.3875399999999996</v>
          </cell>
          <cell r="CV53">
            <v>16.19117</v>
          </cell>
          <cell r="CZ53">
            <v>984.34418000000005</v>
          </cell>
          <cell r="DA53">
            <v>0</v>
          </cell>
          <cell r="DB53">
            <v>0</v>
          </cell>
          <cell r="DD53">
            <v>427.97576200000003</v>
          </cell>
          <cell r="DE53">
            <v>4.3906600000000005</v>
          </cell>
          <cell r="DF53">
            <v>6.7567569999999995</v>
          </cell>
          <cell r="DJ53">
            <v>1199.9195000000002</v>
          </cell>
          <cell r="DK53">
            <v>0</v>
          </cell>
          <cell r="DL53">
            <v>0</v>
          </cell>
          <cell r="DN53">
            <v>215.91266299999998</v>
          </cell>
          <cell r="DO53">
            <v>2.0155799999999999</v>
          </cell>
          <cell r="DP53">
            <v>3.1057459999999999</v>
          </cell>
          <cell r="EN53">
            <v>1522.70433</v>
          </cell>
          <cell r="EO53">
            <v>0</v>
          </cell>
          <cell r="EP53">
            <v>0</v>
          </cell>
          <cell r="ER53">
            <v>1561.9949899999999</v>
          </cell>
          <cell r="ES53">
            <v>10.77289</v>
          </cell>
          <cell r="ET53">
            <v>34.632390000000001</v>
          </cell>
          <cell r="EX53">
            <v>1832.2698499999999</v>
          </cell>
          <cell r="EY53">
            <v>0</v>
          </cell>
          <cell r="EZ53">
            <v>0</v>
          </cell>
          <cell r="FB53">
            <v>1189.4805999999999</v>
          </cell>
          <cell r="FC53">
            <v>8.4501100000000005</v>
          </cell>
          <cell r="FD53">
            <v>28.686209999999999</v>
          </cell>
          <cell r="FH53">
            <v>2014.8573299999998</v>
          </cell>
          <cell r="FI53">
            <v>0</v>
          </cell>
          <cell r="FJ53">
            <v>0</v>
          </cell>
          <cell r="FL53">
            <v>1488.8078499999999</v>
          </cell>
          <cell r="FM53">
            <v>23.66686</v>
          </cell>
          <cell r="FN53">
            <v>40.403109999999998</v>
          </cell>
        </row>
        <row r="54">
          <cell r="D54">
            <v>76.209666666666664</v>
          </cell>
          <cell r="E54">
            <v>0</v>
          </cell>
          <cell r="F54">
            <v>0</v>
          </cell>
          <cell r="H54">
            <v>67.194484469600013</v>
          </cell>
          <cell r="I54">
            <v>0</v>
          </cell>
          <cell r="J54">
            <v>0.54464553039999963</v>
          </cell>
          <cell r="N54">
            <v>77.370666666666665</v>
          </cell>
          <cell r="O54">
            <v>0</v>
          </cell>
          <cell r="P54">
            <v>0</v>
          </cell>
          <cell r="R54">
            <v>77.385858220000003</v>
          </cell>
          <cell r="S54">
            <v>0</v>
          </cell>
          <cell r="T54">
            <v>0.58787178000000018</v>
          </cell>
          <cell r="X54">
            <v>78.609666666666655</v>
          </cell>
          <cell r="Y54">
            <v>0</v>
          </cell>
          <cell r="Z54">
            <v>0</v>
          </cell>
          <cell r="AB54">
            <v>61.314826000000004</v>
          </cell>
          <cell r="AC54">
            <v>0</v>
          </cell>
          <cell r="AD54">
            <v>0.60881400000000041</v>
          </cell>
          <cell r="AR54">
            <v>94.629666666666679</v>
          </cell>
          <cell r="AS54">
            <v>0</v>
          </cell>
          <cell r="AT54">
            <v>0</v>
          </cell>
          <cell r="AV54">
            <v>79.813169999999985</v>
          </cell>
          <cell r="AW54">
            <v>0.90732000000000013</v>
          </cell>
          <cell r="AX54">
            <v>1.5514899999999998</v>
          </cell>
          <cell r="BB54">
            <v>93.898666666666685</v>
          </cell>
          <cell r="BC54">
            <v>0</v>
          </cell>
          <cell r="BD54">
            <v>0</v>
          </cell>
          <cell r="BF54">
            <v>76.112799999999993</v>
          </cell>
          <cell r="BG54">
            <v>0.7668100000000001</v>
          </cell>
          <cell r="BH54">
            <v>1.4518500000000001</v>
          </cell>
          <cell r="BL54">
            <v>97.100666666666669</v>
          </cell>
          <cell r="BM54">
            <v>0</v>
          </cell>
          <cell r="BN54">
            <v>0</v>
          </cell>
          <cell r="BP54">
            <v>75.437519999999992</v>
          </cell>
          <cell r="BQ54">
            <v>1.77759</v>
          </cell>
          <cell r="BR54">
            <v>1.7385899999999999</v>
          </cell>
          <cell r="CJ54">
            <v>437.25865868960005</v>
          </cell>
          <cell r="CK54">
            <v>3.4517200000000003</v>
          </cell>
          <cell r="CL54">
            <v>6.4832613104000005</v>
          </cell>
          <cell r="CP54">
            <v>108.39299999999999</v>
          </cell>
          <cell r="CQ54">
            <v>0</v>
          </cell>
          <cell r="CR54">
            <v>0</v>
          </cell>
          <cell r="CT54">
            <v>79.210383700000008</v>
          </cell>
          <cell r="CU54">
            <v>1.0935363</v>
          </cell>
          <cell r="CV54">
            <v>1.7564</v>
          </cell>
          <cell r="CZ54">
            <v>103.914</v>
          </cell>
          <cell r="DA54">
            <v>0</v>
          </cell>
          <cell r="DB54">
            <v>0</v>
          </cell>
          <cell r="DD54">
            <v>73.207769280999997</v>
          </cell>
          <cell r="DE54">
            <v>0.84805071900000006</v>
          </cell>
          <cell r="DF54">
            <v>2.9582999999999995</v>
          </cell>
          <cell r="DJ54">
            <v>105.432</v>
          </cell>
          <cell r="DK54">
            <v>0</v>
          </cell>
          <cell r="DL54">
            <v>0</v>
          </cell>
          <cell r="DN54">
            <v>61.383881633500003</v>
          </cell>
          <cell r="DO54">
            <v>0.76639836649999993</v>
          </cell>
          <cell r="DP54">
            <v>1.1979599999999999</v>
          </cell>
          <cell r="EN54">
            <v>104.04366666666668</v>
          </cell>
          <cell r="EO54">
            <v>0</v>
          </cell>
          <cell r="EP54">
            <v>0</v>
          </cell>
          <cell r="ER54">
            <v>63.76982000000001</v>
          </cell>
          <cell r="ES54">
            <v>1.7694000000000001</v>
          </cell>
          <cell r="ET54">
            <v>4.16784</v>
          </cell>
          <cell r="EX54">
            <v>102.71966666666665</v>
          </cell>
          <cell r="EY54">
            <v>0</v>
          </cell>
          <cell r="EZ54">
            <v>0</v>
          </cell>
          <cell r="FB54">
            <v>87.88694000000001</v>
          </cell>
          <cell r="FC54">
            <v>0.19249000000000002</v>
          </cell>
          <cell r="FD54">
            <v>1.3003399999999998</v>
          </cell>
          <cell r="FH54">
            <v>105.31866666666666</v>
          </cell>
          <cell r="FI54">
            <v>0</v>
          </cell>
          <cell r="FJ54">
            <v>0</v>
          </cell>
          <cell r="FL54">
            <v>103.59474999999999</v>
          </cell>
          <cell r="FM54">
            <v>1.3357600000000001</v>
          </cell>
          <cell r="FN54">
            <v>2.2444199999999999</v>
          </cell>
        </row>
        <row r="55">
          <cell r="D55">
            <v>119.49994466666666</v>
          </cell>
          <cell r="E55">
            <v>0</v>
          </cell>
          <cell r="F55">
            <v>0</v>
          </cell>
          <cell r="H55">
            <v>71.745930654400013</v>
          </cell>
          <cell r="I55">
            <v>0</v>
          </cell>
          <cell r="J55">
            <v>0.85146934559999987</v>
          </cell>
          <cell r="N55">
            <v>113.91994466666667</v>
          </cell>
          <cell r="O55">
            <v>0</v>
          </cell>
          <cell r="P55">
            <v>0</v>
          </cell>
          <cell r="R55">
            <v>141.18989231303519</v>
          </cell>
          <cell r="S55">
            <v>0</v>
          </cell>
          <cell r="T55">
            <v>1.029947686964849</v>
          </cell>
          <cell r="X55">
            <v>142.50994466666668</v>
          </cell>
          <cell r="Y55">
            <v>0</v>
          </cell>
          <cell r="Z55">
            <v>0</v>
          </cell>
          <cell r="AB55">
            <v>113.69005800000001</v>
          </cell>
          <cell r="AC55">
            <v>1.2896100000000001</v>
          </cell>
          <cell r="AD55">
            <v>1.555752</v>
          </cell>
          <cell r="AR55">
            <v>119.12994466666666</v>
          </cell>
          <cell r="AS55">
            <v>0</v>
          </cell>
          <cell r="AT55">
            <v>0</v>
          </cell>
          <cell r="AV55">
            <v>127.62166000000001</v>
          </cell>
          <cell r="AW55">
            <v>0.83400000000000007</v>
          </cell>
          <cell r="AX55">
            <v>2.0675399999999997</v>
          </cell>
          <cell r="BB55">
            <v>117.00994466666667</v>
          </cell>
          <cell r="BC55">
            <v>0</v>
          </cell>
          <cell r="BD55">
            <v>0</v>
          </cell>
          <cell r="BF55">
            <v>88.435320000000004</v>
          </cell>
          <cell r="BG55">
            <v>0.60599999999999998</v>
          </cell>
          <cell r="BH55">
            <v>0.66210000000000002</v>
          </cell>
          <cell r="BL55">
            <v>231.47994466666668</v>
          </cell>
          <cell r="BM55">
            <v>0</v>
          </cell>
          <cell r="BN55">
            <v>0</v>
          </cell>
          <cell r="BP55">
            <v>114.94383999999999</v>
          </cell>
          <cell r="BQ55">
            <v>0.78421000000000007</v>
          </cell>
          <cell r="BR55">
            <v>0.59423000000000004</v>
          </cell>
          <cell r="CJ55">
            <v>657.62670096743534</v>
          </cell>
          <cell r="CK55">
            <v>3.7238199999999999</v>
          </cell>
          <cell r="CL55">
            <v>6.551039032564848</v>
          </cell>
          <cell r="CP55">
            <v>131.51327799999999</v>
          </cell>
          <cell r="CQ55">
            <v>0</v>
          </cell>
          <cell r="CR55">
            <v>0</v>
          </cell>
          <cell r="CT55">
            <v>71.944070699999997</v>
          </cell>
          <cell r="CU55">
            <v>0.28884930000000003</v>
          </cell>
          <cell r="CV55">
            <v>1.3169500000000001</v>
          </cell>
          <cell r="CZ55">
            <v>118.793278</v>
          </cell>
          <cell r="DA55">
            <v>0</v>
          </cell>
          <cell r="DB55">
            <v>0</v>
          </cell>
          <cell r="DD55">
            <v>88.137977268799986</v>
          </cell>
          <cell r="DE55">
            <v>0.56307273120000001</v>
          </cell>
          <cell r="DF55">
            <v>1.9120800000000002</v>
          </cell>
          <cell r="DJ55">
            <v>190.48327799999998</v>
          </cell>
          <cell r="DK55">
            <v>0</v>
          </cell>
          <cell r="DL55">
            <v>0</v>
          </cell>
          <cell r="DN55">
            <v>88.6230423608</v>
          </cell>
          <cell r="DO55">
            <v>0.44280763919999988</v>
          </cell>
          <cell r="DP55">
            <v>1.2375799999999999</v>
          </cell>
          <cell r="EN55">
            <v>126.32180466666669</v>
          </cell>
          <cell r="EO55">
            <v>0</v>
          </cell>
          <cell r="EP55">
            <v>0</v>
          </cell>
          <cell r="ER55">
            <v>106.45957000000001</v>
          </cell>
          <cell r="ES55">
            <v>0.23201000000000002</v>
          </cell>
          <cell r="ET55">
            <v>0.87033000000000005</v>
          </cell>
          <cell r="EX55">
            <v>144.20180466666667</v>
          </cell>
          <cell r="EY55">
            <v>0</v>
          </cell>
          <cell r="EZ55">
            <v>0</v>
          </cell>
          <cell r="FB55">
            <v>92.78925000000001</v>
          </cell>
          <cell r="FC55">
            <v>0.28384999999999999</v>
          </cell>
          <cell r="FD55">
            <v>1.4484699999999999</v>
          </cell>
          <cell r="FH55">
            <v>179.30180466666667</v>
          </cell>
          <cell r="FI55">
            <v>0</v>
          </cell>
          <cell r="FJ55">
            <v>0</v>
          </cell>
          <cell r="FL55">
            <v>168.53151000000003</v>
          </cell>
          <cell r="FM55">
            <v>0.75016000000000005</v>
          </cell>
          <cell r="FN55">
            <v>1.0276300000000003</v>
          </cell>
        </row>
        <row r="56">
          <cell r="D56">
            <v>104.94999999999999</v>
          </cell>
          <cell r="E56">
            <v>0</v>
          </cell>
          <cell r="F56">
            <v>0</v>
          </cell>
          <cell r="H56">
            <v>85.608999999999995</v>
          </cell>
          <cell r="I56">
            <v>0</v>
          </cell>
          <cell r="J56">
            <v>0.32100000000000001</v>
          </cell>
          <cell r="N56">
            <v>110.02000000000001</v>
          </cell>
          <cell r="O56">
            <v>0</v>
          </cell>
          <cell r="P56">
            <v>0</v>
          </cell>
          <cell r="R56">
            <v>85.713297179999998</v>
          </cell>
          <cell r="S56">
            <v>0</v>
          </cell>
          <cell r="T56">
            <v>0.43670282000000005</v>
          </cell>
          <cell r="X56">
            <v>121.50874999999999</v>
          </cell>
          <cell r="Y56">
            <v>0</v>
          </cell>
          <cell r="Z56">
            <v>0</v>
          </cell>
          <cell r="AB56">
            <v>100.81892999999999</v>
          </cell>
          <cell r="AC56">
            <v>0</v>
          </cell>
          <cell r="AD56">
            <v>2.21407</v>
          </cell>
          <cell r="AR56">
            <v>97.87</v>
          </cell>
          <cell r="AS56">
            <v>0</v>
          </cell>
          <cell r="AT56">
            <v>0</v>
          </cell>
          <cell r="AV56">
            <v>77.413629999999998</v>
          </cell>
          <cell r="AW56">
            <v>2.02</v>
          </cell>
          <cell r="AX56">
            <v>1.52637</v>
          </cell>
          <cell r="BB56">
            <v>72.900000000000006</v>
          </cell>
          <cell r="BC56">
            <v>0</v>
          </cell>
          <cell r="BD56">
            <v>0</v>
          </cell>
          <cell r="BF56">
            <v>49.580790000000007</v>
          </cell>
          <cell r="BG56">
            <v>2.0569999999999999</v>
          </cell>
          <cell r="BH56">
            <v>0.63620999999999994</v>
          </cell>
          <cell r="BL56">
            <v>90.758749999999992</v>
          </cell>
          <cell r="BM56">
            <v>0</v>
          </cell>
          <cell r="BN56">
            <v>0</v>
          </cell>
          <cell r="BP56">
            <v>52.189640000000004</v>
          </cell>
          <cell r="BQ56">
            <v>2.6180000000000003</v>
          </cell>
          <cell r="BR56">
            <v>0.77888999999999986</v>
          </cell>
          <cell r="CJ56">
            <v>451.32528717999992</v>
          </cell>
          <cell r="CK56">
            <v>6.8649999999999993</v>
          </cell>
          <cell r="CL56">
            <v>5.7432428199999999</v>
          </cell>
          <cell r="CP56">
            <v>137.63</v>
          </cell>
          <cell r="CQ56">
            <v>0</v>
          </cell>
          <cell r="CR56">
            <v>0</v>
          </cell>
          <cell r="CT56">
            <v>48.775219999999997</v>
          </cell>
          <cell r="CU56">
            <v>0.22764000000000001</v>
          </cell>
          <cell r="CV56">
            <v>1.10209</v>
          </cell>
          <cell r="CZ56">
            <v>89.75</v>
          </cell>
          <cell r="DA56">
            <v>0</v>
          </cell>
          <cell r="DB56">
            <v>0</v>
          </cell>
          <cell r="DD56">
            <v>39.339332823999996</v>
          </cell>
          <cell r="DE56">
            <v>0.31849717599999999</v>
          </cell>
          <cell r="DF56">
            <v>0.96107700000000007</v>
          </cell>
          <cell r="DJ56">
            <v>106.97999999999999</v>
          </cell>
          <cell r="DK56">
            <v>0</v>
          </cell>
          <cell r="DL56">
            <v>0</v>
          </cell>
          <cell r="DN56">
            <v>51.619526483999998</v>
          </cell>
          <cell r="DO56">
            <v>0.189683516</v>
          </cell>
          <cell r="DP56">
            <v>1.8342270000000001</v>
          </cell>
          <cell r="EN56">
            <v>110.54999999999998</v>
          </cell>
          <cell r="EO56">
            <v>0</v>
          </cell>
          <cell r="EP56">
            <v>0</v>
          </cell>
          <cell r="ER56">
            <v>136.05167999999998</v>
          </cell>
          <cell r="ES56">
            <v>2.8775900000000001</v>
          </cell>
          <cell r="ET56">
            <v>4.0776900000000005</v>
          </cell>
          <cell r="EX56">
            <v>119.38</v>
          </cell>
          <cell r="EY56">
            <v>0</v>
          </cell>
          <cell r="EZ56">
            <v>0</v>
          </cell>
          <cell r="FB56">
            <v>117.54595000000002</v>
          </cell>
          <cell r="FC56">
            <v>9.1889999999999999E-2</v>
          </cell>
          <cell r="FD56">
            <v>10.514569999999999</v>
          </cell>
          <cell r="FH56">
            <v>129.70875000000001</v>
          </cell>
          <cell r="FI56">
            <v>0</v>
          </cell>
          <cell r="FJ56">
            <v>0</v>
          </cell>
          <cell r="FL56">
            <v>199.35265999999999</v>
          </cell>
          <cell r="FM56">
            <v>0.66415000000000002</v>
          </cell>
          <cell r="FN56">
            <v>10.915189999999999</v>
          </cell>
        </row>
        <row r="57">
          <cell r="AK57">
            <v>6399.2571400000006</v>
          </cell>
          <cell r="EG57">
            <v>12444.449821999999</v>
          </cell>
          <cell r="GO57">
            <v>21010.782041999999</v>
          </cell>
        </row>
        <row r="58">
          <cell r="D58">
            <v>72.23</v>
          </cell>
          <cell r="E58">
            <v>0</v>
          </cell>
          <cell r="F58">
            <v>0</v>
          </cell>
          <cell r="H58">
            <v>3.99</v>
          </cell>
          <cell r="I58">
            <v>0</v>
          </cell>
          <cell r="J58">
            <v>0</v>
          </cell>
          <cell r="N58">
            <v>181.59</v>
          </cell>
          <cell r="O58">
            <v>0</v>
          </cell>
          <cell r="P58">
            <v>0</v>
          </cell>
          <cell r="R58">
            <v>187.93</v>
          </cell>
          <cell r="S58">
            <v>0</v>
          </cell>
          <cell r="T58">
            <v>1.54</v>
          </cell>
          <cell r="X58">
            <v>157.15</v>
          </cell>
          <cell r="Y58">
            <v>0</v>
          </cell>
          <cell r="Z58">
            <v>0</v>
          </cell>
          <cell r="AB58">
            <v>169.05</v>
          </cell>
          <cell r="AC58">
            <v>9.4499999999999993</v>
          </cell>
          <cell r="AD58">
            <v>0</v>
          </cell>
          <cell r="AR58">
            <v>169.87</v>
          </cell>
          <cell r="AS58">
            <v>0</v>
          </cell>
          <cell r="AT58">
            <v>0</v>
          </cell>
          <cell r="AV58">
            <v>162.69499999999999</v>
          </cell>
          <cell r="AW58">
            <v>13.8</v>
          </cell>
          <cell r="AX58">
            <v>1.32</v>
          </cell>
          <cell r="BB58">
            <v>112.42999999999999</v>
          </cell>
          <cell r="BC58">
            <v>0</v>
          </cell>
          <cell r="BD58">
            <v>0</v>
          </cell>
          <cell r="BF58">
            <v>49.98245</v>
          </cell>
          <cell r="BG58">
            <v>6.3100000000000003E-2</v>
          </cell>
          <cell r="BH58">
            <v>0.26645000000000002</v>
          </cell>
          <cell r="BL58">
            <v>326.75</v>
          </cell>
          <cell r="BM58">
            <v>0</v>
          </cell>
          <cell r="BN58">
            <v>0</v>
          </cell>
          <cell r="BP58">
            <v>261.99645000000004</v>
          </cell>
          <cell r="BQ58">
            <v>0.94527000000000005</v>
          </cell>
          <cell r="BR58">
            <v>1.3312900000000001</v>
          </cell>
          <cell r="CJ58">
            <v>835.64390000000003</v>
          </cell>
          <cell r="CK58">
            <v>24.258369999999999</v>
          </cell>
          <cell r="CL58">
            <v>4.4577400000000003</v>
          </cell>
          <cell r="CP58">
            <v>352.27</v>
          </cell>
          <cell r="CQ58">
            <v>0</v>
          </cell>
          <cell r="CR58">
            <v>0</v>
          </cell>
          <cell r="CT58">
            <v>58.926286000000005</v>
          </cell>
          <cell r="CU58">
            <v>0.85233300000000001</v>
          </cell>
          <cell r="CV58">
            <v>0.63048999999999999</v>
          </cell>
          <cell r="CZ58">
            <v>132.1</v>
          </cell>
          <cell r="DA58">
            <v>0</v>
          </cell>
          <cell r="DB58">
            <v>0</v>
          </cell>
          <cell r="DD58">
            <v>194.7295</v>
          </cell>
          <cell r="DE58">
            <v>8.0496200000000009</v>
          </cell>
          <cell r="DF58">
            <v>7.22</v>
          </cell>
          <cell r="DJ58">
            <v>272.34000000000003</v>
          </cell>
          <cell r="DK58">
            <v>0</v>
          </cell>
          <cell r="DL58">
            <v>0</v>
          </cell>
          <cell r="DN58">
            <v>109.8813157</v>
          </cell>
          <cell r="DO58">
            <v>0.48779430000000001</v>
          </cell>
          <cell r="DP58">
            <v>0.49</v>
          </cell>
          <cell r="EN58">
            <v>204.98999999999998</v>
          </cell>
          <cell r="EO58">
            <v>0</v>
          </cell>
          <cell r="EP58">
            <v>0</v>
          </cell>
          <cell r="ER58">
            <v>140.52400999999998</v>
          </cell>
          <cell r="ES58">
            <v>0.05</v>
          </cell>
          <cell r="ET58">
            <v>0.05</v>
          </cell>
          <cell r="EX58">
            <v>158.68</v>
          </cell>
          <cell r="EY58">
            <v>0</v>
          </cell>
          <cell r="EZ58">
            <v>0</v>
          </cell>
          <cell r="FB58">
            <v>118.45044999999999</v>
          </cell>
          <cell r="FC58">
            <v>0.85485999999999995</v>
          </cell>
          <cell r="FD58">
            <v>1.85869</v>
          </cell>
          <cell r="FH58">
            <v>137.74</v>
          </cell>
          <cell r="FI58">
            <v>0</v>
          </cell>
          <cell r="FJ58">
            <v>0</v>
          </cell>
          <cell r="FL58">
            <v>153.83099999999999</v>
          </cell>
          <cell r="FM58">
            <v>0.98694000000000004</v>
          </cell>
          <cell r="FN58">
            <v>0.93506</v>
          </cell>
        </row>
        <row r="59">
          <cell r="D59">
            <v>1</v>
          </cell>
          <cell r="E59">
            <v>0</v>
          </cell>
          <cell r="F59">
            <v>0</v>
          </cell>
          <cell r="H59">
            <v>21.15</v>
          </cell>
          <cell r="I59">
            <v>0</v>
          </cell>
          <cell r="J59">
            <v>0</v>
          </cell>
          <cell r="N59">
            <v>47.07</v>
          </cell>
          <cell r="O59">
            <v>0</v>
          </cell>
          <cell r="P59">
            <v>0</v>
          </cell>
          <cell r="R59">
            <v>23.8</v>
          </cell>
          <cell r="S59">
            <v>4.7699999999999996</v>
          </cell>
          <cell r="T59">
            <v>0</v>
          </cell>
          <cell r="X59">
            <v>83.87</v>
          </cell>
          <cell r="Y59">
            <v>0</v>
          </cell>
          <cell r="Z59">
            <v>0</v>
          </cell>
          <cell r="AB59">
            <v>14.829999999999998</v>
          </cell>
          <cell r="AC59">
            <v>2.39</v>
          </cell>
          <cell r="AD59">
            <v>0.25</v>
          </cell>
          <cell r="AR59">
            <v>45.269999999999996</v>
          </cell>
          <cell r="AS59">
            <v>0</v>
          </cell>
          <cell r="AT59">
            <v>0</v>
          </cell>
          <cell r="AV59">
            <v>23.77</v>
          </cell>
          <cell r="AW59">
            <v>1.1100000000000001</v>
          </cell>
          <cell r="AX59">
            <v>0.15</v>
          </cell>
          <cell r="BB59">
            <v>48.120000000000005</v>
          </cell>
          <cell r="BC59">
            <v>0</v>
          </cell>
          <cell r="BD59">
            <v>0</v>
          </cell>
          <cell r="BF59">
            <v>31.65814</v>
          </cell>
          <cell r="BG59">
            <v>0</v>
          </cell>
          <cell r="BH59">
            <v>0</v>
          </cell>
          <cell r="BL59">
            <v>60.769999999999996</v>
          </cell>
          <cell r="BM59">
            <v>0</v>
          </cell>
          <cell r="BN59">
            <v>0</v>
          </cell>
          <cell r="BP59">
            <v>26.03</v>
          </cell>
          <cell r="BQ59">
            <v>16.77</v>
          </cell>
          <cell r="BR59">
            <v>2.5000000000000001E-2</v>
          </cell>
          <cell r="CJ59">
            <v>141.23814000000002</v>
          </cell>
          <cell r="CK59">
            <v>25.04</v>
          </cell>
          <cell r="CL59">
            <v>0.42500000000000004</v>
          </cell>
          <cell r="CP59">
            <v>46.269999999999996</v>
          </cell>
          <cell r="CQ59">
            <v>0</v>
          </cell>
          <cell r="CR59">
            <v>0</v>
          </cell>
          <cell r="CT59">
            <v>43.817499999999995</v>
          </cell>
          <cell r="CU59">
            <v>4.5</v>
          </cell>
          <cell r="CV59">
            <v>0.20250000000000001</v>
          </cell>
          <cell r="CZ59">
            <v>65.569999999999993</v>
          </cell>
          <cell r="DA59">
            <v>0</v>
          </cell>
          <cell r="DB59">
            <v>0</v>
          </cell>
          <cell r="DD59">
            <v>87.559629999999999</v>
          </cell>
          <cell r="DE59">
            <v>0.2</v>
          </cell>
          <cell r="DF59">
            <v>0.76770999999999989</v>
          </cell>
          <cell r="DJ59">
            <v>46.669999999999995</v>
          </cell>
          <cell r="DK59">
            <v>0</v>
          </cell>
          <cell r="DL59">
            <v>0</v>
          </cell>
          <cell r="DN59">
            <v>151.67421999999999</v>
          </cell>
          <cell r="DO59">
            <v>0</v>
          </cell>
          <cell r="DP59">
            <v>0.29120000000000001</v>
          </cell>
          <cell r="EN59">
            <v>57.669999999999995</v>
          </cell>
          <cell r="EO59">
            <v>0</v>
          </cell>
          <cell r="EP59">
            <v>0</v>
          </cell>
          <cell r="ER59">
            <v>64.013599999999997</v>
          </cell>
          <cell r="ES59">
            <v>1.1099999999999999</v>
          </cell>
          <cell r="ET59">
            <v>0.42000000000000004</v>
          </cell>
          <cell r="EX59">
            <v>49.17</v>
          </cell>
          <cell r="EY59">
            <v>0</v>
          </cell>
          <cell r="EZ59">
            <v>0</v>
          </cell>
          <cell r="FB59">
            <v>223.60226</v>
          </cell>
          <cell r="FC59">
            <v>0</v>
          </cell>
          <cell r="FD59">
            <v>0.01</v>
          </cell>
          <cell r="FH59">
            <v>61.5</v>
          </cell>
          <cell r="FI59">
            <v>0</v>
          </cell>
          <cell r="FJ59">
            <v>0</v>
          </cell>
          <cell r="FL59">
            <v>103.50000000000001</v>
          </cell>
          <cell r="FM59">
            <v>0.12</v>
          </cell>
          <cell r="FN59">
            <v>0.12</v>
          </cell>
        </row>
        <row r="60">
          <cell r="D60">
            <v>9.35</v>
          </cell>
          <cell r="E60">
            <v>0</v>
          </cell>
          <cell r="F60">
            <v>0</v>
          </cell>
          <cell r="H60">
            <v>0</v>
          </cell>
          <cell r="I60">
            <v>0</v>
          </cell>
          <cell r="J60">
            <v>0</v>
          </cell>
          <cell r="N60">
            <v>46.120000000000005</v>
          </cell>
          <cell r="O60">
            <v>0</v>
          </cell>
          <cell r="P60">
            <v>0</v>
          </cell>
          <cell r="R60">
            <v>13</v>
          </cell>
          <cell r="S60">
            <v>0</v>
          </cell>
          <cell r="T60">
            <v>0</v>
          </cell>
          <cell r="X60">
            <v>22.35</v>
          </cell>
          <cell r="Y60">
            <v>0</v>
          </cell>
          <cell r="Z60">
            <v>0</v>
          </cell>
          <cell r="AB60">
            <v>0</v>
          </cell>
          <cell r="AC60">
            <v>0</v>
          </cell>
          <cell r="AD60">
            <v>0</v>
          </cell>
          <cell r="AR60">
            <v>129.35</v>
          </cell>
          <cell r="AS60">
            <v>0</v>
          </cell>
          <cell r="AT60">
            <v>0</v>
          </cell>
          <cell r="AV60">
            <v>39.114649999999997</v>
          </cell>
          <cell r="AW60">
            <v>0.12523999999999999</v>
          </cell>
          <cell r="AX60">
            <v>0.40771000000000002</v>
          </cell>
          <cell r="BB60">
            <v>9.35</v>
          </cell>
          <cell r="BC60">
            <v>0</v>
          </cell>
          <cell r="BD60">
            <v>0</v>
          </cell>
          <cell r="BF60">
            <v>66.400000000000006</v>
          </cell>
          <cell r="BG60">
            <v>3.03</v>
          </cell>
          <cell r="BH60">
            <v>2.6</v>
          </cell>
          <cell r="BL60">
            <v>22.35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CJ60">
            <v>118.51465</v>
          </cell>
          <cell r="CK60">
            <v>3.1552399999999996</v>
          </cell>
          <cell r="CL60">
            <v>3.0077100000000003</v>
          </cell>
          <cell r="CP60">
            <v>66.25</v>
          </cell>
          <cell r="CQ60">
            <v>0</v>
          </cell>
          <cell r="CR60">
            <v>0</v>
          </cell>
          <cell r="CT60">
            <v>40.680120000000002</v>
          </cell>
          <cell r="CU60">
            <v>8.269E-2</v>
          </cell>
          <cell r="CV60">
            <v>0.59669000000000005</v>
          </cell>
          <cell r="CZ60">
            <v>9.35</v>
          </cell>
          <cell r="DA60">
            <v>0</v>
          </cell>
          <cell r="DB60">
            <v>0</v>
          </cell>
          <cell r="DD60">
            <v>0</v>
          </cell>
          <cell r="DE60">
            <v>0</v>
          </cell>
          <cell r="DF60">
            <v>0</v>
          </cell>
          <cell r="DJ60">
            <v>60.620000000000005</v>
          </cell>
          <cell r="DK60">
            <v>0</v>
          </cell>
          <cell r="DL60">
            <v>0</v>
          </cell>
          <cell r="DN60">
            <v>0</v>
          </cell>
          <cell r="DO60">
            <v>0</v>
          </cell>
          <cell r="DP60">
            <v>0</v>
          </cell>
          <cell r="EN60">
            <v>9.35</v>
          </cell>
          <cell r="EO60">
            <v>0</v>
          </cell>
          <cell r="EP60">
            <v>0</v>
          </cell>
          <cell r="ER60">
            <v>0</v>
          </cell>
          <cell r="ES60">
            <v>0</v>
          </cell>
          <cell r="ET60">
            <v>0</v>
          </cell>
          <cell r="EX60">
            <v>23.85</v>
          </cell>
          <cell r="EY60">
            <v>0</v>
          </cell>
          <cell r="EZ60">
            <v>0</v>
          </cell>
          <cell r="FB60">
            <v>0</v>
          </cell>
          <cell r="FC60">
            <v>0</v>
          </cell>
          <cell r="FD60">
            <v>0</v>
          </cell>
          <cell r="FH60">
            <v>9.35</v>
          </cell>
          <cell r="FI60">
            <v>0</v>
          </cell>
          <cell r="FJ60">
            <v>0</v>
          </cell>
          <cell r="FL60">
            <v>0</v>
          </cell>
          <cell r="FM60">
            <v>0</v>
          </cell>
          <cell r="FN60">
            <v>0</v>
          </cell>
        </row>
        <row r="61">
          <cell r="D61">
            <v>10</v>
          </cell>
          <cell r="E61">
            <v>0</v>
          </cell>
          <cell r="F61">
            <v>0</v>
          </cell>
          <cell r="H61">
            <v>1.6</v>
          </cell>
          <cell r="I61">
            <v>0</v>
          </cell>
          <cell r="J61">
            <v>0</v>
          </cell>
          <cell r="N61">
            <v>10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T61">
            <v>0</v>
          </cell>
          <cell r="X61">
            <v>16.730689999999999</v>
          </cell>
          <cell r="Y61">
            <v>0</v>
          </cell>
          <cell r="Z61">
            <v>0</v>
          </cell>
          <cell r="AB61">
            <v>17.5</v>
          </cell>
          <cell r="AC61">
            <v>0</v>
          </cell>
          <cell r="AD61">
            <v>0</v>
          </cell>
          <cell r="AR61">
            <v>10</v>
          </cell>
          <cell r="AS61">
            <v>0</v>
          </cell>
          <cell r="AT61">
            <v>0</v>
          </cell>
          <cell r="AV61">
            <v>9</v>
          </cell>
          <cell r="AW61">
            <v>0</v>
          </cell>
          <cell r="AX61">
            <v>0</v>
          </cell>
          <cell r="BB61">
            <v>10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L61">
            <v>10</v>
          </cell>
          <cell r="BM61">
            <v>0</v>
          </cell>
          <cell r="BN61">
            <v>0</v>
          </cell>
          <cell r="BP61">
            <v>0</v>
          </cell>
          <cell r="BQ61">
            <v>0</v>
          </cell>
          <cell r="BR61">
            <v>0</v>
          </cell>
          <cell r="CJ61">
            <v>28.1</v>
          </cell>
          <cell r="CK61">
            <v>0</v>
          </cell>
          <cell r="CL61">
            <v>0</v>
          </cell>
          <cell r="CP61">
            <v>10</v>
          </cell>
          <cell r="CQ61">
            <v>0</v>
          </cell>
          <cell r="CR61">
            <v>0</v>
          </cell>
          <cell r="CT61">
            <v>54.540000000000006</v>
          </cell>
          <cell r="CU61">
            <v>0</v>
          </cell>
          <cell r="CV61">
            <v>0</v>
          </cell>
          <cell r="CZ61">
            <v>10</v>
          </cell>
          <cell r="DA61">
            <v>0</v>
          </cell>
          <cell r="DB61">
            <v>0</v>
          </cell>
          <cell r="DD61">
            <v>0</v>
          </cell>
          <cell r="DE61">
            <v>0</v>
          </cell>
          <cell r="DF61">
            <v>0</v>
          </cell>
          <cell r="DJ61">
            <v>10</v>
          </cell>
          <cell r="DK61">
            <v>0</v>
          </cell>
          <cell r="DL61">
            <v>0</v>
          </cell>
          <cell r="DN61">
            <v>0</v>
          </cell>
          <cell r="DO61">
            <v>0</v>
          </cell>
          <cell r="DP61">
            <v>0</v>
          </cell>
          <cell r="EN61">
            <v>10</v>
          </cell>
          <cell r="EO61">
            <v>0</v>
          </cell>
          <cell r="EP61">
            <v>0</v>
          </cell>
          <cell r="ER61">
            <v>34.5</v>
          </cell>
          <cell r="ES61">
            <v>0</v>
          </cell>
          <cell r="ET61">
            <v>0</v>
          </cell>
          <cell r="EX61">
            <v>10</v>
          </cell>
          <cell r="EY61">
            <v>0</v>
          </cell>
          <cell r="EZ61">
            <v>0</v>
          </cell>
          <cell r="FB61">
            <v>206.7</v>
          </cell>
          <cell r="FC61">
            <v>0</v>
          </cell>
          <cell r="FD61">
            <v>0</v>
          </cell>
          <cell r="FH61">
            <v>10</v>
          </cell>
          <cell r="FI61">
            <v>0</v>
          </cell>
          <cell r="FJ61">
            <v>0</v>
          </cell>
          <cell r="FL61">
            <v>47.3</v>
          </cell>
          <cell r="FM61">
            <v>0</v>
          </cell>
          <cell r="FN61">
            <v>0</v>
          </cell>
        </row>
        <row r="62">
          <cell r="D62">
            <v>208.10999999999999</v>
          </cell>
          <cell r="E62">
            <v>0</v>
          </cell>
          <cell r="F62">
            <v>0</v>
          </cell>
          <cell r="H62">
            <v>400.39666999999997</v>
          </cell>
          <cell r="I62">
            <v>0</v>
          </cell>
          <cell r="J62">
            <v>1.41</v>
          </cell>
          <cell r="N62">
            <v>495.56000000000006</v>
          </cell>
          <cell r="O62">
            <v>0</v>
          </cell>
          <cell r="P62">
            <v>0</v>
          </cell>
          <cell r="R62">
            <v>262.81889720265423</v>
          </cell>
          <cell r="S62">
            <v>0</v>
          </cell>
          <cell r="T62">
            <v>6.0125327973457656</v>
          </cell>
          <cell r="X62">
            <v>1146.4455</v>
          </cell>
          <cell r="Y62">
            <v>0</v>
          </cell>
          <cell r="Z62">
            <v>0</v>
          </cell>
          <cell r="AB62">
            <v>1141.5002909999998</v>
          </cell>
          <cell r="AC62">
            <v>18.399999999999999</v>
          </cell>
          <cell r="AD62">
            <v>3.4814490000000031</v>
          </cell>
          <cell r="AR62">
            <v>428.06999999999994</v>
          </cell>
          <cell r="AS62">
            <v>0</v>
          </cell>
          <cell r="AT62">
            <v>0</v>
          </cell>
          <cell r="AV62">
            <v>507.63080999999994</v>
          </cell>
          <cell r="AW62">
            <v>2.6228000000000002</v>
          </cell>
          <cell r="AX62">
            <v>1.7940700000000001</v>
          </cell>
          <cell r="BB62">
            <v>1128.8499999999999</v>
          </cell>
          <cell r="BC62">
            <v>0</v>
          </cell>
          <cell r="BD62">
            <v>0</v>
          </cell>
          <cell r="BF62">
            <v>863.39674999999988</v>
          </cell>
          <cell r="BG62">
            <v>2.0590700000000002</v>
          </cell>
          <cell r="BH62">
            <v>4.0647900000000003</v>
          </cell>
          <cell r="BL62">
            <v>1317.2500000000002</v>
          </cell>
          <cell r="BM62">
            <v>0</v>
          </cell>
          <cell r="BN62">
            <v>0</v>
          </cell>
          <cell r="BP62">
            <v>1104.8975999999998</v>
          </cell>
          <cell r="BQ62">
            <v>17.365920000000003</v>
          </cell>
          <cell r="BR62">
            <v>18.11891</v>
          </cell>
          <cell r="CJ62">
            <v>4280.6410182026539</v>
          </cell>
          <cell r="CK62">
            <v>40.447790000000005</v>
          </cell>
          <cell r="CL62">
            <v>34.881751797345771</v>
          </cell>
          <cell r="CP62">
            <v>1193.3</v>
          </cell>
          <cell r="CQ62">
            <v>0</v>
          </cell>
          <cell r="CR62">
            <v>0</v>
          </cell>
          <cell r="CT62">
            <v>1192.97767</v>
          </cell>
          <cell r="CU62">
            <v>2.42475</v>
          </cell>
          <cell r="CV62">
            <v>0.24779000000000001</v>
          </cell>
          <cell r="CZ62">
            <v>1314.8700000000001</v>
          </cell>
          <cell r="DA62">
            <v>0</v>
          </cell>
          <cell r="DB62">
            <v>0</v>
          </cell>
          <cell r="DD62">
            <v>1431.9830099999997</v>
          </cell>
          <cell r="DE62">
            <v>2.29</v>
          </cell>
          <cell r="DF62">
            <v>5.8839290000000002</v>
          </cell>
          <cell r="DJ62">
            <v>1230.8500000000001</v>
          </cell>
          <cell r="DK62">
            <v>0</v>
          </cell>
          <cell r="DL62">
            <v>0</v>
          </cell>
          <cell r="DN62">
            <v>667.04386958999999</v>
          </cell>
          <cell r="DO62">
            <v>1.5918700000000001</v>
          </cell>
          <cell r="DP62">
            <v>20.626530000000002</v>
          </cell>
          <cell r="EN62">
            <v>703.62</v>
          </cell>
          <cell r="EO62">
            <v>0</v>
          </cell>
          <cell r="EP62">
            <v>0</v>
          </cell>
          <cell r="ER62">
            <v>1109.2177899999999</v>
          </cell>
          <cell r="ES62">
            <v>0.85807</v>
          </cell>
          <cell r="ET62">
            <v>3.1042099999999997</v>
          </cell>
          <cell r="EX62">
            <v>645.29</v>
          </cell>
          <cell r="EY62">
            <v>0</v>
          </cell>
          <cell r="EZ62">
            <v>0</v>
          </cell>
          <cell r="FB62">
            <v>706.13463999999999</v>
          </cell>
          <cell r="FC62">
            <v>23.5</v>
          </cell>
          <cell r="FD62">
            <v>2.3899999999999997</v>
          </cell>
          <cell r="FH62">
            <v>566.52</v>
          </cell>
          <cell r="FI62">
            <v>0</v>
          </cell>
          <cell r="FJ62">
            <v>0</v>
          </cell>
          <cell r="FL62">
            <v>929.05037000000004</v>
          </cell>
          <cell r="FM62">
            <v>1.8740399999999999</v>
          </cell>
          <cell r="FN62">
            <v>3.7722600000000002</v>
          </cell>
        </row>
        <row r="63">
          <cell r="EG63">
            <v>9631.0603275899975</v>
          </cell>
        </row>
        <row r="64">
          <cell r="D64">
            <v>213.94600000000003</v>
          </cell>
          <cell r="E64">
            <v>0</v>
          </cell>
          <cell r="F64">
            <v>0</v>
          </cell>
          <cell r="H64">
            <v>211.28121496</v>
          </cell>
          <cell r="I64">
            <v>0</v>
          </cell>
          <cell r="J64">
            <v>1.2987850399999994</v>
          </cell>
          <cell r="N64">
            <v>224.92745454545457</v>
          </cell>
          <cell r="O64">
            <v>0</v>
          </cell>
          <cell r="P64">
            <v>0</v>
          </cell>
          <cell r="R64">
            <v>197.62910199999999</v>
          </cell>
          <cell r="S64">
            <v>0</v>
          </cell>
          <cell r="T64">
            <v>6.0610680000000006</v>
          </cell>
          <cell r="X64">
            <v>224.72745454545455</v>
          </cell>
          <cell r="Y64">
            <v>0</v>
          </cell>
          <cell r="Z64">
            <v>0</v>
          </cell>
          <cell r="AB64">
            <v>199.81761999999998</v>
          </cell>
          <cell r="AC64">
            <v>0</v>
          </cell>
          <cell r="AD64">
            <v>4.1123799999999999</v>
          </cell>
          <cell r="AR64">
            <v>266.12745454545455</v>
          </cell>
          <cell r="AS64">
            <v>0</v>
          </cell>
          <cell r="AT64">
            <v>0</v>
          </cell>
          <cell r="AV64">
            <v>304.13663000000003</v>
          </cell>
          <cell r="AW64">
            <v>1.6511899999999999</v>
          </cell>
          <cell r="AX64">
            <v>4.4790299999999998</v>
          </cell>
          <cell r="BB64">
            <v>302.79745454545457</v>
          </cell>
          <cell r="BC64">
            <v>0</v>
          </cell>
          <cell r="BD64">
            <v>0</v>
          </cell>
          <cell r="BF64">
            <v>338.16689000000008</v>
          </cell>
          <cell r="BG64">
            <v>1.5569700000000002</v>
          </cell>
          <cell r="BH64">
            <v>3.2267600000000001</v>
          </cell>
          <cell r="BL64">
            <v>271.91745454545452</v>
          </cell>
          <cell r="BM64">
            <v>0</v>
          </cell>
          <cell r="BN64">
            <v>0</v>
          </cell>
          <cell r="BP64">
            <v>258.59435000000002</v>
          </cell>
          <cell r="BQ64">
            <v>2.2939499999999997</v>
          </cell>
          <cell r="BR64">
            <v>1.7995700000000001</v>
          </cell>
          <cell r="CJ64">
            <v>1509.6258069599999</v>
          </cell>
          <cell r="CK64">
            <v>5.5021099999999992</v>
          </cell>
          <cell r="CL64">
            <v>20.977593039999999</v>
          </cell>
          <cell r="CP64">
            <v>261.13745454545455</v>
          </cell>
          <cell r="CQ64">
            <v>0</v>
          </cell>
          <cell r="CR64">
            <v>0</v>
          </cell>
          <cell r="CT64">
            <v>288.50108</v>
          </cell>
          <cell r="CU64">
            <v>1.5741900000000002</v>
          </cell>
          <cell r="CV64">
            <v>6.1546300000000009</v>
          </cell>
          <cell r="CZ64">
            <v>259.01745454545454</v>
          </cell>
          <cell r="DA64">
            <v>0</v>
          </cell>
          <cell r="DB64">
            <v>0</v>
          </cell>
          <cell r="DD64">
            <v>258.50239799999997</v>
          </cell>
          <cell r="DE64">
            <v>1.518032</v>
          </cell>
          <cell r="DF64">
            <v>3.2759400000000003</v>
          </cell>
          <cell r="DJ64">
            <v>258.91745454545458</v>
          </cell>
          <cell r="DK64">
            <v>0</v>
          </cell>
          <cell r="DL64">
            <v>0</v>
          </cell>
          <cell r="DN64">
            <v>247.99183599999998</v>
          </cell>
          <cell r="DO64">
            <v>1.534619</v>
          </cell>
          <cell r="DP64">
            <v>5.3414530000000005</v>
          </cell>
          <cell r="EN64">
            <v>266.13145454545457</v>
          </cell>
          <cell r="EO64">
            <v>0</v>
          </cell>
          <cell r="EP64">
            <v>0</v>
          </cell>
          <cell r="ER64">
            <v>245.13439</v>
          </cell>
          <cell r="ES64">
            <v>0.96047000000000016</v>
          </cell>
          <cell r="ET64">
            <v>5.2608000000000006</v>
          </cell>
          <cell r="EX64">
            <v>264.00745454545455</v>
          </cell>
          <cell r="EY64">
            <v>0</v>
          </cell>
          <cell r="EZ64">
            <v>0</v>
          </cell>
          <cell r="FB64">
            <v>236.90633</v>
          </cell>
          <cell r="FC64">
            <v>0.85807</v>
          </cell>
          <cell r="FD64">
            <v>5.0486300000000002</v>
          </cell>
          <cell r="FH64">
            <v>264.02745454545453</v>
          </cell>
          <cell r="FI64">
            <v>0</v>
          </cell>
          <cell r="FJ64">
            <v>0</v>
          </cell>
          <cell r="FL64">
            <v>294.92341000000005</v>
          </cell>
          <cell r="FM64">
            <v>3.3943700000000003</v>
          </cell>
          <cell r="FN64">
            <v>5.0971099999999998</v>
          </cell>
          <cell r="GO64">
            <v>3148.0832679999999</v>
          </cell>
        </row>
        <row r="65">
          <cell r="D65">
            <v>245.87233000000003</v>
          </cell>
          <cell r="E65">
            <v>0</v>
          </cell>
          <cell r="F65">
            <v>0</v>
          </cell>
          <cell r="H65">
            <v>190.95122729919999</v>
          </cell>
          <cell r="I65">
            <v>0.83</v>
          </cell>
          <cell r="J65">
            <v>3.8988027007999984</v>
          </cell>
          <cell r="N65">
            <v>225.97233000000003</v>
          </cell>
          <cell r="O65">
            <v>0</v>
          </cell>
          <cell r="P65">
            <v>0</v>
          </cell>
          <cell r="R65">
            <v>187.33804245580473</v>
          </cell>
          <cell r="S65">
            <v>3.61</v>
          </cell>
          <cell r="T65">
            <v>4.5695575441952476</v>
          </cell>
          <cell r="X65">
            <v>234.87233000000003</v>
          </cell>
          <cell r="Y65">
            <v>0</v>
          </cell>
          <cell r="Z65">
            <v>0</v>
          </cell>
          <cell r="AB65">
            <v>202.69696599999997</v>
          </cell>
          <cell r="AC65">
            <v>2.9</v>
          </cell>
          <cell r="AD65">
            <v>3.1033340000000011</v>
          </cell>
          <cell r="AR65">
            <v>241.37233000000003</v>
          </cell>
          <cell r="AS65">
            <v>0</v>
          </cell>
          <cell r="AT65">
            <v>0</v>
          </cell>
          <cell r="AV65">
            <v>211.97801000000001</v>
          </cell>
          <cell r="AW65">
            <v>2.0438399999999999</v>
          </cell>
          <cell r="AX65">
            <v>2.2236199999999999</v>
          </cell>
          <cell r="BB65">
            <v>256.99233000000004</v>
          </cell>
          <cell r="BC65">
            <v>0</v>
          </cell>
          <cell r="BD65">
            <v>0</v>
          </cell>
          <cell r="BF65">
            <v>193.61158</v>
          </cell>
          <cell r="BG65">
            <v>1.44587</v>
          </cell>
          <cell r="BH65">
            <v>4.3495200000000001</v>
          </cell>
          <cell r="BL65">
            <v>308.89233000000002</v>
          </cell>
          <cell r="BM65">
            <v>0</v>
          </cell>
          <cell r="BN65">
            <v>0</v>
          </cell>
          <cell r="BP65">
            <v>197.26014000000004</v>
          </cell>
          <cell r="BQ65">
            <v>3.3238699999999999</v>
          </cell>
          <cell r="BR65">
            <v>2.1314200000000003</v>
          </cell>
          <cell r="CJ65">
            <v>1183.835965755005</v>
          </cell>
          <cell r="CK65">
            <v>14.15358</v>
          </cell>
          <cell r="CL65">
            <v>20.276254244995247</v>
          </cell>
          <cell r="CP65">
            <v>324.99233000000004</v>
          </cell>
          <cell r="CQ65">
            <v>0</v>
          </cell>
          <cell r="CR65">
            <v>0</v>
          </cell>
          <cell r="CT65">
            <v>269.36613999999997</v>
          </cell>
          <cell r="CU65">
            <v>2.4797400000000001</v>
          </cell>
          <cell r="CV65">
            <v>5.2526400000000004</v>
          </cell>
          <cell r="CZ65">
            <v>328.59233</v>
          </cell>
          <cell r="DA65">
            <v>0</v>
          </cell>
          <cell r="DB65">
            <v>0</v>
          </cell>
          <cell r="DD65">
            <v>230.72358299999999</v>
          </cell>
          <cell r="DE65">
            <v>2.6596199999999999</v>
          </cell>
          <cell r="DF65">
            <v>4.1680960000000002</v>
          </cell>
          <cell r="DJ65">
            <v>328.69233000000003</v>
          </cell>
          <cell r="DK65">
            <v>0</v>
          </cell>
          <cell r="DL65">
            <v>0</v>
          </cell>
          <cell r="DN65">
            <v>184.83815260000003</v>
          </cell>
          <cell r="DO65">
            <v>1.34649</v>
          </cell>
          <cell r="DP65">
            <v>4.3394409999999999</v>
          </cell>
          <cell r="EN65">
            <v>328.61533000000003</v>
          </cell>
          <cell r="EO65">
            <v>0</v>
          </cell>
          <cell r="EP65">
            <v>0</v>
          </cell>
          <cell r="ER65">
            <v>311.01880999999997</v>
          </cell>
          <cell r="ES65">
            <v>1.76373</v>
          </cell>
          <cell r="ET65">
            <v>5.8041400000000003</v>
          </cell>
          <cell r="EX65">
            <v>330.12533000000002</v>
          </cell>
          <cell r="EY65">
            <v>0</v>
          </cell>
          <cell r="EZ65">
            <v>0</v>
          </cell>
          <cell r="FB65">
            <v>223.97798999999998</v>
          </cell>
          <cell r="FC65">
            <v>1.2522200000000001</v>
          </cell>
          <cell r="FD65">
            <v>3.8770699999999998</v>
          </cell>
          <cell r="FH65">
            <v>330.17332999999996</v>
          </cell>
          <cell r="FI65">
            <v>0</v>
          </cell>
          <cell r="FJ65">
            <v>0</v>
          </cell>
          <cell r="FL65">
            <v>306.82</v>
          </cell>
          <cell r="FM65">
            <v>2.4064299999999998</v>
          </cell>
          <cell r="FN65">
            <v>10.027009999999999</v>
          </cell>
          <cell r="GO65">
            <v>2790.3871026000002</v>
          </cell>
        </row>
        <row r="66">
          <cell r="D66">
            <v>7.4563333333333333</v>
          </cell>
          <cell r="E66">
            <v>0</v>
          </cell>
          <cell r="F66">
            <v>0</v>
          </cell>
          <cell r="H66">
            <v>18.355452103200001</v>
          </cell>
          <cell r="I66">
            <v>0</v>
          </cell>
          <cell r="J66">
            <v>3.6927896799999985E-2</v>
          </cell>
          <cell r="N66">
            <v>11.416333333333334</v>
          </cell>
          <cell r="O66">
            <v>0</v>
          </cell>
          <cell r="P66">
            <v>0</v>
          </cell>
          <cell r="R66">
            <v>28.879122471387436</v>
          </cell>
          <cell r="S66">
            <v>0</v>
          </cell>
          <cell r="T66">
            <v>0.13076752861255989</v>
          </cell>
          <cell r="X66">
            <v>10.126333333333335</v>
          </cell>
          <cell r="Y66">
            <v>0</v>
          </cell>
          <cell r="Z66">
            <v>0</v>
          </cell>
          <cell r="AB66">
            <v>11.528435999999999</v>
          </cell>
          <cell r="AC66">
            <v>0</v>
          </cell>
          <cell r="AD66">
            <v>2.2014000000000023E-2</v>
          </cell>
          <cell r="AR66">
            <v>10.396333333333333</v>
          </cell>
          <cell r="AS66">
            <v>0</v>
          </cell>
          <cell r="AT66">
            <v>0</v>
          </cell>
          <cell r="AV66">
            <v>26.134890000000002</v>
          </cell>
          <cell r="AW66">
            <v>0.18054000000000001</v>
          </cell>
          <cell r="AX66">
            <v>0.13017999999999999</v>
          </cell>
          <cell r="BB66">
            <v>12.376333333333335</v>
          </cell>
          <cell r="BC66">
            <v>0</v>
          </cell>
          <cell r="BD66">
            <v>0</v>
          </cell>
          <cell r="BF66">
            <v>13.46219</v>
          </cell>
          <cell r="BG66">
            <v>1.2E-2</v>
          </cell>
          <cell r="BH66">
            <v>2.196E-2</v>
          </cell>
          <cell r="BL66">
            <v>13.286333333333335</v>
          </cell>
          <cell r="BM66">
            <v>0</v>
          </cell>
          <cell r="BN66">
            <v>0</v>
          </cell>
          <cell r="BP66">
            <v>15.198530000000002</v>
          </cell>
          <cell r="BQ66">
            <v>1.4E-2</v>
          </cell>
          <cell r="BR66">
            <v>2.7910000000000001E-2</v>
          </cell>
          <cell r="CJ66">
            <v>113.55862057458744</v>
          </cell>
          <cell r="CK66">
            <v>0.20654000000000003</v>
          </cell>
          <cell r="CL66">
            <v>0.36975942541255991</v>
          </cell>
          <cell r="CP66">
            <v>13.896333333333335</v>
          </cell>
          <cell r="CQ66">
            <v>0</v>
          </cell>
          <cell r="CR66">
            <v>0</v>
          </cell>
          <cell r="CT66">
            <v>10.82164</v>
          </cell>
          <cell r="CU66">
            <v>1.4710000000000001E-2</v>
          </cell>
          <cell r="CV66">
            <v>7.1776599999999996E-2</v>
          </cell>
          <cell r="CZ66">
            <v>14.056333333333335</v>
          </cell>
          <cell r="DA66">
            <v>0</v>
          </cell>
          <cell r="DB66">
            <v>0</v>
          </cell>
          <cell r="DD66">
            <v>20.105919999999998</v>
          </cell>
          <cell r="DE66">
            <v>1.112E-2</v>
          </cell>
          <cell r="DF66">
            <v>7.2184999999999999E-2</v>
          </cell>
          <cell r="DJ66">
            <v>14.306333333333335</v>
          </cell>
          <cell r="DK66">
            <v>0</v>
          </cell>
          <cell r="DL66">
            <v>0</v>
          </cell>
          <cell r="DN66">
            <v>16.472413700000001</v>
          </cell>
          <cell r="DO66">
            <v>1.576E-2</v>
          </cell>
          <cell r="DP66">
            <v>7.9736299999999996E-2</v>
          </cell>
          <cell r="EN66">
            <v>14.483333333333331</v>
          </cell>
          <cell r="EO66">
            <v>0</v>
          </cell>
          <cell r="EP66">
            <v>0</v>
          </cell>
          <cell r="ER66">
            <v>11.93646</v>
          </cell>
          <cell r="ES66">
            <v>3.3600000000000001E-3</v>
          </cell>
          <cell r="ET66">
            <v>0.23208000000000001</v>
          </cell>
          <cell r="EX66">
            <v>14.283333333333331</v>
          </cell>
          <cell r="EY66">
            <v>0</v>
          </cell>
          <cell r="EZ66">
            <v>0</v>
          </cell>
          <cell r="FB66">
            <v>23.623090000000001</v>
          </cell>
          <cell r="FC66">
            <v>4.7599999999999995E-3</v>
          </cell>
          <cell r="FD66">
            <v>0.15162</v>
          </cell>
          <cell r="FH66">
            <v>14.653333333333332</v>
          </cell>
          <cell r="FI66">
            <v>0</v>
          </cell>
          <cell r="FJ66">
            <v>0</v>
          </cell>
          <cell r="FL66">
            <v>17.246469999999999</v>
          </cell>
          <cell r="FM66">
            <v>0.15476000000000001</v>
          </cell>
          <cell r="FN66">
            <v>0.21038000000000001</v>
          </cell>
          <cell r="GO66">
            <v>215.36316160000001</v>
          </cell>
        </row>
        <row r="67">
          <cell r="D67">
            <v>276.19925333333339</v>
          </cell>
          <cell r="E67">
            <v>0</v>
          </cell>
          <cell r="F67">
            <v>0</v>
          </cell>
          <cell r="H67">
            <v>258.76970125759999</v>
          </cell>
          <cell r="I67">
            <v>0</v>
          </cell>
          <cell r="J67">
            <v>3.7533487423999992</v>
          </cell>
          <cell r="N67">
            <v>247.07905333333335</v>
          </cell>
          <cell r="O67">
            <v>0</v>
          </cell>
          <cell r="P67">
            <v>0</v>
          </cell>
          <cell r="R67">
            <v>205.86938861904298</v>
          </cell>
          <cell r="S67">
            <v>0</v>
          </cell>
          <cell r="T67">
            <v>3.0277813809570073</v>
          </cell>
          <cell r="X67">
            <v>250.85905333333335</v>
          </cell>
          <cell r="Y67">
            <v>0</v>
          </cell>
          <cell r="Z67">
            <v>0</v>
          </cell>
          <cell r="AB67">
            <v>199.23894299999998</v>
          </cell>
          <cell r="AC67">
            <v>2.5075099999999999</v>
          </cell>
          <cell r="AD67">
            <v>5.5681270000000005</v>
          </cell>
          <cell r="AR67">
            <v>360.65905333333336</v>
          </cell>
          <cell r="AS67">
            <v>0</v>
          </cell>
          <cell r="AT67">
            <v>0</v>
          </cell>
          <cell r="AV67">
            <v>333.25447000000003</v>
          </cell>
          <cell r="AW67">
            <v>1.9192999999999998</v>
          </cell>
          <cell r="AX67">
            <v>10.44346</v>
          </cell>
          <cell r="BB67">
            <v>279.68905333333333</v>
          </cell>
          <cell r="BC67">
            <v>0</v>
          </cell>
          <cell r="BD67">
            <v>0</v>
          </cell>
          <cell r="BF67">
            <v>251.65370999999996</v>
          </cell>
          <cell r="BG67">
            <v>1.6458299999999999</v>
          </cell>
          <cell r="BH67">
            <v>5.1357599999999994</v>
          </cell>
          <cell r="BL67">
            <v>393.51905333333326</v>
          </cell>
          <cell r="BM67">
            <v>0</v>
          </cell>
          <cell r="BN67">
            <v>0</v>
          </cell>
          <cell r="BP67">
            <v>266.24453</v>
          </cell>
          <cell r="BQ67">
            <v>1.2196499999999999</v>
          </cell>
          <cell r="BR67">
            <v>5.2735799999999999</v>
          </cell>
          <cell r="CJ67">
            <v>1515.0307428766428</v>
          </cell>
          <cell r="CK67">
            <v>10.122290000000001</v>
          </cell>
          <cell r="CL67">
            <v>30.372057123357003</v>
          </cell>
          <cell r="CP67">
            <v>392.5390533333333</v>
          </cell>
          <cell r="CQ67">
            <v>0</v>
          </cell>
          <cell r="CR67">
            <v>0</v>
          </cell>
          <cell r="CT67">
            <v>471.628919</v>
          </cell>
          <cell r="CU67">
            <v>3.4095599999999999</v>
          </cell>
          <cell r="CV67">
            <v>11.542550000000002</v>
          </cell>
          <cell r="CZ67">
            <v>381.37905333333322</v>
          </cell>
          <cell r="DA67">
            <v>0</v>
          </cell>
          <cell r="DB67">
            <v>0</v>
          </cell>
          <cell r="DD67">
            <v>267.80310000000003</v>
          </cell>
          <cell r="DE67">
            <v>3.6775000000000002</v>
          </cell>
          <cell r="DF67">
            <v>7.3954000000000004</v>
          </cell>
          <cell r="DJ67">
            <v>381.73605333333319</v>
          </cell>
          <cell r="DK67">
            <v>0</v>
          </cell>
          <cell r="DL67">
            <v>0</v>
          </cell>
          <cell r="DN67">
            <v>221.16867200000002</v>
          </cell>
          <cell r="DO67">
            <v>2.6433900000000001</v>
          </cell>
          <cell r="DP67">
            <v>5.8706170000000002</v>
          </cell>
          <cell r="EN67">
            <v>332.04905333333335</v>
          </cell>
          <cell r="EO67">
            <v>0</v>
          </cell>
          <cell r="EP67">
            <v>0</v>
          </cell>
          <cell r="ER67">
            <v>404.29632999999995</v>
          </cell>
          <cell r="ES67">
            <v>2.0790500000000001</v>
          </cell>
          <cell r="ET67">
            <v>10.494959999999999</v>
          </cell>
          <cell r="EX67">
            <v>331.94965333333334</v>
          </cell>
          <cell r="EY67">
            <v>0</v>
          </cell>
          <cell r="EZ67">
            <v>0</v>
          </cell>
          <cell r="FB67">
            <v>290.46494999999993</v>
          </cell>
          <cell r="FC67">
            <v>0.78484000000000009</v>
          </cell>
          <cell r="FD67">
            <v>9.7578399999999998</v>
          </cell>
          <cell r="FH67">
            <v>331.98965333333331</v>
          </cell>
          <cell r="FI67">
            <v>0</v>
          </cell>
          <cell r="FJ67">
            <v>0</v>
          </cell>
          <cell r="FL67">
            <v>303.39408999999995</v>
          </cell>
          <cell r="FM67">
            <v>2.7936500000000004</v>
          </cell>
          <cell r="FN67">
            <v>7.4441699999999997</v>
          </cell>
          <cell r="GO67">
            <v>3582.1746779999999</v>
          </cell>
        </row>
        <row r="68">
          <cell r="D68">
            <v>0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N68">
            <v>0</v>
          </cell>
          <cell r="O68">
            <v>0</v>
          </cell>
          <cell r="P68">
            <v>0</v>
          </cell>
          <cell r="R68">
            <v>0</v>
          </cell>
          <cell r="S68">
            <v>0</v>
          </cell>
          <cell r="T68">
            <v>0</v>
          </cell>
          <cell r="X68">
            <v>2.92</v>
          </cell>
          <cell r="Y68">
            <v>0</v>
          </cell>
          <cell r="Z68">
            <v>0</v>
          </cell>
          <cell r="AB68">
            <v>0</v>
          </cell>
          <cell r="AC68">
            <v>0</v>
          </cell>
          <cell r="AD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L68">
            <v>2.91</v>
          </cell>
          <cell r="BM68">
            <v>0</v>
          </cell>
          <cell r="BN68">
            <v>0</v>
          </cell>
          <cell r="BP68">
            <v>2.835</v>
          </cell>
          <cell r="BQ68">
            <v>0</v>
          </cell>
          <cell r="BR68">
            <v>0</v>
          </cell>
          <cell r="CJ68">
            <v>2.835</v>
          </cell>
          <cell r="CK68">
            <v>0</v>
          </cell>
          <cell r="CL68">
            <v>0</v>
          </cell>
          <cell r="CP68">
            <v>0</v>
          </cell>
          <cell r="CQ68">
            <v>0</v>
          </cell>
          <cell r="CR68">
            <v>0</v>
          </cell>
          <cell r="CT68">
            <v>0</v>
          </cell>
          <cell r="CU68">
            <v>0</v>
          </cell>
          <cell r="CV68">
            <v>0</v>
          </cell>
          <cell r="CZ68">
            <v>0</v>
          </cell>
          <cell r="DA68">
            <v>0</v>
          </cell>
          <cell r="DB68">
            <v>0</v>
          </cell>
          <cell r="DD68">
            <v>0</v>
          </cell>
          <cell r="DE68">
            <v>0</v>
          </cell>
          <cell r="DF68">
            <v>0</v>
          </cell>
          <cell r="DJ68">
            <v>2.91</v>
          </cell>
          <cell r="DK68">
            <v>0</v>
          </cell>
          <cell r="DL68">
            <v>0</v>
          </cell>
          <cell r="DN68">
            <v>0</v>
          </cell>
          <cell r="DO68">
            <v>0</v>
          </cell>
          <cell r="DP68">
            <v>0</v>
          </cell>
          <cell r="EN68">
            <v>0</v>
          </cell>
          <cell r="EO68">
            <v>0</v>
          </cell>
          <cell r="EP68">
            <v>0</v>
          </cell>
          <cell r="ER68">
            <v>0</v>
          </cell>
          <cell r="ES68">
            <v>0</v>
          </cell>
          <cell r="ET68">
            <v>0</v>
          </cell>
          <cell r="EX68">
            <v>0</v>
          </cell>
          <cell r="EY68">
            <v>0</v>
          </cell>
          <cell r="EZ68">
            <v>0</v>
          </cell>
          <cell r="FB68">
            <v>0</v>
          </cell>
          <cell r="FC68">
            <v>0</v>
          </cell>
          <cell r="FD68">
            <v>0</v>
          </cell>
          <cell r="FH68">
            <v>2.91</v>
          </cell>
          <cell r="FI68">
            <v>0</v>
          </cell>
          <cell r="FJ68">
            <v>0</v>
          </cell>
          <cell r="FL68">
            <v>0</v>
          </cell>
          <cell r="FM68">
            <v>0</v>
          </cell>
          <cell r="FN68">
            <v>0</v>
          </cell>
          <cell r="GO68">
            <v>2.835</v>
          </cell>
        </row>
        <row r="69">
          <cell r="D69">
            <v>13.200000000000001</v>
          </cell>
          <cell r="E69">
            <v>0</v>
          </cell>
          <cell r="F69">
            <v>0</v>
          </cell>
          <cell r="H69">
            <v>13.2</v>
          </cell>
          <cell r="I69">
            <v>0</v>
          </cell>
          <cell r="J69">
            <v>0</v>
          </cell>
          <cell r="N69">
            <v>1.4</v>
          </cell>
          <cell r="O69">
            <v>0</v>
          </cell>
          <cell r="P69">
            <v>0</v>
          </cell>
          <cell r="R69">
            <v>0.9</v>
          </cell>
          <cell r="S69">
            <v>0</v>
          </cell>
          <cell r="T69">
            <v>0</v>
          </cell>
          <cell r="X69">
            <v>3.38</v>
          </cell>
          <cell r="Y69">
            <v>0</v>
          </cell>
          <cell r="Z69">
            <v>0</v>
          </cell>
          <cell r="AB69">
            <v>4.59</v>
          </cell>
          <cell r="AC69">
            <v>0</v>
          </cell>
          <cell r="AD69">
            <v>0</v>
          </cell>
          <cell r="AR69">
            <v>1.4</v>
          </cell>
          <cell r="AS69">
            <v>0</v>
          </cell>
          <cell r="AT69">
            <v>0</v>
          </cell>
          <cell r="AV69">
            <v>2.0099999999999998</v>
          </cell>
          <cell r="AW69">
            <v>0</v>
          </cell>
          <cell r="AX69">
            <v>0.06</v>
          </cell>
          <cell r="BB69">
            <v>67.22</v>
          </cell>
          <cell r="BC69">
            <v>0</v>
          </cell>
          <cell r="BD69">
            <v>0</v>
          </cell>
          <cell r="BF69">
            <v>2.25</v>
          </cell>
          <cell r="BG69">
            <v>0.02</v>
          </cell>
          <cell r="BH69">
            <v>0.09</v>
          </cell>
          <cell r="BL69">
            <v>71.089999999999989</v>
          </cell>
          <cell r="BM69">
            <v>0</v>
          </cell>
          <cell r="BN69">
            <v>0</v>
          </cell>
          <cell r="BP69">
            <v>1.81</v>
          </cell>
          <cell r="BQ69">
            <v>0</v>
          </cell>
          <cell r="BR69">
            <v>0.03</v>
          </cell>
          <cell r="CJ69">
            <v>24.759999999999998</v>
          </cell>
          <cell r="CK69">
            <v>0.02</v>
          </cell>
          <cell r="CL69">
            <v>0.18</v>
          </cell>
          <cell r="CP69">
            <v>84.82</v>
          </cell>
          <cell r="CQ69">
            <v>0</v>
          </cell>
          <cell r="CR69">
            <v>0</v>
          </cell>
          <cell r="CT69">
            <v>0.87</v>
          </cell>
          <cell r="CU69">
            <v>0</v>
          </cell>
          <cell r="CV69">
            <v>0.03</v>
          </cell>
          <cell r="CZ69">
            <v>75.62</v>
          </cell>
          <cell r="DA69">
            <v>0</v>
          </cell>
          <cell r="DB69">
            <v>0</v>
          </cell>
          <cell r="DD69">
            <v>1.3560000000000001</v>
          </cell>
          <cell r="DE69">
            <v>0</v>
          </cell>
          <cell r="DF69">
            <v>4.3999999999999997E-2</v>
          </cell>
          <cell r="DJ69">
            <v>79.389999999999986</v>
          </cell>
          <cell r="DK69">
            <v>0</v>
          </cell>
          <cell r="DL69">
            <v>0</v>
          </cell>
          <cell r="DN69">
            <v>2.57</v>
          </cell>
          <cell r="DO69">
            <v>0</v>
          </cell>
          <cell r="DP69">
            <v>0.05</v>
          </cell>
          <cell r="EN69">
            <v>59.3</v>
          </cell>
          <cell r="EO69">
            <v>0</v>
          </cell>
          <cell r="EP69">
            <v>0</v>
          </cell>
          <cell r="ER69">
            <v>38.282530000000001</v>
          </cell>
          <cell r="ES69">
            <v>0</v>
          </cell>
          <cell r="ET69">
            <v>0</v>
          </cell>
          <cell r="EX69">
            <v>59.5</v>
          </cell>
          <cell r="EY69">
            <v>0</v>
          </cell>
          <cell r="EZ69">
            <v>0</v>
          </cell>
          <cell r="FB69">
            <v>3.1943999999999999</v>
          </cell>
          <cell r="FC69">
            <v>1.1769999999999999E-2</v>
          </cell>
          <cell r="FD69">
            <v>5.824E-2</v>
          </cell>
          <cell r="FH69">
            <v>61.38</v>
          </cell>
          <cell r="FI69">
            <v>0</v>
          </cell>
          <cell r="FJ69">
            <v>0</v>
          </cell>
          <cell r="FL69">
            <v>19.62585</v>
          </cell>
          <cell r="FM69">
            <v>7.3380000000000001E-2</v>
          </cell>
          <cell r="FN69">
            <v>5.5849999999999997E-2</v>
          </cell>
          <cell r="GO69">
            <v>91.182020000000009</v>
          </cell>
        </row>
        <row r="70">
          <cell r="AK70">
            <v>1976.4756199999999</v>
          </cell>
          <cell r="EG70">
            <v>7019.1193701999991</v>
          </cell>
          <cell r="GO70">
            <v>9830.0252301999972</v>
          </cell>
        </row>
        <row r="71">
          <cell r="D71">
            <v>10.37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  <cell r="N71">
            <v>2.77</v>
          </cell>
          <cell r="O71">
            <v>0</v>
          </cell>
          <cell r="P71">
            <v>0</v>
          </cell>
          <cell r="R71">
            <v>5.5646999999999993</v>
          </cell>
          <cell r="S71">
            <v>0</v>
          </cell>
          <cell r="T71">
            <v>0.20527000000000001</v>
          </cell>
          <cell r="X71">
            <v>158.185</v>
          </cell>
          <cell r="Y71">
            <v>0</v>
          </cell>
          <cell r="Z71">
            <v>0</v>
          </cell>
          <cell r="AB71">
            <v>190.11752999999996</v>
          </cell>
          <cell r="AC71">
            <v>1.58531</v>
          </cell>
          <cell r="AD71">
            <v>2.53416</v>
          </cell>
          <cell r="AK71">
            <v>200.00696999999997</v>
          </cell>
          <cell r="AR71">
            <v>2.77</v>
          </cell>
          <cell r="AS71">
            <v>0</v>
          </cell>
          <cell r="AT71">
            <v>0</v>
          </cell>
          <cell r="AV71">
            <v>1.6199999999999999</v>
          </cell>
          <cell r="AW71">
            <v>0</v>
          </cell>
          <cell r="AX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L71">
            <v>173.88500000000002</v>
          </cell>
          <cell r="BM71">
            <v>0</v>
          </cell>
          <cell r="BN71">
            <v>0</v>
          </cell>
          <cell r="BP71">
            <v>211.54960000000003</v>
          </cell>
          <cell r="BQ71">
            <v>1.2144900000000001</v>
          </cell>
          <cell r="BR71">
            <v>3.2639100000000001</v>
          </cell>
          <cell r="CJ71">
            <v>408.85183000000001</v>
          </cell>
          <cell r="CK71">
            <v>3.1507999999999998</v>
          </cell>
          <cell r="CL71">
            <v>5.65334</v>
          </cell>
          <cell r="CP71">
            <v>2.78</v>
          </cell>
          <cell r="CQ71">
            <v>0</v>
          </cell>
          <cell r="CR71">
            <v>0</v>
          </cell>
          <cell r="CT71">
            <v>0</v>
          </cell>
          <cell r="CU71">
            <v>0</v>
          </cell>
          <cell r="CV71">
            <v>0</v>
          </cell>
          <cell r="CZ71">
            <v>0</v>
          </cell>
          <cell r="DA71">
            <v>0</v>
          </cell>
          <cell r="DB71">
            <v>0</v>
          </cell>
          <cell r="DD71">
            <v>1.1000000000000001</v>
          </cell>
          <cell r="DE71">
            <v>0</v>
          </cell>
          <cell r="DF71">
            <v>0</v>
          </cell>
          <cell r="DJ71">
            <v>199.995</v>
          </cell>
          <cell r="DK71">
            <v>0</v>
          </cell>
          <cell r="DL71">
            <v>0</v>
          </cell>
          <cell r="DN71">
            <v>296.78658000000007</v>
          </cell>
          <cell r="DO71">
            <v>1.8732900000000001</v>
          </cell>
          <cell r="DP71">
            <v>2.4001299999999999</v>
          </cell>
          <cell r="EG71">
            <v>719.81597000000011</v>
          </cell>
          <cell r="EN71">
            <v>2.78</v>
          </cell>
          <cell r="EO71">
            <v>0</v>
          </cell>
          <cell r="EP71">
            <v>0</v>
          </cell>
          <cell r="ER71">
            <v>12.259</v>
          </cell>
          <cell r="ES71">
            <v>0</v>
          </cell>
          <cell r="ET71">
            <v>0</v>
          </cell>
          <cell r="EX71">
            <v>0</v>
          </cell>
          <cell r="EY71">
            <v>0</v>
          </cell>
          <cell r="EZ71">
            <v>0</v>
          </cell>
          <cell r="FB71">
            <v>0</v>
          </cell>
          <cell r="FC71">
            <v>0</v>
          </cell>
          <cell r="FD71">
            <v>0</v>
          </cell>
          <cell r="FH71">
            <v>331.9</v>
          </cell>
          <cell r="FI71">
            <v>0</v>
          </cell>
          <cell r="FJ71">
            <v>0</v>
          </cell>
          <cell r="FL71">
            <v>236.95256999999998</v>
          </cell>
          <cell r="FM71">
            <v>1.5933900000000001</v>
          </cell>
          <cell r="FN71">
            <v>3.8100399999999994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X72">
            <v>4.9000000000000004</v>
          </cell>
          <cell r="Y72">
            <v>0</v>
          </cell>
          <cell r="Z72">
            <v>0</v>
          </cell>
          <cell r="AB72">
            <v>3.01</v>
          </cell>
          <cell r="AC72">
            <v>0</v>
          </cell>
          <cell r="AD72">
            <v>0</v>
          </cell>
          <cell r="AK72">
            <v>3.01</v>
          </cell>
          <cell r="AR72">
            <v>0</v>
          </cell>
          <cell r="AS72">
            <v>0</v>
          </cell>
          <cell r="AT72">
            <v>0</v>
          </cell>
          <cell r="AV72">
            <v>0</v>
          </cell>
          <cell r="AW72">
            <v>0</v>
          </cell>
          <cell r="AX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L72">
            <v>4.9000000000000004</v>
          </cell>
          <cell r="BM72">
            <v>0</v>
          </cell>
          <cell r="BN72">
            <v>0</v>
          </cell>
          <cell r="BP72">
            <v>0</v>
          </cell>
          <cell r="BQ72">
            <v>0</v>
          </cell>
          <cell r="BR72">
            <v>0</v>
          </cell>
          <cell r="CJ72">
            <v>3.01</v>
          </cell>
          <cell r="CK72">
            <v>0</v>
          </cell>
          <cell r="CL72">
            <v>0</v>
          </cell>
          <cell r="CP72">
            <v>0</v>
          </cell>
          <cell r="CQ72">
            <v>0</v>
          </cell>
          <cell r="CR72">
            <v>0</v>
          </cell>
          <cell r="CT72">
            <v>0</v>
          </cell>
          <cell r="CU72">
            <v>0</v>
          </cell>
          <cell r="CV72">
            <v>0</v>
          </cell>
          <cell r="CZ72">
            <v>0</v>
          </cell>
          <cell r="DA72">
            <v>0</v>
          </cell>
          <cell r="DB72">
            <v>0</v>
          </cell>
          <cell r="DD72">
            <v>0</v>
          </cell>
          <cell r="DE72">
            <v>0</v>
          </cell>
          <cell r="DF72">
            <v>0</v>
          </cell>
          <cell r="DJ72">
            <v>4.9000000000000004</v>
          </cell>
          <cell r="DK72">
            <v>0</v>
          </cell>
          <cell r="DL72">
            <v>0</v>
          </cell>
          <cell r="DN72">
            <v>2.7</v>
          </cell>
          <cell r="DO72">
            <v>0</v>
          </cell>
          <cell r="DP72">
            <v>0</v>
          </cell>
          <cell r="EG72">
            <v>5.71</v>
          </cell>
          <cell r="EN72">
            <v>0</v>
          </cell>
          <cell r="EO72">
            <v>0</v>
          </cell>
          <cell r="EP72">
            <v>0</v>
          </cell>
          <cell r="ER72">
            <v>0</v>
          </cell>
          <cell r="ES72">
            <v>0</v>
          </cell>
          <cell r="ET72">
            <v>0</v>
          </cell>
          <cell r="EX72">
            <v>0</v>
          </cell>
          <cell r="EY72">
            <v>0</v>
          </cell>
          <cell r="EZ72">
            <v>0</v>
          </cell>
          <cell r="FB72">
            <v>0</v>
          </cell>
          <cell r="FC72">
            <v>0</v>
          </cell>
          <cell r="FD72">
            <v>0</v>
          </cell>
          <cell r="FH72">
            <v>4.9000000000000004</v>
          </cell>
          <cell r="FI72">
            <v>0</v>
          </cell>
          <cell r="FJ72">
            <v>0</v>
          </cell>
          <cell r="FL72">
            <v>0</v>
          </cell>
          <cell r="FM72">
            <v>0</v>
          </cell>
          <cell r="FN72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X74">
            <v>69.86</v>
          </cell>
          <cell r="Y74">
            <v>0</v>
          </cell>
          <cell r="Z74">
            <v>0</v>
          </cell>
          <cell r="AB74">
            <v>47.007770000000001</v>
          </cell>
          <cell r="AC74">
            <v>0</v>
          </cell>
          <cell r="AD74">
            <v>0.15615000000000001</v>
          </cell>
          <cell r="AR74">
            <v>0</v>
          </cell>
          <cell r="AS74">
            <v>0</v>
          </cell>
          <cell r="AT74">
            <v>0</v>
          </cell>
          <cell r="AV74">
            <v>0</v>
          </cell>
          <cell r="AW74">
            <v>0</v>
          </cell>
          <cell r="AX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L74">
            <v>72.39</v>
          </cell>
          <cell r="BM74">
            <v>0</v>
          </cell>
          <cell r="BN74">
            <v>0</v>
          </cell>
          <cell r="BP74">
            <v>38.835210000000004</v>
          </cell>
          <cell r="BQ74">
            <v>0.33091999999999999</v>
          </cell>
          <cell r="BR74">
            <v>0.46993000000000007</v>
          </cell>
          <cell r="CJ74">
            <v>85.842979999999997</v>
          </cell>
          <cell r="CK74">
            <v>0.33091999999999999</v>
          </cell>
          <cell r="CL74">
            <v>0.62607999999999997</v>
          </cell>
          <cell r="CP74">
            <v>13.5</v>
          </cell>
          <cell r="CQ74">
            <v>0</v>
          </cell>
          <cell r="CR74">
            <v>0</v>
          </cell>
          <cell r="CT74">
            <v>0</v>
          </cell>
          <cell r="CU74">
            <v>0</v>
          </cell>
          <cell r="CV74">
            <v>0</v>
          </cell>
          <cell r="CZ74">
            <v>0.5</v>
          </cell>
          <cell r="DA74">
            <v>0</v>
          </cell>
          <cell r="DB74">
            <v>0</v>
          </cell>
          <cell r="DD74">
            <v>0</v>
          </cell>
          <cell r="DE74">
            <v>0</v>
          </cell>
          <cell r="DF74">
            <v>0</v>
          </cell>
          <cell r="DJ74">
            <v>109.11</v>
          </cell>
          <cell r="DK74">
            <v>0</v>
          </cell>
          <cell r="DL74">
            <v>0</v>
          </cell>
          <cell r="DN74">
            <v>39.234409999999997</v>
          </cell>
          <cell r="DO74">
            <v>0.45480999999999899</v>
          </cell>
          <cell r="DP74">
            <v>0.56665999999999994</v>
          </cell>
          <cell r="EG74">
            <v>127.05586</v>
          </cell>
          <cell r="EN74">
            <v>0</v>
          </cell>
          <cell r="EO74">
            <v>0</v>
          </cell>
          <cell r="EP74">
            <v>0</v>
          </cell>
          <cell r="ER74">
            <v>0</v>
          </cell>
          <cell r="ES74">
            <v>0</v>
          </cell>
          <cell r="ET74">
            <v>0</v>
          </cell>
          <cell r="EX74">
            <v>0.5</v>
          </cell>
          <cell r="EY74">
            <v>0</v>
          </cell>
          <cell r="EZ74">
            <v>0</v>
          </cell>
          <cell r="FB74">
            <v>0</v>
          </cell>
          <cell r="FC74">
            <v>0</v>
          </cell>
          <cell r="FD74">
            <v>0</v>
          </cell>
          <cell r="FH74">
            <v>106.08999999999999</v>
          </cell>
          <cell r="FI74">
            <v>0</v>
          </cell>
          <cell r="FJ74">
            <v>0</v>
          </cell>
          <cell r="FL74">
            <v>36.06991</v>
          </cell>
          <cell r="FM74">
            <v>0.47410000000000002</v>
          </cell>
          <cell r="FN74">
            <v>0.61011999999999988</v>
          </cell>
        </row>
        <row r="75">
          <cell r="AK75">
            <v>250.18088999999995</v>
          </cell>
          <cell r="EG75">
            <v>852.5818300000002</v>
          </cell>
        </row>
        <row r="76">
          <cell r="D76">
            <v>243.01337000000004</v>
          </cell>
          <cell r="E76">
            <v>0</v>
          </cell>
          <cell r="F76">
            <v>0</v>
          </cell>
          <cell r="H76">
            <v>204.08172559779959</v>
          </cell>
          <cell r="I76">
            <v>0.13</v>
          </cell>
          <cell r="J76">
            <v>2.7855844022004215</v>
          </cell>
          <cell r="N76">
            <v>245.02782999999997</v>
          </cell>
          <cell r="O76">
            <v>0</v>
          </cell>
          <cell r="P76">
            <v>0</v>
          </cell>
          <cell r="R76">
            <v>199.00655428467607</v>
          </cell>
          <cell r="S76">
            <v>0.2</v>
          </cell>
          <cell r="T76">
            <v>3.076655715323958</v>
          </cell>
          <cell r="X76">
            <v>259.58583000000004</v>
          </cell>
          <cell r="Y76">
            <v>0</v>
          </cell>
          <cell r="Z76">
            <v>0</v>
          </cell>
          <cell r="AB76">
            <v>232.04301737027038</v>
          </cell>
          <cell r="AC76">
            <v>0.57399999999999995</v>
          </cell>
          <cell r="AD76">
            <v>2.6620926297295688</v>
          </cell>
          <cell r="AR76">
            <v>323.67032999999998</v>
          </cell>
          <cell r="AS76">
            <v>0</v>
          </cell>
          <cell r="AT76">
            <v>0</v>
          </cell>
          <cell r="AV76">
            <v>208.55208999999999</v>
          </cell>
          <cell r="AW76">
            <v>1.0845</v>
          </cell>
          <cell r="AX76">
            <v>2.9764300000000001</v>
          </cell>
          <cell r="BB76">
            <v>302.71183000000002</v>
          </cell>
          <cell r="BC76">
            <v>0</v>
          </cell>
          <cell r="BD76">
            <v>0</v>
          </cell>
          <cell r="BF76">
            <v>220.00097999999997</v>
          </cell>
          <cell r="BG76">
            <v>1.0248200000000001</v>
          </cell>
          <cell r="BH76">
            <v>2.9027100000000003</v>
          </cell>
          <cell r="BL76">
            <v>330.52008583333327</v>
          </cell>
          <cell r="BM76">
            <v>0</v>
          </cell>
          <cell r="BN76">
            <v>0</v>
          </cell>
          <cell r="BP76">
            <v>244.89065999999997</v>
          </cell>
          <cell r="BQ76">
            <v>3.3811300000000002</v>
          </cell>
          <cell r="BR76">
            <v>3.9119799999999993</v>
          </cell>
          <cell r="CJ76">
            <v>1308.5750272527459</v>
          </cell>
          <cell r="CK76">
            <v>7.1294500000000003</v>
          </cell>
          <cell r="CL76">
            <v>17.585452747253949</v>
          </cell>
          <cell r="CP76">
            <v>359.64906583333334</v>
          </cell>
          <cell r="CQ76">
            <v>0</v>
          </cell>
          <cell r="CR76">
            <v>0</v>
          </cell>
          <cell r="CT76">
            <v>281.79105000000004</v>
          </cell>
          <cell r="CU76">
            <v>2.9811900000000002</v>
          </cell>
          <cell r="CV76">
            <v>4.2991700000000002</v>
          </cell>
          <cell r="CZ76">
            <v>327.26193583333333</v>
          </cell>
          <cell r="DA76">
            <v>0</v>
          </cell>
          <cell r="DB76">
            <v>0</v>
          </cell>
          <cell r="DD76">
            <v>259.91284999999999</v>
          </cell>
          <cell r="DE76">
            <v>2.69136</v>
          </cell>
          <cell r="DF76">
            <v>3.7892299999999994</v>
          </cell>
          <cell r="DJ76">
            <v>371.28633583333328</v>
          </cell>
          <cell r="DK76">
            <v>0</v>
          </cell>
          <cell r="DL76">
            <v>0</v>
          </cell>
          <cell r="DN76">
            <v>339.61018999999993</v>
          </cell>
          <cell r="DO76">
            <v>1.9388370000000001</v>
          </cell>
          <cell r="DP76">
            <v>4.8121599679999996</v>
          </cell>
          <cell r="EN76">
            <v>335.36249999999995</v>
          </cell>
          <cell r="EO76">
            <v>0</v>
          </cell>
          <cell r="EP76">
            <v>0</v>
          </cell>
          <cell r="ER76">
            <v>310.40467000000001</v>
          </cell>
          <cell r="ES76">
            <v>1.4340299999999999</v>
          </cell>
          <cell r="ET76">
            <v>4.4949399999999997</v>
          </cell>
          <cell r="EX76">
            <v>323.01510583333334</v>
          </cell>
          <cell r="EY76">
            <v>0</v>
          </cell>
          <cell r="EZ76">
            <v>0</v>
          </cell>
          <cell r="FB76">
            <v>274.90729999999996</v>
          </cell>
          <cell r="FC76">
            <v>1.1661900000000001</v>
          </cell>
          <cell r="FD76">
            <v>6.2610000000000001</v>
          </cell>
          <cell r="FH76">
            <v>410.80249999999995</v>
          </cell>
          <cell r="FI76">
            <v>0</v>
          </cell>
          <cell r="FJ76">
            <v>0</v>
          </cell>
          <cell r="FL76">
            <v>327.76797999999997</v>
          </cell>
          <cell r="FM76">
            <v>2.72864</v>
          </cell>
          <cell r="FN76">
            <v>5.2624200000000005</v>
          </cell>
        </row>
        <row r="77">
          <cell r="D77">
            <v>262.20224999999999</v>
          </cell>
          <cell r="E77">
            <v>0</v>
          </cell>
          <cell r="F77">
            <v>0</v>
          </cell>
          <cell r="H77">
            <v>199.77367000000001</v>
          </cell>
          <cell r="I77">
            <v>0</v>
          </cell>
          <cell r="J77">
            <v>1.4389299999999998</v>
          </cell>
          <cell r="N77">
            <v>353.06807999999995</v>
          </cell>
          <cell r="O77">
            <v>0</v>
          </cell>
          <cell r="P77">
            <v>0</v>
          </cell>
          <cell r="R77">
            <v>207.16545885141196</v>
          </cell>
          <cell r="S77">
            <v>0</v>
          </cell>
          <cell r="T77">
            <v>1.9514911485880533</v>
          </cell>
          <cell r="X77">
            <v>298.79027000000002</v>
          </cell>
          <cell r="Y77">
            <v>0</v>
          </cell>
          <cell r="Z77">
            <v>0</v>
          </cell>
          <cell r="AB77">
            <v>239.99693000000002</v>
          </cell>
          <cell r="AC77">
            <v>0.22</v>
          </cell>
          <cell r="AD77">
            <v>2.4990200000000002</v>
          </cell>
          <cell r="AR77">
            <v>273.97224999999997</v>
          </cell>
          <cell r="AS77">
            <v>0</v>
          </cell>
          <cell r="AT77">
            <v>0</v>
          </cell>
          <cell r="AV77">
            <v>244.63452000000001</v>
          </cell>
          <cell r="AW77">
            <v>0.3372</v>
          </cell>
          <cell r="AX77">
            <v>3.5188300000000003</v>
          </cell>
          <cell r="BB77">
            <v>280.96224999999998</v>
          </cell>
          <cell r="BC77">
            <v>0</v>
          </cell>
          <cell r="BD77">
            <v>0</v>
          </cell>
          <cell r="BF77">
            <v>256.91809000000001</v>
          </cell>
          <cell r="BG77">
            <v>0.37248000000000003</v>
          </cell>
          <cell r="BH77">
            <v>3.3029999999999999</v>
          </cell>
          <cell r="BL77">
            <v>297.77225000000004</v>
          </cell>
          <cell r="BM77">
            <v>0</v>
          </cell>
          <cell r="BN77">
            <v>0</v>
          </cell>
          <cell r="BP77">
            <v>258.01329000000004</v>
          </cell>
          <cell r="BQ77">
            <v>0.97470999999999997</v>
          </cell>
          <cell r="BR77">
            <v>4.7927400000000002</v>
          </cell>
          <cell r="CJ77">
            <v>1406.5019588514119</v>
          </cell>
          <cell r="CK77">
            <v>4.1843900000000005</v>
          </cell>
          <cell r="CL77">
            <v>15.224011148588053</v>
          </cell>
          <cell r="CP77">
            <v>417.86225000000002</v>
          </cell>
          <cell r="CQ77">
            <v>0</v>
          </cell>
          <cell r="CR77">
            <v>0</v>
          </cell>
          <cell r="CT77">
            <v>314.47131000000007</v>
          </cell>
          <cell r="CU77">
            <v>1.54294</v>
          </cell>
          <cell r="CV77">
            <v>2.4077199999999999</v>
          </cell>
          <cell r="CZ77">
            <v>312.86225000000002</v>
          </cell>
          <cell r="DA77">
            <v>0</v>
          </cell>
          <cell r="DB77">
            <v>0</v>
          </cell>
          <cell r="DD77">
            <v>344.36968999999993</v>
          </cell>
          <cell r="DE77">
            <v>2.5604</v>
          </cell>
          <cell r="DF77">
            <v>2.1544600000000003</v>
          </cell>
          <cell r="DJ77">
            <v>312.86225000000002</v>
          </cell>
          <cell r="DK77">
            <v>0</v>
          </cell>
          <cell r="DL77">
            <v>0</v>
          </cell>
          <cell r="DN77">
            <v>348.69743999999992</v>
          </cell>
          <cell r="DO77">
            <v>1.4856400000000001</v>
          </cell>
          <cell r="DP77">
            <v>2.58371</v>
          </cell>
          <cell r="EN77">
            <v>470.97032999999993</v>
          </cell>
          <cell r="EO77">
            <v>0</v>
          </cell>
          <cell r="EP77">
            <v>0</v>
          </cell>
          <cell r="ER77">
            <v>324.92062999999996</v>
          </cell>
          <cell r="ES77">
            <v>0.24126</v>
          </cell>
          <cell r="ET77">
            <v>3.4569800000000002</v>
          </cell>
          <cell r="EX77">
            <v>378.56033000000002</v>
          </cell>
          <cell r="EY77">
            <v>0</v>
          </cell>
          <cell r="EZ77">
            <v>0</v>
          </cell>
          <cell r="FB77">
            <v>275.62414000000001</v>
          </cell>
          <cell r="FC77">
            <v>6.5199999999999994E-2</v>
          </cell>
          <cell r="FD77">
            <v>5.4676900000000002</v>
          </cell>
          <cell r="FH77">
            <v>407.32933000000003</v>
          </cell>
          <cell r="FI77">
            <v>0</v>
          </cell>
          <cell r="FJ77">
            <v>0</v>
          </cell>
          <cell r="FL77">
            <v>235.18122</v>
          </cell>
          <cell r="FM77">
            <v>0.33362999999999998</v>
          </cell>
          <cell r="FN77">
            <v>2.9389200000000004</v>
          </cell>
        </row>
        <row r="78"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  <cell r="AC78">
            <v>0</v>
          </cell>
          <cell r="AD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0.6</v>
          </cell>
          <cell r="BQ78">
            <v>0</v>
          </cell>
          <cell r="BR78">
            <v>0</v>
          </cell>
          <cell r="CJ78">
            <v>0.6</v>
          </cell>
          <cell r="CK78">
            <v>0</v>
          </cell>
          <cell r="CL78">
            <v>0</v>
          </cell>
          <cell r="CP78">
            <v>0</v>
          </cell>
          <cell r="CQ78">
            <v>0</v>
          </cell>
          <cell r="CR78">
            <v>0</v>
          </cell>
          <cell r="CT78">
            <v>3.35</v>
          </cell>
          <cell r="CU78">
            <v>0</v>
          </cell>
          <cell r="CV78">
            <v>0.34399999999999997</v>
          </cell>
          <cell r="CZ78">
            <v>0</v>
          </cell>
          <cell r="DA78">
            <v>0</v>
          </cell>
          <cell r="DB78">
            <v>0</v>
          </cell>
          <cell r="DD78">
            <v>0</v>
          </cell>
          <cell r="DE78">
            <v>0</v>
          </cell>
          <cell r="DF78">
            <v>0</v>
          </cell>
          <cell r="DJ78">
            <v>0</v>
          </cell>
          <cell r="DK78">
            <v>0</v>
          </cell>
          <cell r="DL78">
            <v>0</v>
          </cell>
          <cell r="DN78">
            <v>0</v>
          </cell>
          <cell r="DO78">
            <v>0</v>
          </cell>
          <cell r="DP78">
            <v>0</v>
          </cell>
          <cell r="EN78">
            <v>0</v>
          </cell>
          <cell r="EO78">
            <v>0</v>
          </cell>
          <cell r="EP78">
            <v>0</v>
          </cell>
          <cell r="ER78">
            <v>0</v>
          </cell>
          <cell r="ES78">
            <v>0</v>
          </cell>
          <cell r="ET78">
            <v>0</v>
          </cell>
          <cell r="EX78">
            <v>0</v>
          </cell>
          <cell r="EY78">
            <v>0</v>
          </cell>
          <cell r="EZ78">
            <v>0</v>
          </cell>
          <cell r="FB78">
            <v>0</v>
          </cell>
          <cell r="FC78">
            <v>0</v>
          </cell>
          <cell r="FD78">
            <v>0</v>
          </cell>
          <cell r="FH78">
            <v>0</v>
          </cell>
          <cell r="FI78">
            <v>0</v>
          </cell>
          <cell r="FJ78">
            <v>0</v>
          </cell>
          <cell r="FL78">
            <v>0</v>
          </cell>
          <cell r="FM78">
            <v>0</v>
          </cell>
          <cell r="FN78">
            <v>0</v>
          </cell>
        </row>
        <row r="79">
          <cell r="D79">
            <v>1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N79">
            <v>10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BB79">
            <v>40</v>
          </cell>
          <cell r="BC79">
            <v>0</v>
          </cell>
          <cell r="BD79">
            <v>0</v>
          </cell>
          <cell r="BF79">
            <v>0.2</v>
          </cell>
          <cell r="BG79">
            <v>0</v>
          </cell>
          <cell r="BH79">
            <v>5.1999999999999998E-3</v>
          </cell>
          <cell r="BL79">
            <v>6</v>
          </cell>
          <cell r="BM79">
            <v>0</v>
          </cell>
          <cell r="BN79">
            <v>0</v>
          </cell>
          <cell r="BP79">
            <v>0</v>
          </cell>
          <cell r="BQ79">
            <v>0</v>
          </cell>
          <cell r="BR79">
            <v>0</v>
          </cell>
          <cell r="CJ79">
            <v>0.2</v>
          </cell>
          <cell r="CK79">
            <v>0</v>
          </cell>
          <cell r="CL79">
            <v>5.1999999999999998E-3</v>
          </cell>
          <cell r="CP79">
            <v>12</v>
          </cell>
          <cell r="CQ79">
            <v>0</v>
          </cell>
          <cell r="CR79">
            <v>0</v>
          </cell>
          <cell r="CT79">
            <v>0</v>
          </cell>
          <cell r="CU79">
            <v>0</v>
          </cell>
          <cell r="CV79">
            <v>0</v>
          </cell>
          <cell r="CZ79">
            <v>0</v>
          </cell>
          <cell r="DA79">
            <v>0</v>
          </cell>
          <cell r="DB79">
            <v>0</v>
          </cell>
          <cell r="DD79">
            <v>0</v>
          </cell>
          <cell r="DE79">
            <v>0</v>
          </cell>
          <cell r="DF79">
            <v>0</v>
          </cell>
          <cell r="DJ79">
            <v>0</v>
          </cell>
          <cell r="DK79">
            <v>0</v>
          </cell>
          <cell r="DL79">
            <v>0</v>
          </cell>
          <cell r="DN79">
            <v>0</v>
          </cell>
          <cell r="DO79">
            <v>0</v>
          </cell>
          <cell r="DP79">
            <v>0</v>
          </cell>
          <cell r="EN79">
            <v>0</v>
          </cell>
          <cell r="EO79">
            <v>0</v>
          </cell>
          <cell r="EP79">
            <v>0</v>
          </cell>
          <cell r="ER79">
            <v>0</v>
          </cell>
          <cell r="ES79">
            <v>0</v>
          </cell>
          <cell r="ET79">
            <v>0</v>
          </cell>
          <cell r="EX79">
            <v>0</v>
          </cell>
          <cell r="EY79">
            <v>0</v>
          </cell>
          <cell r="EZ79">
            <v>0</v>
          </cell>
          <cell r="FB79">
            <v>0</v>
          </cell>
          <cell r="FC79">
            <v>0</v>
          </cell>
          <cell r="FD79">
            <v>0</v>
          </cell>
          <cell r="FH79">
            <v>0</v>
          </cell>
          <cell r="FI79">
            <v>0</v>
          </cell>
          <cell r="FJ79">
            <v>0</v>
          </cell>
          <cell r="FL79">
            <v>0</v>
          </cell>
          <cell r="FM79">
            <v>0</v>
          </cell>
          <cell r="FN79">
            <v>0</v>
          </cell>
        </row>
        <row r="80">
          <cell r="D80">
            <v>27.030999999999999</v>
          </cell>
          <cell r="H80">
            <v>27.482349999999997</v>
          </cell>
          <cell r="I80">
            <v>0</v>
          </cell>
          <cell r="J80">
            <v>0.33666000000000001</v>
          </cell>
          <cell r="N80">
            <v>27.030999999999999</v>
          </cell>
          <cell r="R80">
            <v>25.868731080389338</v>
          </cell>
          <cell r="S80">
            <v>0</v>
          </cell>
          <cell r="T80">
            <v>0.33598891961066213</v>
          </cell>
          <cell r="X80">
            <v>28.131</v>
          </cell>
          <cell r="AB80">
            <v>28.640409999999999</v>
          </cell>
          <cell r="AC80">
            <v>0</v>
          </cell>
          <cell r="AD80">
            <v>0.28349999999999997</v>
          </cell>
          <cell r="AR80">
            <v>30.097000000000001</v>
          </cell>
          <cell r="AV80">
            <v>28.987449999999999</v>
          </cell>
          <cell r="AW80">
            <v>0</v>
          </cell>
          <cell r="AX80">
            <v>0.12940000000000002</v>
          </cell>
          <cell r="BB80">
            <v>31.527000000000001</v>
          </cell>
          <cell r="BF80">
            <v>30.352040000000002</v>
          </cell>
          <cell r="BG80">
            <v>0</v>
          </cell>
          <cell r="BH80">
            <v>0.14087</v>
          </cell>
          <cell r="BL80">
            <v>31.627000000000002</v>
          </cell>
          <cell r="BP80">
            <v>28.159830000000003</v>
          </cell>
          <cell r="BQ80">
            <v>0</v>
          </cell>
          <cell r="BR80">
            <v>0.1351</v>
          </cell>
          <cell r="CJ80">
            <v>169.49081108038934</v>
          </cell>
          <cell r="CK80">
            <v>0</v>
          </cell>
          <cell r="CL80">
            <v>1.3615189196106621</v>
          </cell>
          <cell r="CP80">
            <v>31.530999999999999</v>
          </cell>
          <cell r="CT80">
            <v>23.281639999999999</v>
          </cell>
          <cell r="CU80">
            <v>0</v>
          </cell>
          <cell r="CV80">
            <v>0.12731999999999999</v>
          </cell>
          <cell r="CZ80">
            <v>31.530999999999999</v>
          </cell>
          <cell r="DD80">
            <v>23.099620000000002</v>
          </cell>
          <cell r="DE80">
            <v>0.18</v>
          </cell>
          <cell r="DF80">
            <v>9.0279999999999999E-2</v>
          </cell>
          <cell r="DJ80">
            <v>31.631</v>
          </cell>
          <cell r="DN80">
            <v>20.080480000000001</v>
          </cell>
          <cell r="DO80">
            <v>0.13</v>
          </cell>
          <cell r="DP80">
            <v>0.38845000000000002</v>
          </cell>
          <cell r="EN80">
            <v>18.97</v>
          </cell>
          <cell r="ER80">
            <v>20.899070000000002</v>
          </cell>
          <cell r="ES80">
            <v>0</v>
          </cell>
          <cell r="ET80">
            <v>0.13083</v>
          </cell>
          <cell r="EX80">
            <v>28.1</v>
          </cell>
          <cell r="FB80">
            <v>20.390180000000001</v>
          </cell>
          <cell r="FC80">
            <v>0</v>
          </cell>
          <cell r="FD80">
            <v>0.20874999999999999</v>
          </cell>
          <cell r="FH80">
            <v>19.079999999999998</v>
          </cell>
          <cell r="FL80">
            <v>26.042459999999998</v>
          </cell>
          <cell r="FM80">
            <v>0</v>
          </cell>
          <cell r="FN80">
            <v>0.12744</v>
          </cell>
        </row>
        <row r="81">
          <cell r="D81">
            <v>0</v>
          </cell>
          <cell r="H81">
            <v>0</v>
          </cell>
          <cell r="N81">
            <v>0</v>
          </cell>
          <cell r="R81">
            <v>0</v>
          </cell>
          <cell r="X81">
            <v>0</v>
          </cell>
          <cell r="AB81">
            <v>0</v>
          </cell>
          <cell r="AR81">
            <v>0</v>
          </cell>
          <cell r="AV81">
            <v>0</v>
          </cell>
          <cell r="BB81">
            <v>0</v>
          </cell>
          <cell r="BF81">
            <v>0</v>
          </cell>
          <cell r="BL81">
            <v>0</v>
          </cell>
          <cell r="BP81">
            <v>0</v>
          </cell>
          <cell r="CJ81">
            <v>0</v>
          </cell>
          <cell r="CP81">
            <v>0</v>
          </cell>
          <cell r="CT81">
            <v>0</v>
          </cell>
          <cell r="CZ81">
            <v>0</v>
          </cell>
          <cell r="DD81">
            <v>0</v>
          </cell>
          <cell r="DJ81">
            <v>0</v>
          </cell>
          <cell r="DN81">
            <v>0</v>
          </cell>
          <cell r="EN81">
            <v>0</v>
          </cell>
          <cell r="ER81">
            <v>0</v>
          </cell>
          <cell r="EX81">
            <v>0</v>
          </cell>
          <cell r="FB81">
            <v>0</v>
          </cell>
          <cell r="FH81">
            <v>0</v>
          </cell>
          <cell r="FL81">
            <v>0</v>
          </cell>
        </row>
        <row r="82">
          <cell r="D82">
            <v>20.209430000000001</v>
          </cell>
          <cell r="E82">
            <v>0</v>
          </cell>
          <cell r="F82">
            <v>0</v>
          </cell>
          <cell r="H82">
            <v>0.43</v>
          </cell>
          <cell r="I82">
            <v>0</v>
          </cell>
          <cell r="J82">
            <v>0</v>
          </cell>
          <cell r="N82">
            <v>20.209440000000001</v>
          </cell>
          <cell r="O82">
            <v>0</v>
          </cell>
          <cell r="P82">
            <v>0</v>
          </cell>
          <cell r="R82">
            <v>1.1480000000000001</v>
          </cell>
          <cell r="S82">
            <v>0</v>
          </cell>
          <cell r="T82">
            <v>6.4000000000000001E-2</v>
          </cell>
          <cell r="X82">
            <v>20.209430000000001</v>
          </cell>
          <cell r="Y82">
            <v>0</v>
          </cell>
          <cell r="Z82">
            <v>0</v>
          </cell>
          <cell r="AB82">
            <v>5.38</v>
          </cell>
          <cell r="AC82">
            <v>0</v>
          </cell>
          <cell r="AD82">
            <v>0.25</v>
          </cell>
          <cell r="AR82">
            <v>20.209440000000001</v>
          </cell>
          <cell r="AS82">
            <v>0</v>
          </cell>
          <cell r="AT82">
            <v>0</v>
          </cell>
          <cell r="AV82">
            <v>4.8730000000000002</v>
          </cell>
          <cell r="AW82">
            <v>0</v>
          </cell>
          <cell r="AX82">
            <v>0.29499999999999998</v>
          </cell>
          <cell r="BB82">
            <v>20.209430000000001</v>
          </cell>
          <cell r="BC82">
            <v>0</v>
          </cell>
          <cell r="BD82">
            <v>0</v>
          </cell>
          <cell r="BF82">
            <v>5.9690000000000003</v>
          </cell>
          <cell r="BG82">
            <v>0</v>
          </cell>
          <cell r="BH82">
            <v>0.25900000000000001</v>
          </cell>
          <cell r="BL82">
            <v>20.209440000000001</v>
          </cell>
          <cell r="BM82">
            <v>0</v>
          </cell>
          <cell r="BN82">
            <v>0</v>
          </cell>
          <cell r="BP82">
            <v>3.18</v>
          </cell>
          <cell r="BQ82">
            <v>0</v>
          </cell>
          <cell r="BR82">
            <v>0</v>
          </cell>
          <cell r="CJ82">
            <v>20.98</v>
          </cell>
          <cell r="CK82">
            <v>0</v>
          </cell>
          <cell r="CL82">
            <v>0.8680000000000001</v>
          </cell>
          <cell r="CP82">
            <v>20.209430000000001</v>
          </cell>
          <cell r="CQ82">
            <v>0</v>
          </cell>
          <cell r="CR82">
            <v>0</v>
          </cell>
          <cell r="CT82">
            <v>15.740000000000002</v>
          </cell>
          <cell r="CU82">
            <v>0</v>
          </cell>
          <cell r="CV82">
            <v>0</v>
          </cell>
          <cell r="CZ82">
            <v>20.209440000000001</v>
          </cell>
          <cell r="DA82">
            <v>0</v>
          </cell>
          <cell r="DB82">
            <v>0</v>
          </cell>
          <cell r="DD82">
            <v>20.149999999999999</v>
          </cell>
          <cell r="DE82">
            <v>0</v>
          </cell>
          <cell r="DF82">
            <v>0.627</v>
          </cell>
          <cell r="DJ82">
            <v>20.209430000000001</v>
          </cell>
          <cell r="DK82">
            <v>0</v>
          </cell>
          <cell r="DL82">
            <v>0</v>
          </cell>
          <cell r="DN82">
            <v>19.628999999999998</v>
          </cell>
          <cell r="DO82">
            <v>0</v>
          </cell>
          <cell r="DP82">
            <v>0.76100000000000001</v>
          </cell>
          <cell r="EN82">
            <v>19.66</v>
          </cell>
          <cell r="EO82">
            <v>0</v>
          </cell>
          <cell r="EP82">
            <v>0</v>
          </cell>
          <cell r="ER82">
            <v>19.877000000000002</v>
          </cell>
          <cell r="ES82">
            <v>0</v>
          </cell>
          <cell r="ET82">
            <v>0.8919999999999999</v>
          </cell>
          <cell r="EX82">
            <v>21.31</v>
          </cell>
          <cell r="EY82">
            <v>0</v>
          </cell>
          <cell r="EZ82">
            <v>0</v>
          </cell>
          <cell r="FB82">
            <v>8.0399999999999991</v>
          </cell>
          <cell r="FC82">
            <v>0</v>
          </cell>
          <cell r="FD82">
            <v>0.27</v>
          </cell>
          <cell r="FH82">
            <v>19.66</v>
          </cell>
          <cell r="FI82">
            <v>0</v>
          </cell>
          <cell r="FJ82">
            <v>0</v>
          </cell>
          <cell r="FL82">
            <v>8.4600000000000009</v>
          </cell>
          <cell r="FM82">
            <v>0</v>
          </cell>
          <cell r="FN82">
            <v>0.13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N83">
            <v>0</v>
          </cell>
          <cell r="O83">
            <v>0</v>
          </cell>
          <cell r="P83">
            <v>0</v>
          </cell>
          <cell r="R83">
            <v>0.7</v>
          </cell>
          <cell r="S83">
            <v>0</v>
          </cell>
          <cell r="T83">
            <v>0</v>
          </cell>
          <cell r="X83">
            <v>2.86</v>
          </cell>
          <cell r="Y83">
            <v>0</v>
          </cell>
          <cell r="Z83">
            <v>0</v>
          </cell>
          <cell r="AB83">
            <v>0</v>
          </cell>
          <cell r="AC83">
            <v>0</v>
          </cell>
          <cell r="AD83">
            <v>0</v>
          </cell>
          <cell r="AR83">
            <v>2.9</v>
          </cell>
          <cell r="AS83">
            <v>0</v>
          </cell>
          <cell r="AT83">
            <v>0</v>
          </cell>
          <cell r="AV83">
            <v>0</v>
          </cell>
          <cell r="AW83">
            <v>0</v>
          </cell>
          <cell r="AX83">
            <v>0</v>
          </cell>
          <cell r="BB83">
            <v>2.9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L83">
            <v>2.9</v>
          </cell>
          <cell r="BM83">
            <v>0</v>
          </cell>
          <cell r="BN83">
            <v>0</v>
          </cell>
          <cell r="BP83">
            <v>0</v>
          </cell>
          <cell r="BQ83">
            <v>0</v>
          </cell>
          <cell r="BR83">
            <v>0</v>
          </cell>
          <cell r="CJ83">
            <v>0.7</v>
          </cell>
          <cell r="CK83">
            <v>0</v>
          </cell>
          <cell r="CL83">
            <v>0</v>
          </cell>
          <cell r="CP83">
            <v>2.9</v>
          </cell>
          <cell r="CQ83">
            <v>0</v>
          </cell>
          <cell r="CR83">
            <v>0</v>
          </cell>
          <cell r="CT83">
            <v>0</v>
          </cell>
          <cell r="CU83">
            <v>0</v>
          </cell>
          <cell r="CV83">
            <v>0</v>
          </cell>
          <cell r="CZ83">
            <v>2.9</v>
          </cell>
          <cell r="DA83">
            <v>0</v>
          </cell>
          <cell r="DB83">
            <v>0</v>
          </cell>
          <cell r="DD83">
            <v>0</v>
          </cell>
          <cell r="DE83">
            <v>0</v>
          </cell>
          <cell r="DF83">
            <v>0</v>
          </cell>
          <cell r="DJ83">
            <v>2.9</v>
          </cell>
          <cell r="DK83">
            <v>0</v>
          </cell>
          <cell r="DL83">
            <v>0</v>
          </cell>
          <cell r="DN83">
            <v>0</v>
          </cell>
          <cell r="DO83">
            <v>0</v>
          </cell>
          <cell r="DP83">
            <v>0</v>
          </cell>
          <cell r="EN83">
            <v>2.9</v>
          </cell>
          <cell r="EO83">
            <v>0</v>
          </cell>
          <cell r="EP83">
            <v>0</v>
          </cell>
          <cell r="ER83">
            <v>0</v>
          </cell>
          <cell r="ES83">
            <v>0</v>
          </cell>
          <cell r="ET83">
            <v>0</v>
          </cell>
          <cell r="EX83">
            <v>2.9</v>
          </cell>
          <cell r="EY83">
            <v>0</v>
          </cell>
          <cell r="EZ83">
            <v>0</v>
          </cell>
          <cell r="FB83">
            <v>0</v>
          </cell>
          <cell r="FC83">
            <v>0</v>
          </cell>
          <cell r="FD83">
            <v>0</v>
          </cell>
          <cell r="FH83">
            <v>2.9</v>
          </cell>
          <cell r="FI83">
            <v>0</v>
          </cell>
          <cell r="FJ83">
            <v>0</v>
          </cell>
          <cell r="FL83">
            <v>0</v>
          </cell>
          <cell r="FM83">
            <v>0</v>
          </cell>
          <cell r="FN83">
            <v>0</v>
          </cell>
        </row>
        <row r="84">
          <cell r="EG84">
            <v>5003.4839569679989</v>
          </cell>
        </row>
        <row r="85">
          <cell r="D85">
            <v>0</v>
          </cell>
          <cell r="H85">
            <v>0</v>
          </cell>
          <cell r="N85">
            <v>0</v>
          </cell>
          <cell r="R85">
            <v>0</v>
          </cell>
          <cell r="X85">
            <v>0</v>
          </cell>
          <cell r="AB85">
            <v>0</v>
          </cell>
          <cell r="AR85">
            <v>0</v>
          </cell>
          <cell r="AV85">
            <v>0</v>
          </cell>
          <cell r="BB85">
            <v>0</v>
          </cell>
          <cell r="BF85">
            <v>0</v>
          </cell>
          <cell r="BL85">
            <v>0</v>
          </cell>
          <cell r="BP85">
            <v>0</v>
          </cell>
          <cell r="CJ85">
            <v>0</v>
          </cell>
          <cell r="CP85">
            <v>8.8000000000000007</v>
          </cell>
          <cell r="CT85">
            <v>0</v>
          </cell>
          <cell r="CZ85">
            <v>0</v>
          </cell>
          <cell r="DD85">
            <v>0</v>
          </cell>
          <cell r="DJ85">
            <v>8.8000000000000007</v>
          </cell>
          <cell r="DN85">
            <v>0</v>
          </cell>
          <cell r="EN85">
            <v>0</v>
          </cell>
          <cell r="ER85">
            <v>0</v>
          </cell>
          <cell r="EX85">
            <v>0</v>
          </cell>
          <cell r="FB85">
            <v>0</v>
          </cell>
          <cell r="FH85">
            <v>8.8000000000000007</v>
          </cell>
          <cell r="FL85">
            <v>0</v>
          </cell>
        </row>
        <row r="86">
          <cell r="D86">
            <v>5.4666999999999994</v>
          </cell>
          <cell r="E86">
            <v>0</v>
          </cell>
          <cell r="F86">
            <v>0</v>
          </cell>
          <cell r="H86">
            <v>1.43</v>
          </cell>
          <cell r="I86">
            <v>0</v>
          </cell>
          <cell r="J86">
            <v>7.0000000000000007E-2</v>
          </cell>
          <cell r="N86">
            <v>5.4666999999999994</v>
          </cell>
          <cell r="O86">
            <v>0</v>
          </cell>
          <cell r="P86">
            <v>0</v>
          </cell>
          <cell r="R86">
            <v>1.29</v>
          </cell>
          <cell r="S86">
            <v>0</v>
          </cell>
          <cell r="T86">
            <v>0</v>
          </cell>
          <cell r="X86">
            <v>5.4666999999999994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0</v>
          </cell>
          <cell r="AR86">
            <v>56.566699999999997</v>
          </cell>
          <cell r="AS86">
            <v>0</v>
          </cell>
          <cell r="AT86">
            <v>0</v>
          </cell>
          <cell r="AV86">
            <v>38.179670000000002</v>
          </cell>
          <cell r="AW86">
            <v>0.13413999999999998</v>
          </cell>
          <cell r="AX86">
            <v>0.83678000000000008</v>
          </cell>
          <cell r="BB86">
            <v>5.4666999999999994</v>
          </cell>
          <cell r="BC86">
            <v>0</v>
          </cell>
          <cell r="BD86">
            <v>0</v>
          </cell>
          <cell r="BF86">
            <v>0</v>
          </cell>
          <cell r="BG86">
            <v>0</v>
          </cell>
          <cell r="BH86">
            <v>0</v>
          </cell>
          <cell r="BL86">
            <v>5.4666999999999994</v>
          </cell>
          <cell r="BM86">
            <v>0</v>
          </cell>
          <cell r="BN86">
            <v>0</v>
          </cell>
          <cell r="BP86">
            <v>3.5</v>
          </cell>
          <cell r="BQ86">
            <v>0</v>
          </cell>
          <cell r="BR86">
            <v>0</v>
          </cell>
          <cell r="CJ86">
            <v>44.39967</v>
          </cell>
          <cell r="CK86">
            <v>0.13413999999999998</v>
          </cell>
          <cell r="CL86">
            <v>0.90678000000000003</v>
          </cell>
          <cell r="CP86">
            <v>5.4666999999999994</v>
          </cell>
          <cell r="CQ86">
            <v>0</v>
          </cell>
          <cell r="CR86">
            <v>0</v>
          </cell>
          <cell r="CT86">
            <v>1.06491</v>
          </cell>
          <cell r="CU86">
            <v>0</v>
          </cell>
          <cell r="CV86">
            <v>9.6099999999999988E-3</v>
          </cell>
          <cell r="CZ86">
            <v>5.4666999999999994</v>
          </cell>
          <cell r="DA86">
            <v>0</v>
          </cell>
          <cell r="DB86">
            <v>0</v>
          </cell>
          <cell r="DD86">
            <v>1.97411</v>
          </cell>
          <cell r="DE86">
            <v>0</v>
          </cell>
          <cell r="DF86">
            <v>1.0410000000000001E-2</v>
          </cell>
          <cell r="DJ86">
            <v>20.466699999999999</v>
          </cell>
          <cell r="DK86">
            <v>0</v>
          </cell>
          <cell r="DL86">
            <v>0</v>
          </cell>
          <cell r="DN86">
            <v>5.2979200000000004</v>
          </cell>
          <cell r="DO86">
            <v>0</v>
          </cell>
          <cell r="DP86">
            <v>7.4678999999999995E-2</v>
          </cell>
          <cell r="EN86">
            <v>5.4666999999999994</v>
          </cell>
          <cell r="EO86">
            <v>0</v>
          </cell>
          <cell r="EP86">
            <v>0</v>
          </cell>
          <cell r="ER86">
            <v>13.018799999999999</v>
          </cell>
          <cell r="ES86">
            <v>0</v>
          </cell>
          <cell r="ET86">
            <v>0</v>
          </cell>
          <cell r="EX86">
            <v>20.466699999999999</v>
          </cell>
          <cell r="EY86">
            <v>0</v>
          </cell>
          <cell r="EZ86">
            <v>0</v>
          </cell>
          <cell r="FB86">
            <v>2.39</v>
          </cell>
          <cell r="FC86">
            <v>0.03</v>
          </cell>
          <cell r="FD86">
            <v>0.08</v>
          </cell>
          <cell r="FH86">
            <v>5.4666999999999994</v>
          </cell>
          <cell r="FI86">
            <v>0</v>
          </cell>
          <cell r="FJ86">
            <v>0</v>
          </cell>
          <cell r="FL86">
            <v>6.2060000000000004</v>
          </cell>
          <cell r="FM86">
            <v>7.0000000000000007E-2</v>
          </cell>
          <cell r="FN86">
            <v>0.221</v>
          </cell>
        </row>
        <row r="87">
          <cell r="D87">
            <v>0</v>
          </cell>
          <cell r="E87">
            <v>0</v>
          </cell>
          <cell r="F87">
            <v>0</v>
          </cell>
          <cell r="H87">
            <v>0.8</v>
          </cell>
          <cell r="I87">
            <v>0</v>
          </cell>
          <cell r="J87">
            <v>0</v>
          </cell>
          <cell r="N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R87">
            <v>0</v>
          </cell>
          <cell r="AS87">
            <v>0</v>
          </cell>
          <cell r="AT87">
            <v>0</v>
          </cell>
          <cell r="AV87">
            <v>0</v>
          </cell>
          <cell r="AW87">
            <v>0</v>
          </cell>
          <cell r="AX87">
            <v>0</v>
          </cell>
          <cell r="BB87">
            <v>0</v>
          </cell>
          <cell r="BC87">
            <v>0</v>
          </cell>
          <cell r="BD87">
            <v>0</v>
          </cell>
          <cell r="BF87">
            <v>0.39330999999999999</v>
          </cell>
          <cell r="BG87">
            <v>1.25E-3</v>
          </cell>
          <cell r="BH87">
            <v>5.4400000000000004E-3</v>
          </cell>
          <cell r="BL87">
            <v>0</v>
          </cell>
          <cell r="BM87">
            <v>0</v>
          </cell>
          <cell r="BN87">
            <v>0</v>
          </cell>
          <cell r="BP87">
            <v>0.37940000000000002</v>
          </cell>
          <cell r="BQ87">
            <v>8.5599999999999999E-3</v>
          </cell>
          <cell r="BR87">
            <v>1.204E-2</v>
          </cell>
          <cell r="CJ87">
            <v>1.5727100000000001</v>
          </cell>
          <cell r="CK87">
            <v>9.8099999999999993E-3</v>
          </cell>
          <cell r="CL87">
            <v>1.7480000000000002E-2</v>
          </cell>
          <cell r="CP87">
            <v>0</v>
          </cell>
          <cell r="CQ87">
            <v>0</v>
          </cell>
          <cell r="CR87">
            <v>0</v>
          </cell>
          <cell r="CT87">
            <v>0</v>
          </cell>
          <cell r="CU87">
            <v>0</v>
          </cell>
          <cell r="CV87">
            <v>0</v>
          </cell>
          <cell r="CZ87">
            <v>0</v>
          </cell>
          <cell r="DA87">
            <v>0</v>
          </cell>
          <cell r="DB87">
            <v>0</v>
          </cell>
          <cell r="DD87">
            <v>0</v>
          </cell>
          <cell r="DE87">
            <v>0</v>
          </cell>
          <cell r="DF87">
            <v>0</v>
          </cell>
          <cell r="DJ87">
            <v>0</v>
          </cell>
          <cell r="DK87">
            <v>0</v>
          </cell>
          <cell r="DL87">
            <v>0</v>
          </cell>
          <cell r="DN87">
            <v>0</v>
          </cell>
          <cell r="DO87">
            <v>0</v>
          </cell>
          <cell r="DP87">
            <v>0</v>
          </cell>
          <cell r="EN87">
            <v>0</v>
          </cell>
          <cell r="EO87">
            <v>0</v>
          </cell>
          <cell r="EP87">
            <v>0</v>
          </cell>
          <cell r="ER87">
            <v>0.39567999999999998</v>
          </cell>
          <cell r="ES87">
            <v>1.08E-3</v>
          </cell>
          <cell r="ET87">
            <v>3.2399999999999998E-3</v>
          </cell>
          <cell r="EX87">
            <v>0</v>
          </cell>
          <cell r="EY87">
            <v>0</v>
          </cell>
          <cell r="EZ87">
            <v>0</v>
          </cell>
          <cell r="FB87">
            <v>0</v>
          </cell>
          <cell r="FC87">
            <v>0</v>
          </cell>
          <cell r="FD87">
            <v>0</v>
          </cell>
          <cell r="FH87">
            <v>0</v>
          </cell>
          <cell r="FI87">
            <v>0</v>
          </cell>
          <cell r="FJ87">
            <v>0</v>
          </cell>
          <cell r="FL87">
            <v>0.38761000000000001</v>
          </cell>
          <cell r="FM87">
            <v>5.9100000000000003E-3</v>
          </cell>
          <cell r="FN87">
            <v>6.4799999999999996E-3</v>
          </cell>
        </row>
        <row r="88">
          <cell r="D88">
            <v>4.7699999999999996</v>
          </cell>
          <cell r="E88">
            <v>0</v>
          </cell>
          <cell r="F88">
            <v>0</v>
          </cell>
          <cell r="H88">
            <v>4.6301500871999997</v>
          </cell>
          <cell r="I88">
            <v>0</v>
          </cell>
          <cell r="J88">
            <v>0.13984991279999975</v>
          </cell>
          <cell r="N88">
            <v>50.61</v>
          </cell>
          <cell r="O88">
            <v>0</v>
          </cell>
          <cell r="P88">
            <v>0</v>
          </cell>
          <cell r="R88">
            <v>48.857266339999995</v>
          </cell>
          <cell r="S88">
            <v>0</v>
          </cell>
          <cell r="T88">
            <v>1.75468366</v>
          </cell>
          <cell r="X88">
            <v>27.669999999999998</v>
          </cell>
          <cell r="Y88">
            <v>0</v>
          </cell>
          <cell r="Z88">
            <v>0</v>
          </cell>
          <cell r="AB88">
            <v>27.541686999999996</v>
          </cell>
          <cell r="AC88">
            <v>0</v>
          </cell>
          <cell r="AD88">
            <v>0.12831300000000015</v>
          </cell>
          <cell r="AR88">
            <v>4.7699999999999996</v>
          </cell>
          <cell r="AS88">
            <v>0</v>
          </cell>
          <cell r="AT88">
            <v>0</v>
          </cell>
          <cell r="AV88">
            <v>26.863489999999999</v>
          </cell>
          <cell r="AW88">
            <v>1.0865100000000001</v>
          </cell>
          <cell r="AX88">
            <v>0.21</v>
          </cell>
          <cell r="BB88">
            <v>10.8</v>
          </cell>
          <cell r="BC88">
            <v>0</v>
          </cell>
          <cell r="BD88">
            <v>0</v>
          </cell>
          <cell r="BF88">
            <v>13.09</v>
          </cell>
          <cell r="BG88">
            <v>0.2</v>
          </cell>
          <cell r="BH88">
            <v>0.17</v>
          </cell>
          <cell r="BL88">
            <v>8.6033333333333335</v>
          </cell>
          <cell r="BM88">
            <v>0</v>
          </cell>
          <cell r="BN88">
            <v>0</v>
          </cell>
          <cell r="BP88">
            <v>5.51492</v>
          </cell>
          <cell r="BQ88">
            <v>0.25</v>
          </cell>
          <cell r="BR88">
            <v>0.11</v>
          </cell>
          <cell r="CJ88">
            <v>126.49751342719999</v>
          </cell>
          <cell r="CK88">
            <v>1.53651</v>
          </cell>
          <cell r="CL88">
            <v>2.5128465728</v>
          </cell>
          <cell r="CP88">
            <v>43.303333333333335</v>
          </cell>
          <cell r="CQ88">
            <v>0</v>
          </cell>
          <cell r="CR88">
            <v>0</v>
          </cell>
          <cell r="CT88">
            <v>8.1796400000000009</v>
          </cell>
          <cell r="CU88">
            <v>0.28999999999999998</v>
          </cell>
          <cell r="CV88">
            <v>0.16</v>
          </cell>
          <cell r="CZ88">
            <v>43.4</v>
          </cell>
          <cell r="DA88">
            <v>0</v>
          </cell>
          <cell r="DB88">
            <v>0</v>
          </cell>
          <cell r="DD88">
            <v>1.1399999999999999</v>
          </cell>
          <cell r="DE88">
            <v>0</v>
          </cell>
          <cell r="DF88">
            <v>0</v>
          </cell>
          <cell r="DJ88">
            <v>43.4</v>
          </cell>
          <cell r="DK88">
            <v>0</v>
          </cell>
          <cell r="DL88">
            <v>0</v>
          </cell>
          <cell r="DN88">
            <v>22.695590000000003</v>
          </cell>
          <cell r="DO88">
            <v>0</v>
          </cell>
          <cell r="DP88">
            <v>0.30441000000000001</v>
          </cell>
          <cell r="EN88">
            <v>56.819999999999993</v>
          </cell>
          <cell r="EO88">
            <v>0</v>
          </cell>
          <cell r="EP88">
            <v>0</v>
          </cell>
          <cell r="ER88">
            <v>1.14175</v>
          </cell>
          <cell r="ES88">
            <v>0</v>
          </cell>
          <cell r="ET88">
            <v>0</v>
          </cell>
          <cell r="EX88">
            <v>43.399999999999991</v>
          </cell>
          <cell r="EY88">
            <v>0</v>
          </cell>
          <cell r="EZ88">
            <v>0</v>
          </cell>
          <cell r="FB88">
            <v>1.1049199999999999</v>
          </cell>
          <cell r="FC88">
            <v>0</v>
          </cell>
          <cell r="FD88">
            <v>0</v>
          </cell>
          <cell r="FH88">
            <v>43.399999999999991</v>
          </cell>
          <cell r="FI88">
            <v>0</v>
          </cell>
          <cell r="FJ88">
            <v>0</v>
          </cell>
          <cell r="FL88">
            <v>1.1399999999999999</v>
          </cell>
          <cell r="FM88">
            <v>0</v>
          </cell>
          <cell r="FN88">
            <v>0</v>
          </cell>
        </row>
        <row r="89">
          <cell r="D89">
            <v>88.3</v>
          </cell>
          <cell r="E89">
            <v>0</v>
          </cell>
          <cell r="F89">
            <v>0</v>
          </cell>
          <cell r="H89">
            <v>30.149966021482282</v>
          </cell>
          <cell r="I89">
            <v>0</v>
          </cell>
          <cell r="J89">
            <v>0.18600397851771877</v>
          </cell>
          <cell r="N89">
            <v>67.616</v>
          </cell>
          <cell r="O89">
            <v>0</v>
          </cell>
          <cell r="P89">
            <v>0</v>
          </cell>
          <cell r="R89">
            <v>39.487466147585728</v>
          </cell>
          <cell r="S89">
            <v>0</v>
          </cell>
          <cell r="T89">
            <v>0.17843385241427323</v>
          </cell>
          <cell r="X89">
            <v>171.74080000000001</v>
          </cell>
          <cell r="Y89">
            <v>0</v>
          </cell>
          <cell r="Z89">
            <v>0</v>
          </cell>
          <cell r="AB89">
            <v>54.169744230957505</v>
          </cell>
          <cell r="AC89">
            <v>4.1000000000000002E-2</v>
          </cell>
          <cell r="AD89">
            <v>0.486185769042486</v>
          </cell>
          <cell r="AR89">
            <v>111.42</v>
          </cell>
          <cell r="AS89">
            <v>0</v>
          </cell>
          <cell r="AT89">
            <v>0</v>
          </cell>
          <cell r="AV89">
            <v>60.231100000000005</v>
          </cell>
          <cell r="AW89">
            <v>0.18287999999999999</v>
          </cell>
          <cell r="AX89">
            <v>0.59336000000000011</v>
          </cell>
          <cell r="BB89">
            <v>85.39</v>
          </cell>
          <cell r="BC89">
            <v>0</v>
          </cell>
          <cell r="BD89">
            <v>0</v>
          </cell>
          <cell r="BF89">
            <v>104.23155000000001</v>
          </cell>
          <cell r="BG89">
            <v>0.14596999999999999</v>
          </cell>
          <cell r="BH89">
            <v>0.33455000000000001</v>
          </cell>
          <cell r="BL89">
            <v>88.36999999999999</v>
          </cell>
          <cell r="BM89">
            <v>0</v>
          </cell>
          <cell r="BN89">
            <v>0</v>
          </cell>
          <cell r="BP89">
            <v>47.616070000000001</v>
          </cell>
          <cell r="BQ89">
            <v>0.48</v>
          </cell>
          <cell r="BR89">
            <v>0.84148000000000001</v>
          </cell>
          <cell r="CJ89">
            <v>335.88589640002556</v>
          </cell>
          <cell r="CK89">
            <v>1.2958499999999999</v>
          </cell>
          <cell r="CL89">
            <v>2.1700135999744781</v>
          </cell>
          <cell r="CP89">
            <v>92.679666666666662</v>
          </cell>
          <cell r="CQ89">
            <v>0</v>
          </cell>
          <cell r="CR89">
            <v>0</v>
          </cell>
          <cell r="CT89">
            <v>44.780869999999993</v>
          </cell>
          <cell r="CU89">
            <v>0.45702000000000004</v>
          </cell>
          <cell r="CV89">
            <v>0.49087000000000003</v>
          </cell>
          <cell r="CZ89">
            <v>97.346666666666664</v>
          </cell>
          <cell r="DA89">
            <v>0</v>
          </cell>
          <cell r="DB89">
            <v>0</v>
          </cell>
          <cell r="DD89">
            <v>65.127099999999999</v>
          </cell>
          <cell r="DE89">
            <v>0.56303999999999998</v>
          </cell>
          <cell r="DF89">
            <v>0.40610000000000002</v>
          </cell>
          <cell r="DJ89">
            <v>94.666666666666671</v>
          </cell>
          <cell r="DK89">
            <v>0</v>
          </cell>
          <cell r="DL89">
            <v>0</v>
          </cell>
          <cell r="DN89">
            <v>88.335289999999986</v>
          </cell>
          <cell r="DO89">
            <v>0.93131000000000019</v>
          </cell>
          <cell r="DP89">
            <v>0.90149999999999997</v>
          </cell>
          <cell r="EN89">
            <v>90.046666666666667</v>
          </cell>
          <cell r="EO89">
            <v>0</v>
          </cell>
          <cell r="EP89">
            <v>0</v>
          </cell>
          <cell r="ER89">
            <v>44.261389999999992</v>
          </cell>
          <cell r="ES89">
            <v>0.15589</v>
          </cell>
          <cell r="ET89">
            <v>0.51227999999999996</v>
          </cell>
          <cell r="EX89">
            <v>84.276666666666671</v>
          </cell>
          <cell r="EY89">
            <v>0</v>
          </cell>
          <cell r="EZ89">
            <v>0</v>
          </cell>
          <cell r="FB89">
            <v>60.648799999999994</v>
          </cell>
          <cell r="FC89">
            <v>0.18697</v>
          </cell>
          <cell r="FD89">
            <v>1.19699</v>
          </cell>
          <cell r="FH89">
            <v>123.78666666666668</v>
          </cell>
          <cell r="FI89">
            <v>0</v>
          </cell>
          <cell r="FJ89">
            <v>0</v>
          </cell>
          <cell r="FL89">
            <v>40.585562999999993</v>
          </cell>
          <cell r="FM89">
            <v>0.36398199999999997</v>
          </cell>
          <cell r="FN89">
            <v>0.78646500000000008</v>
          </cell>
        </row>
        <row r="90">
          <cell r="D90">
            <v>0.56999999999999995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N90">
            <v>6.42</v>
          </cell>
          <cell r="O90">
            <v>0</v>
          </cell>
          <cell r="P90">
            <v>0</v>
          </cell>
          <cell r="R90">
            <v>0.48</v>
          </cell>
          <cell r="S90">
            <v>0</v>
          </cell>
          <cell r="T90">
            <v>0.02</v>
          </cell>
          <cell r="X90">
            <v>10.07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0</v>
          </cell>
          <cell r="AR90">
            <v>7.42</v>
          </cell>
          <cell r="AS90">
            <v>0</v>
          </cell>
          <cell r="AT90">
            <v>0</v>
          </cell>
          <cell r="AV90">
            <v>1.2</v>
          </cell>
          <cell r="AW90">
            <v>0</v>
          </cell>
          <cell r="AX90">
            <v>0</v>
          </cell>
          <cell r="BB90">
            <v>5.92</v>
          </cell>
          <cell r="BC90">
            <v>0</v>
          </cell>
          <cell r="BD90">
            <v>0</v>
          </cell>
          <cell r="BF90">
            <v>0</v>
          </cell>
          <cell r="BG90">
            <v>0</v>
          </cell>
          <cell r="BH90">
            <v>0</v>
          </cell>
          <cell r="BL90">
            <v>17.420000000000002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CJ90">
            <v>1.68</v>
          </cell>
          <cell r="CK90">
            <v>0</v>
          </cell>
          <cell r="CL90">
            <v>0.02</v>
          </cell>
          <cell r="CP90">
            <v>0.91666666666666674</v>
          </cell>
          <cell r="CQ90">
            <v>0</v>
          </cell>
          <cell r="CR90">
            <v>0</v>
          </cell>
          <cell r="CT90">
            <v>0.09</v>
          </cell>
          <cell r="CU90">
            <v>0</v>
          </cell>
          <cell r="CV90">
            <v>6.0000000000000001E-3</v>
          </cell>
          <cell r="CZ90">
            <v>10.566666666666666</v>
          </cell>
          <cell r="DA90">
            <v>0</v>
          </cell>
          <cell r="DB90">
            <v>0</v>
          </cell>
          <cell r="DD90">
            <v>0.48399999999999999</v>
          </cell>
          <cell r="DE90">
            <v>0</v>
          </cell>
          <cell r="DF90">
            <v>1.4999999999999999E-2</v>
          </cell>
          <cell r="DJ90">
            <v>12.066666666666666</v>
          </cell>
          <cell r="DK90">
            <v>0</v>
          </cell>
          <cell r="DL90">
            <v>0</v>
          </cell>
          <cell r="DN90">
            <v>0</v>
          </cell>
          <cell r="DO90">
            <v>0</v>
          </cell>
          <cell r="DP90">
            <v>0</v>
          </cell>
          <cell r="EN90">
            <v>8.4166666666666679</v>
          </cell>
          <cell r="EO90">
            <v>0</v>
          </cell>
          <cell r="EP90">
            <v>0</v>
          </cell>
          <cell r="ER90">
            <v>6.4</v>
          </cell>
          <cell r="ES90">
            <v>0</v>
          </cell>
          <cell r="ET90">
            <v>0.2</v>
          </cell>
          <cell r="EX90">
            <v>2.0166666666666666</v>
          </cell>
          <cell r="EY90">
            <v>0</v>
          </cell>
          <cell r="EZ90">
            <v>0</v>
          </cell>
          <cell r="FB90">
            <v>0</v>
          </cell>
          <cell r="FC90">
            <v>0</v>
          </cell>
          <cell r="FD90">
            <v>0</v>
          </cell>
          <cell r="FH90">
            <v>16.916666666666664</v>
          </cell>
          <cell r="FI90">
            <v>0</v>
          </cell>
          <cell r="FJ90">
            <v>0</v>
          </cell>
          <cell r="FL90">
            <v>0</v>
          </cell>
          <cell r="FM90">
            <v>0</v>
          </cell>
          <cell r="FN90">
            <v>0</v>
          </cell>
        </row>
        <row r="91">
          <cell r="EG91">
            <v>762.42859899999996</v>
          </cell>
        </row>
        <row r="92">
          <cell r="D92">
            <v>221.94666599999999</v>
          </cell>
          <cell r="E92">
            <v>0</v>
          </cell>
          <cell r="F92">
            <v>0</v>
          </cell>
          <cell r="H92">
            <v>189.32</v>
          </cell>
          <cell r="I92">
            <v>0</v>
          </cell>
          <cell r="J92">
            <v>4.9125700000000005</v>
          </cell>
          <cell r="N92">
            <v>145.05666600000001</v>
          </cell>
          <cell r="O92">
            <v>0</v>
          </cell>
          <cell r="P92">
            <v>0</v>
          </cell>
          <cell r="R92">
            <v>86.613</v>
          </cell>
          <cell r="S92">
            <v>0</v>
          </cell>
          <cell r="T92">
            <v>0.63</v>
          </cell>
          <cell r="X92">
            <v>225.02666599999998</v>
          </cell>
          <cell r="Y92">
            <v>0</v>
          </cell>
          <cell r="Z92">
            <v>0</v>
          </cell>
          <cell r="AB92">
            <v>110.06865000000001</v>
          </cell>
          <cell r="AC92">
            <v>0.69342000000000004</v>
          </cell>
          <cell r="AD92">
            <v>1.5219300000000004</v>
          </cell>
          <cell r="AR92">
            <v>209.47666599999999</v>
          </cell>
          <cell r="AS92">
            <v>0</v>
          </cell>
          <cell r="AT92">
            <v>0</v>
          </cell>
          <cell r="AV92">
            <v>196.23679999999999</v>
          </cell>
          <cell r="AW92">
            <v>0.68420000000000003</v>
          </cell>
          <cell r="AX92">
            <v>8.0630000000000006</v>
          </cell>
          <cell r="BB92">
            <v>156.33666600000001</v>
          </cell>
          <cell r="BC92">
            <v>0</v>
          </cell>
          <cell r="BD92">
            <v>0</v>
          </cell>
          <cell r="BF92">
            <v>108.309</v>
          </cell>
          <cell r="BG92">
            <v>0.46400000000000002</v>
          </cell>
          <cell r="BH92">
            <v>0.88700000000000001</v>
          </cell>
          <cell r="BL92">
            <v>1165.3936660000002</v>
          </cell>
          <cell r="BM92">
            <v>0</v>
          </cell>
          <cell r="BN92">
            <v>0</v>
          </cell>
          <cell r="BP92">
            <v>373.20820000000003</v>
          </cell>
          <cell r="BQ92">
            <v>0.63870000000000005</v>
          </cell>
          <cell r="BR92">
            <v>3.3740999999999994</v>
          </cell>
          <cell r="CJ92">
            <v>1063.7556499999998</v>
          </cell>
          <cell r="CK92">
            <v>2.4803199999999999</v>
          </cell>
          <cell r="CL92">
            <v>19.3886</v>
          </cell>
          <cell r="CP92">
            <v>260.126666</v>
          </cell>
          <cell r="CQ92">
            <v>0</v>
          </cell>
          <cell r="CR92">
            <v>0</v>
          </cell>
          <cell r="CT92">
            <v>216.42580999999998</v>
          </cell>
          <cell r="CU92">
            <v>0.54307000000000005</v>
          </cell>
          <cell r="CV92">
            <v>8.7149999999999999</v>
          </cell>
          <cell r="CZ92">
            <v>181.57666599999999</v>
          </cell>
          <cell r="DA92">
            <v>0</v>
          </cell>
          <cell r="DB92">
            <v>0</v>
          </cell>
          <cell r="DD92">
            <v>115.54563999999999</v>
          </cell>
          <cell r="DE92">
            <v>0.49697999999999998</v>
          </cell>
          <cell r="DF92">
            <v>2.6110000000000002</v>
          </cell>
          <cell r="DJ92">
            <v>277.76666599999999</v>
          </cell>
          <cell r="DK92">
            <v>0</v>
          </cell>
          <cell r="DL92">
            <v>0</v>
          </cell>
          <cell r="DN92">
            <v>183.43695</v>
          </cell>
          <cell r="DO92">
            <v>0.47304999999999997</v>
          </cell>
          <cell r="DP92">
            <v>5.8639999999999999</v>
          </cell>
          <cell r="EN92">
            <v>679.54666600000019</v>
          </cell>
          <cell r="EO92">
            <v>0</v>
          </cell>
          <cell r="EP92">
            <v>0</v>
          </cell>
          <cell r="ER92">
            <v>362.33404000000002</v>
          </cell>
          <cell r="ES92">
            <v>5.0269899999999996</v>
          </cell>
          <cell r="ET92">
            <v>9.0850099999999987</v>
          </cell>
          <cell r="EX92">
            <v>1070.3666660000001</v>
          </cell>
          <cell r="EY92">
            <v>0</v>
          </cell>
          <cell r="EZ92">
            <v>0</v>
          </cell>
          <cell r="FB92">
            <v>680.91073000000006</v>
          </cell>
          <cell r="FC92">
            <v>5.0597599999999989</v>
          </cell>
          <cell r="FD92">
            <v>18.584510000000002</v>
          </cell>
          <cell r="FH92">
            <v>223.33666599999998</v>
          </cell>
          <cell r="FI92">
            <v>0</v>
          </cell>
          <cell r="FJ92">
            <v>0</v>
          </cell>
          <cell r="FL92">
            <v>1071.2354400000002</v>
          </cell>
          <cell r="FM92">
            <v>11.31977</v>
          </cell>
          <cell r="FN92">
            <v>20.540289999999999</v>
          </cell>
        </row>
        <row r="93">
          <cell r="D93">
            <v>97.412999999999997</v>
          </cell>
          <cell r="E93">
            <v>0</v>
          </cell>
          <cell r="F93">
            <v>0</v>
          </cell>
          <cell r="H93">
            <v>100.0468432464</v>
          </cell>
          <cell r="I93">
            <v>0</v>
          </cell>
          <cell r="J93">
            <v>0.9431567535999994</v>
          </cell>
          <cell r="N93">
            <v>136.92399999999998</v>
          </cell>
          <cell r="O93">
            <v>0</v>
          </cell>
          <cell r="P93">
            <v>0</v>
          </cell>
          <cell r="R93">
            <v>145.79347502408274</v>
          </cell>
          <cell r="S93">
            <v>0</v>
          </cell>
          <cell r="T93">
            <v>0.24282497591723126</v>
          </cell>
          <cell r="X93">
            <v>878.32399999999996</v>
          </cell>
          <cell r="Y93">
            <v>0</v>
          </cell>
          <cell r="Z93">
            <v>0</v>
          </cell>
          <cell r="AB93">
            <v>458.94888200000003</v>
          </cell>
          <cell r="AC93">
            <v>20.024000000000001</v>
          </cell>
          <cell r="AD93">
            <v>0.22111800000000031</v>
          </cell>
          <cell r="AR93">
            <v>191.28699999999998</v>
          </cell>
          <cell r="AS93">
            <v>0</v>
          </cell>
          <cell r="AT93">
            <v>0</v>
          </cell>
          <cell r="AV93">
            <v>541.97811000000013</v>
          </cell>
          <cell r="AW93">
            <v>0.56047999999999998</v>
          </cell>
          <cell r="AX93">
            <v>2.1789999999999998</v>
          </cell>
          <cell r="BB93">
            <v>282.95699999999999</v>
          </cell>
          <cell r="BC93">
            <v>0</v>
          </cell>
          <cell r="BD93">
            <v>0</v>
          </cell>
          <cell r="BF93">
            <v>164.18825000000004</v>
          </cell>
          <cell r="BG93">
            <v>0.59899999999999998</v>
          </cell>
          <cell r="BH93">
            <v>0.94700000000000006</v>
          </cell>
          <cell r="BL93">
            <v>547.19746666666674</v>
          </cell>
          <cell r="BM93">
            <v>0</v>
          </cell>
          <cell r="BN93">
            <v>0</v>
          </cell>
          <cell r="BP93">
            <v>242.75862000000001</v>
          </cell>
          <cell r="BQ93">
            <v>0.75</v>
          </cell>
          <cell r="BR93">
            <v>1.69</v>
          </cell>
          <cell r="CJ93">
            <v>1653.7141802704825</v>
          </cell>
          <cell r="CK93">
            <v>23.39048</v>
          </cell>
          <cell r="CL93">
            <v>4.763099729517231</v>
          </cell>
          <cell r="CP93">
            <v>235.70746666666665</v>
          </cell>
          <cell r="CQ93">
            <v>0</v>
          </cell>
          <cell r="CR93">
            <v>0</v>
          </cell>
          <cell r="CT93">
            <v>245.65764999999999</v>
          </cell>
          <cell r="CU93">
            <v>0.64607000000000003</v>
          </cell>
          <cell r="CV93">
            <v>0.76480999999999999</v>
          </cell>
          <cell r="CZ93">
            <v>196.98699999999997</v>
          </cell>
          <cell r="DA93">
            <v>0</v>
          </cell>
          <cell r="DB93">
            <v>0</v>
          </cell>
          <cell r="DD93">
            <v>233.741905</v>
          </cell>
          <cell r="DE93">
            <v>0.77898999999999996</v>
          </cell>
          <cell r="DF93">
            <v>1.1341050000000001</v>
          </cell>
          <cell r="DJ93">
            <v>321.51699999999994</v>
          </cell>
          <cell r="DK93">
            <v>0</v>
          </cell>
          <cell r="DL93">
            <v>0</v>
          </cell>
          <cell r="DN93">
            <v>223.32147999999995</v>
          </cell>
          <cell r="DO93">
            <v>0.54379999999999995</v>
          </cell>
          <cell r="DP93">
            <v>1.660685</v>
          </cell>
          <cell r="EN93">
            <v>204.30699999999999</v>
          </cell>
          <cell r="EO93">
            <v>0</v>
          </cell>
          <cell r="EP93">
            <v>0</v>
          </cell>
          <cell r="ER93">
            <v>297.57478999999995</v>
          </cell>
          <cell r="ES93">
            <v>3.3872899999999997</v>
          </cell>
          <cell r="ET93">
            <v>1.42777</v>
          </cell>
          <cell r="EX93">
            <v>205.29746666666665</v>
          </cell>
          <cell r="EY93">
            <v>0</v>
          </cell>
          <cell r="EZ93">
            <v>0</v>
          </cell>
          <cell r="FB93">
            <v>181.14764000000002</v>
          </cell>
          <cell r="FC93">
            <v>0.37758999999999998</v>
          </cell>
          <cell r="FD93">
            <v>1.1475600000000001</v>
          </cell>
          <cell r="FH93">
            <v>203.42099999999999</v>
          </cell>
          <cell r="FI93">
            <v>0</v>
          </cell>
          <cell r="FJ93">
            <v>0</v>
          </cell>
          <cell r="FL93">
            <v>159.47202000000001</v>
          </cell>
          <cell r="FM93">
            <v>0.91422999999999999</v>
          </cell>
          <cell r="FN93">
            <v>0.94583000000000006</v>
          </cell>
        </row>
        <row r="94">
          <cell r="D94">
            <v>2550.8503333333333</v>
          </cell>
          <cell r="E94">
            <v>0</v>
          </cell>
          <cell r="F94">
            <v>0</v>
          </cell>
          <cell r="H94">
            <v>2660.4592193824001</v>
          </cell>
          <cell r="I94">
            <v>0</v>
          </cell>
          <cell r="J94">
            <v>6.2888506175999908</v>
          </cell>
          <cell r="N94">
            <v>2795.4009418333335</v>
          </cell>
          <cell r="O94">
            <v>0</v>
          </cell>
          <cell r="P94">
            <v>0</v>
          </cell>
          <cell r="R94">
            <v>2411.6118264358215</v>
          </cell>
          <cell r="S94">
            <v>0</v>
          </cell>
          <cell r="T94">
            <v>5.4731835641789122</v>
          </cell>
          <cell r="X94">
            <v>2769.8098918333335</v>
          </cell>
          <cell r="Y94">
            <v>0</v>
          </cell>
          <cell r="Z94">
            <v>0</v>
          </cell>
          <cell r="AB94">
            <v>2293.3885969999997</v>
          </cell>
          <cell r="AC94">
            <v>0</v>
          </cell>
          <cell r="AD94">
            <v>4.4825330000000054</v>
          </cell>
          <cell r="AR94">
            <v>2617.5851918333337</v>
          </cell>
          <cell r="AS94">
            <v>0</v>
          </cell>
          <cell r="AT94">
            <v>0</v>
          </cell>
          <cell r="AV94">
            <v>3177.12165</v>
          </cell>
          <cell r="AW94">
            <v>26.448434000000002</v>
          </cell>
          <cell r="AX94">
            <v>5.4785160000000008</v>
          </cell>
          <cell r="BB94">
            <v>6203.2933418333332</v>
          </cell>
          <cell r="BC94">
            <v>0</v>
          </cell>
          <cell r="BD94">
            <v>0</v>
          </cell>
          <cell r="BF94">
            <v>3516.3531699999999</v>
          </cell>
          <cell r="BG94">
            <v>21.970370000000003</v>
          </cell>
          <cell r="BH94">
            <v>21.497630000000001</v>
          </cell>
          <cell r="BL94">
            <v>6217.4416918333327</v>
          </cell>
          <cell r="BM94">
            <v>0</v>
          </cell>
          <cell r="BN94">
            <v>0</v>
          </cell>
          <cell r="BP94">
            <v>3801.4313899999997</v>
          </cell>
          <cell r="BQ94">
            <v>21.919319999999999</v>
          </cell>
          <cell r="BR94">
            <v>17.296970000000002</v>
          </cell>
          <cell r="CJ94">
            <v>17860.36585281822</v>
          </cell>
          <cell r="CK94">
            <v>70.338124000000008</v>
          </cell>
          <cell r="CL94">
            <v>60.517683181778906</v>
          </cell>
          <cell r="CP94">
            <v>6174.4927584999996</v>
          </cell>
          <cell r="CQ94">
            <v>0</v>
          </cell>
          <cell r="CR94">
            <v>0</v>
          </cell>
          <cell r="CT94">
            <v>4884.8165299999991</v>
          </cell>
          <cell r="CU94">
            <v>22.022449999999999</v>
          </cell>
          <cell r="CV94">
            <v>1.67475</v>
          </cell>
          <cell r="CZ94">
            <v>8197.6859084999996</v>
          </cell>
          <cell r="DA94">
            <v>0</v>
          </cell>
          <cell r="DB94">
            <v>0</v>
          </cell>
          <cell r="DD94">
            <v>5493.5791899999995</v>
          </cell>
          <cell r="DE94">
            <v>26.119389999999999</v>
          </cell>
          <cell r="DF94">
            <v>1.7400099999999998</v>
          </cell>
          <cell r="DJ94">
            <v>8914.4543584999992</v>
          </cell>
          <cell r="DK94">
            <v>0</v>
          </cell>
          <cell r="DL94">
            <v>0</v>
          </cell>
          <cell r="DN94">
            <v>4561.087849999999</v>
          </cell>
          <cell r="DO94">
            <v>22.262395000000005</v>
          </cell>
          <cell r="DP94">
            <v>0.65334999999999999</v>
          </cell>
          <cell r="EN94">
            <v>5006.079891833333</v>
          </cell>
          <cell r="EO94">
            <v>0</v>
          </cell>
          <cell r="EP94">
            <v>0</v>
          </cell>
          <cell r="ER94">
            <v>4950.3540900000007</v>
          </cell>
          <cell r="ES94">
            <v>4.4090000000000004E-2</v>
          </cell>
          <cell r="ET94">
            <v>1.2049099999999999</v>
          </cell>
          <cell r="EX94">
            <v>6552.7876418333335</v>
          </cell>
          <cell r="EY94">
            <v>0</v>
          </cell>
          <cell r="EZ94">
            <v>0</v>
          </cell>
          <cell r="FB94">
            <v>4853.8074299999998</v>
          </cell>
          <cell r="FC94">
            <v>8.0000000000000007E-5</v>
          </cell>
          <cell r="FD94">
            <v>0.82881000000000005</v>
          </cell>
          <cell r="FH94">
            <v>4252.7749918333338</v>
          </cell>
          <cell r="FI94">
            <v>0</v>
          </cell>
          <cell r="FJ94">
            <v>0</v>
          </cell>
          <cell r="FL94">
            <v>5603.2522500000005</v>
          </cell>
          <cell r="FM94">
            <v>2.5699999999999998E-3</v>
          </cell>
          <cell r="FN94">
            <v>0.64066000000000001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Z95">
            <v>0</v>
          </cell>
          <cell r="AB95">
            <v>0</v>
          </cell>
          <cell r="AC95">
            <v>0</v>
          </cell>
          <cell r="AD95">
            <v>0</v>
          </cell>
          <cell r="AR95">
            <v>0</v>
          </cell>
          <cell r="AS95">
            <v>0</v>
          </cell>
          <cell r="AT95">
            <v>0</v>
          </cell>
          <cell r="AV95">
            <v>0</v>
          </cell>
          <cell r="AW95">
            <v>0</v>
          </cell>
          <cell r="AX95">
            <v>0</v>
          </cell>
          <cell r="BB95">
            <v>0</v>
          </cell>
          <cell r="BC95">
            <v>0</v>
          </cell>
          <cell r="BD95">
            <v>0</v>
          </cell>
          <cell r="BF95">
            <v>0</v>
          </cell>
          <cell r="BG95">
            <v>0</v>
          </cell>
          <cell r="BH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CJ95">
            <v>0</v>
          </cell>
          <cell r="CK95">
            <v>0</v>
          </cell>
          <cell r="CL95">
            <v>0</v>
          </cell>
          <cell r="CP95">
            <v>140</v>
          </cell>
          <cell r="CQ95">
            <v>0</v>
          </cell>
          <cell r="CR95">
            <v>0</v>
          </cell>
          <cell r="CT95">
            <v>0</v>
          </cell>
          <cell r="CU95">
            <v>0</v>
          </cell>
          <cell r="CV95">
            <v>0</v>
          </cell>
          <cell r="CZ95">
            <v>0</v>
          </cell>
          <cell r="DA95">
            <v>0</v>
          </cell>
          <cell r="DB95">
            <v>0</v>
          </cell>
          <cell r="DD95">
            <v>0</v>
          </cell>
          <cell r="DE95">
            <v>0</v>
          </cell>
          <cell r="DF95">
            <v>0</v>
          </cell>
          <cell r="DJ95">
            <v>0</v>
          </cell>
          <cell r="DK95">
            <v>0</v>
          </cell>
          <cell r="DL95">
            <v>0</v>
          </cell>
          <cell r="DN95">
            <v>0</v>
          </cell>
          <cell r="DO95">
            <v>0</v>
          </cell>
          <cell r="DP95">
            <v>0</v>
          </cell>
          <cell r="EN95">
            <v>0</v>
          </cell>
          <cell r="EO95">
            <v>0</v>
          </cell>
          <cell r="EP95">
            <v>0</v>
          </cell>
          <cell r="ER95">
            <v>0</v>
          </cell>
          <cell r="ES95">
            <v>0</v>
          </cell>
          <cell r="ET95">
            <v>0</v>
          </cell>
          <cell r="EX95">
            <v>0</v>
          </cell>
          <cell r="EY95">
            <v>0</v>
          </cell>
          <cell r="EZ95">
            <v>0</v>
          </cell>
          <cell r="FB95">
            <v>0</v>
          </cell>
          <cell r="FC95">
            <v>0</v>
          </cell>
          <cell r="FD95">
            <v>0</v>
          </cell>
          <cell r="FH95">
            <v>0</v>
          </cell>
          <cell r="FI95">
            <v>0</v>
          </cell>
          <cell r="FJ95">
            <v>0</v>
          </cell>
          <cell r="FL95">
            <v>0</v>
          </cell>
          <cell r="FM95">
            <v>0</v>
          </cell>
          <cell r="FN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  <cell r="N96">
            <v>0</v>
          </cell>
          <cell r="O96">
            <v>0</v>
          </cell>
          <cell r="P96">
            <v>0</v>
          </cell>
          <cell r="R96">
            <v>72.953999999999994</v>
          </cell>
          <cell r="S96">
            <v>0</v>
          </cell>
          <cell r="T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BB96">
            <v>10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L96">
            <v>0</v>
          </cell>
          <cell r="BM96">
            <v>0</v>
          </cell>
          <cell r="BN96">
            <v>0</v>
          </cell>
          <cell r="BP96">
            <v>0</v>
          </cell>
          <cell r="BQ96">
            <v>0</v>
          </cell>
          <cell r="BR96">
            <v>0</v>
          </cell>
          <cell r="CJ96">
            <v>72.953999999999994</v>
          </cell>
          <cell r="CK96">
            <v>0</v>
          </cell>
          <cell r="CL96">
            <v>0</v>
          </cell>
          <cell r="CP96">
            <v>0</v>
          </cell>
          <cell r="CQ96">
            <v>0</v>
          </cell>
          <cell r="CR96">
            <v>0</v>
          </cell>
          <cell r="CT96">
            <v>0</v>
          </cell>
          <cell r="CU96">
            <v>0</v>
          </cell>
          <cell r="CV96">
            <v>0</v>
          </cell>
          <cell r="CZ96">
            <v>0</v>
          </cell>
          <cell r="DA96">
            <v>0</v>
          </cell>
          <cell r="DB96">
            <v>0</v>
          </cell>
          <cell r="DD96">
            <v>0</v>
          </cell>
          <cell r="DE96">
            <v>0</v>
          </cell>
          <cell r="DF96">
            <v>0</v>
          </cell>
          <cell r="DJ96">
            <v>0</v>
          </cell>
          <cell r="DK96">
            <v>0</v>
          </cell>
          <cell r="DL96">
            <v>0</v>
          </cell>
          <cell r="DN96">
            <v>0</v>
          </cell>
          <cell r="DO96">
            <v>0</v>
          </cell>
          <cell r="DP96">
            <v>0</v>
          </cell>
          <cell r="EN96">
            <v>0</v>
          </cell>
          <cell r="EO96">
            <v>0</v>
          </cell>
          <cell r="EP96">
            <v>0</v>
          </cell>
          <cell r="ER96">
            <v>0</v>
          </cell>
          <cell r="ES96">
            <v>0</v>
          </cell>
          <cell r="ET96">
            <v>0</v>
          </cell>
          <cell r="EX96">
            <v>0</v>
          </cell>
          <cell r="EY96">
            <v>0</v>
          </cell>
          <cell r="EZ96">
            <v>0</v>
          </cell>
          <cell r="FB96">
            <v>0</v>
          </cell>
          <cell r="FC96">
            <v>0</v>
          </cell>
          <cell r="FD96">
            <v>0</v>
          </cell>
          <cell r="FH96">
            <v>140</v>
          </cell>
          <cell r="FI96">
            <v>0</v>
          </cell>
          <cell r="FJ96">
            <v>0</v>
          </cell>
          <cell r="FL96">
            <v>0</v>
          </cell>
          <cell r="FM96">
            <v>0</v>
          </cell>
          <cell r="FN96">
            <v>0</v>
          </cell>
        </row>
        <row r="97">
          <cell r="D97">
            <v>66.729099999999988</v>
          </cell>
          <cell r="E97">
            <v>0</v>
          </cell>
          <cell r="F97">
            <v>0</v>
          </cell>
          <cell r="H97">
            <v>93.35472</v>
          </cell>
          <cell r="I97">
            <v>0</v>
          </cell>
          <cell r="J97">
            <v>0.39659</v>
          </cell>
          <cell r="N97">
            <v>116.12909999999999</v>
          </cell>
          <cell r="O97">
            <v>0</v>
          </cell>
          <cell r="P97">
            <v>0</v>
          </cell>
          <cell r="R97">
            <v>73.994142955804733</v>
          </cell>
          <cell r="S97">
            <v>0</v>
          </cell>
          <cell r="T97">
            <v>0.75624704419524724</v>
          </cell>
          <cell r="X97">
            <v>113.7796</v>
          </cell>
          <cell r="Y97">
            <v>0</v>
          </cell>
          <cell r="Z97">
            <v>0</v>
          </cell>
          <cell r="AB97">
            <v>174.57750000000001</v>
          </cell>
          <cell r="AC97">
            <v>0.27400000000000002</v>
          </cell>
          <cell r="AD97">
            <v>1.9582500000000003</v>
          </cell>
          <cell r="AR97">
            <v>492.42910000000006</v>
          </cell>
          <cell r="AS97">
            <v>0</v>
          </cell>
          <cell r="AT97">
            <v>0</v>
          </cell>
          <cell r="AV97">
            <v>425.30751000000004</v>
          </cell>
          <cell r="AW97">
            <v>0.81795000000000007</v>
          </cell>
          <cell r="AX97">
            <v>3.5570399999999998</v>
          </cell>
          <cell r="BB97">
            <v>996.36909999999966</v>
          </cell>
          <cell r="BC97">
            <v>0</v>
          </cell>
          <cell r="BD97">
            <v>0</v>
          </cell>
          <cell r="BF97">
            <v>75.549940000000007</v>
          </cell>
          <cell r="BG97">
            <v>0.35025000000000001</v>
          </cell>
          <cell r="BH97">
            <v>0.77999999999999992</v>
          </cell>
          <cell r="BL97">
            <v>486.69955333333343</v>
          </cell>
          <cell r="BM97">
            <v>0</v>
          </cell>
          <cell r="BN97">
            <v>0</v>
          </cell>
          <cell r="BP97">
            <v>197.91669000000002</v>
          </cell>
          <cell r="BQ97">
            <v>1.1355900000000001</v>
          </cell>
          <cell r="BR97">
            <v>1.5600499999999999</v>
          </cell>
          <cell r="CJ97">
            <v>1040.700502955805</v>
          </cell>
          <cell r="CK97">
            <v>3.9937899999999997</v>
          </cell>
          <cell r="CL97">
            <v>7.5881770441952465</v>
          </cell>
          <cell r="CP97">
            <v>125.93005333333332</v>
          </cell>
          <cell r="CQ97">
            <v>0</v>
          </cell>
          <cell r="CR97">
            <v>0</v>
          </cell>
          <cell r="CT97">
            <v>531.68921999999998</v>
          </cell>
          <cell r="CU97">
            <v>1.4718200000000001</v>
          </cell>
          <cell r="CV97">
            <v>8.3423599999999993</v>
          </cell>
          <cell r="CZ97">
            <v>148.7396</v>
          </cell>
          <cell r="DA97">
            <v>0</v>
          </cell>
          <cell r="DB97">
            <v>0</v>
          </cell>
          <cell r="DD97">
            <v>348.36524000000009</v>
          </cell>
          <cell r="DE97">
            <v>1.30983</v>
          </cell>
          <cell r="DF97">
            <v>4.6699299999999999</v>
          </cell>
          <cell r="DJ97">
            <v>107.98959999999998</v>
          </cell>
          <cell r="DK97">
            <v>0</v>
          </cell>
          <cell r="DL97">
            <v>0</v>
          </cell>
          <cell r="DN97">
            <v>134.13972000000001</v>
          </cell>
          <cell r="DO97">
            <v>7.1289999999999992E-2</v>
          </cell>
          <cell r="DP97">
            <v>2.12249</v>
          </cell>
          <cell r="EN97">
            <v>201.113</v>
          </cell>
          <cell r="EO97">
            <v>0</v>
          </cell>
          <cell r="EP97">
            <v>0</v>
          </cell>
          <cell r="ER97">
            <v>181.51824999999997</v>
          </cell>
          <cell r="ES97">
            <v>0.1</v>
          </cell>
          <cell r="ET97">
            <v>1.17</v>
          </cell>
          <cell r="EX97">
            <v>107.67299999999999</v>
          </cell>
          <cell r="EY97">
            <v>0</v>
          </cell>
          <cell r="EZ97">
            <v>0</v>
          </cell>
          <cell r="FB97">
            <v>184.75694000000004</v>
          </cell>
          <cell r="FC97">
            <v>0.39</v>
          </cell>
          <cell r="FD97">
            <v>1.68</v>
          </cell>
          <cell r="FH97">
            <v>122.34299999999999</v>
          </cell>
          <cell r="FI97">
            <v>0</v>
          </cell>
          <cell r="FJ97">
            <v>0</v>
          </cell>
          <cell r="FL97">
            <v>99.927880000000002</v>
          </cell>
          <cell r="FM97">
            <v>1.0103899999999999</v>
          </cell>
          <cell r="FN97">
            <v>4.82423</v>
          </cell>
        </row>
        <row r="98">
          <cell r="EG98">
            <v>39172.449269999997</v>
          </cell>
        </row>
        <row r="99">
          <cell r="D99">
            <v>304.24</v>
          </cell>
          <cell r="E99">
            <v>0</v>
          </cell>
          <cell r="F99">
            <v>0</v>
          </cell>
          <cell r="H99">
            <v>257.56051279525747</v>
          </cell>
          <cell r="I99">
            <v>1.43</v>
          </cell>
          <cell r="J99">
            <v>0.12948720474254749</v>
          </cell>
          <cell r="N99">
            <v>304.25</v>
          </cell>
          <cell r="O99">
            <v>0</v>
          </cell>
          <cell r="P99">
            <v>0</v>
          </cell>
          <cell r="R99">
            <v>250.32783105855611</v>
          </cell>
          <cell r="S99">
            <v>2.2000000000000002</v>
          </cell>
          <cell r="T99">
            <v>0.1421689414438751</v>
          </cell>
          <cell r="X99">
            <v>304.24</v>
          </cell>
          <cell r="Y99">
            <v>0</v>
          </cell>
          <cell r="Z99">
            <v>0</v>
          </cell>
          <cell r="AB99">
            <v>259.96320684664363</v>
          </cell>
          <cell r="AC99">
            <v>9</v>
          </cell>
          <cell r="AD99">
            <v>0.10679315335633571</v>
          </cell>
          <cell r="AR99">
            <v>449.14</v>
          </cell>
          <cell r="AS99">
            <v>0</v>
          </cell>
          <cell r="AT99">
            <v>0</v>
          </cell>
          <cell r="AV99">
            <v>407.86400000000003</v>
          </cell>
          <cell r="AW99">
            <v>0.41299999999999998</v>
          </cell>
          <cell r="AX99">
            <v>5.6829999999999998</v>
          </cell>
          <cell r="BB99">
            <v>449.14</v>
          </cell>
          <cell r="BC99">
            <v>0</v>
          </cell>
          <cell r="BD99">
            <v>0</v>
          </cell>
          <cell r="BF99">
            <v>405.54499999999996</v>
          </cell>
          <cell r="BG99">
            <v>1.3240000000000001</v>
          </cell>
          <cell r="BH99">
            <v>7.0850000000000009</v>
          </cell>
          <cell r="BL99">
            <v>449.14</v>
          </cell>
          <cell r="BM99">
            <v>0</v>
          </cell>
          <cell r="BN99">
            <v>0</v>
          </cell>
          <cell r="BP99">
            <v>370.93399999999997</v>
          </cell>
          <cell r="BQ99">
            <v>7.7569999999999997</v>
          </cell>
          <cell r="BR99">
            <v>5.2639999999999993</v>
          </cell>
          <cell r="CJ99">
            <v>1952.1945507004571</v>
          </cell>
          <cell r="CK99">
            <v>22.123999999999999</v>
          </cell>
          <cell r="CL99">
            <v>18.410449299542762</v>
          </cell>
          <cell r="CP99">
            <v>449.14</v>
          </cell>
          <cell r="CQ99">
            <v>0</v>
          </cell>
          <cell r="CR99">
            <v>0</v>
          </cell>
          <cell r="CT99">
            <v>399.0025</v>
          </cell>
          <cell r="CU99">
            <v>1.3568</v>
          </cell>
          <cell r="CV99">
            <v>13.599779999999999</v>
          </cell>
          <cell r="CZ99">
            <v>449.14</v>
          </cell>
          <cell r="DA99">
            <v>0</v>
          </cell>
          <cell r="DB99">
            <v>0</v>
          </cell>
          <cell r="DD99">
            <v>461.4973</v>
          </cell>
          <cell r="DE99">
            <v>0.99756999999999996</v>
          </cell>
          <cell r="DF99">
            <v>11.680209999999999</v>
          </cell>
          <cell r="DJ99">
            <v>449.14</v>
          </cell>
          <cell r="DK99">
            <v>0</v>
          </cell>
          <cell r="DL99">
            <v>0</v>
          </cell>
          <cell r="DN99">
            <v>460.24964999999997</v>
          </cell>
          <cell r="DO99">
            <v>3.5560700000000001</v>
          </cell>
          <cell r="DP99">
            <v>10.359349999999999</v>
          </cell>
          <cell r="EN99">
            <v>304.22999999999996</v>
          </cell>
          <cell r="EO99">
            <v>0</v>
          </cell>
          <cell r="EP99">
            <v>0</v>
          </cell>
          <cell r="ER99">
            <v>155.85999999999999</v>
          </cell>
          <cell r="ES99">
            <v>0</v>
          </cell>
          <cell r="ET99">
            <v>0.187</v>
          </cell>
          <cell r="EX99">
            <v>304.22999999999996</v>
          </cell>
          <cell r="EY99">
            <v>0</v>
          </cell>
          <cell r="EZ99">
            <v>0</v>
          </cell>
          <cell r="FB99">
            <v>155.79499999999999</v>
          </cell>
          <cell r="FC99">
            <v>0</v>
          </cell>
          <cell r="FD99">
            <v>0.252</v>
          </cell>
          <cell r="FH99">
            <v>304.22999999999996</v>
          </cell>
          <cell r="FI99">
            <v>0</v>
          </cell>
          <cell r="FJ99">
            <v>0</v>
          </cell>
          <cell r="FL99">
            <v>265.85293000000001</v>
          </cell>
          <cell r="FM99">
            <v>0</v>
          </cell>
          <cell r="FN99">
            <v>6.5540000000000003</v>
          </cell>
        </row>
        <row r="100">
          <cell r="D100">
            <v>81.816000000000003</v>
          </cell>
          <cell r="E100">
            <v>0</v>
          </cell>
          <cell r="F100">
            <v>0</v>
          </cell>
          <cell r="H100">
            <v>64.772753391999998</v>
          </cell>
          <cell r="I100">
            <v>0</v>
          </cell>
          <cell r="J100">
            <v>1.4272466079999979</v>
          </cell>
          <cell r="N100">
            <v>114.55000000000001</v>
          </cell>
          <cell r="O100">
            <v>0</v>
          </cell>
          <cell r="P100">
            <v>0</v>
          </cell>
          <cell r="R100">
            <v>65.834967250449651</v>
          </cell>
          <cell r="S100">
            <v>0</v>
          </cell>
          <cell r="T100">
            <v>1.4150327495503396</v>
          </cell>
          <cell r="X100">
            <v>114.54599999999999</v>
          </cell>
          <cell r="Y100">
            <v>0</v>
          </cell>
          <cell r="Z100">
            <v>0</v>
          </cell>
          <cell r="AB100">
            <v>166.844615</v>
          </cell>
          <cell r="AC100">
            <v>0</v>
          </cell>
          <cell r="AD100">
            <v>3.3683850000000026</v>
          </cell>
          <cell r="AR100">
            <v>118.36599999999999</v>
          </cell>
          <cell r="AS100">
            <v>0</v>
          </cell>
          <cell r="AT100">
            <v>0</v>
          </cell>
          <cell r="AV100">
            <v>71.482259999999997</v>
          </cell>
          <cell r="AW100">
            <v>2.7677399999999999</v>
          </cell>
          <cell r="AX100">
            <v>1.95</v>
          </cell>
          <cell r="BB100">
            <v>118.36599999999999</v>
          </cell>
          <cell r="BC100">
            <v>0</v>
          </cell>
          <cell r="BD100">
            <v>0</v>
          </cell>
          <cell r="BF100">
            <v>102.66783</v>
          </cell>
          <cell r="BG100">
            <v>2.0249999999999999</v>
          </cell>
          <cell r="BH100">
            <v>2.7600000000000002</v>
          </cell>
          <cell r="BL100">
            <v>141.09599999999998</v>
          </cell>
          <cell r="BM100">
            <v>0</v>
          </cell>
          <cell r="BN100">
            <v>0</v>
          </cell>
          <cell r="BP100">
            <v>103.56400000000001</v>
          </cell>
          <cell r="BQ100">
            <v>2.548</v>
          </cell>
          <cell r="BR100">
            <v>1.8359999999999999</v>
          </cell>
          <cell r="CJ100">
            <v>575.16642564244978</v>
          </cell>
          <cell r="CK100">
            <v>7.4507399999999997</v>
          </cell>
          <cell r="CL100">
            <v>12.646664357550343</v>
          </cell>
          <cell r="CP100">
            <v>139.36599999999999</v>
          </cell>
          <cell r="CQ100">
            <v>0</v>
          </cell>
          <cell r="CR100">
            <v>0</v>
          </cell>
          <cell r="CT100">
            <v>103.19701000000001</v>
          </cell>
          <cell r="CU100">
            <v>2.8866999999999998</v>
          </cell>
          <cell r="CV100">
            <v>2.28843</v>
          </cell>
          <cell r="CZ100">
            <v>136.86600000000001</v>
          </cell>
          <cell r="DA100">
            <v>0</v>
          </cell>
          <cell r="DB100">
            <v>0</v>
          </cell>
          <cell r="DD100">
            <v>102.78469</v>
          </cell>
          <cell r="DE100">
            <v>3.2486199999999998</v>
          </cell>
          <cell r="DF100">
            <v>2.415</v>
          </cell>
          <cell r="DJ100">
            <v>341.86599999999999</v>
          </cell>
          <cell r="DK100">
            <v>0</v>
          </cell>
          <cell r="DL100">
            <v>0</v>
          </cell>
          <cell r="DN100">
            <v>84.859229999999982</v>
          </cell>
          <cell r="DO100">
            <v>1.8064799999999999</v>
          </cell>
          <cell r="DP100">
            <v>1.9425899999999998</v>
          </cell>
          <cell r="EN100">
            <v>132.20327272727272</v>
          </cell>
          <cell r="EO100">
            <v>0</v>
          </cell>
          <cell r="EP100">
            <v>0</v>
          </cell>
          <cell r="ER100">
            <v>77.719859999999997</v>
          </cell>
          <cell r="ES100">
            <v>1.1707200000000002</v>
          </cell>
          <cell r="ET100">
            <v>2.0305</v>
          </cell>
          <cell r="EX100">
            <v>132.20327272727275</v>
          </cell>
          <cell r="EY100">
            <v>0</v>
          </cell>
          <cell r="EZ100">
            <v>0</v>
          </cell>
          <cell r="FB100">
            <v>95.329000000000008</v>
          </cell>
          <cell r="FC100">
            <v>0.68</v>
          </cell>
          <cell r="FD100">
            <v>2.9729999999999999</v>
          </cell>
          <cell r="FH100">
            <v>142.20327272727275</v>
          </cell>
          <cell r="FI100">
            <v>0</v>
          </cell>
          <cell r="FJ100">
            <v>0</v>
          </cell>
          <cell r="FL100">
            <v>127.45764</v>
          </cell>
          <cell r="FM100">
            <v>1.58867</v>
          </cell>
          <cell r="FN100">
            <v>2.3577699999999999</v>
          </cell>
        </row>
        <row r="101">
          <cell r="D101">
            <v>215.45000000000002</v>
          </cell>
          <cell r="E101">
            <v>0</v>
          </cell>
          <cell r="F101">
            <v>0</v>
          </cell>
          <cell r="H101">
            <v>203.23166214</v>
          </cell>
          <cell r="I101">
            <v>0</v>
          </cell>
          <cell r="J101">
            <v>4.1463378599999974</v>
          </cell>
          <cell r="N101">
            <v>237.67999999999998</v>
          </cell>
          <cell r="O101">
            <v>0</v>
          </cell>
          <cell r="P101">
            <v>0</v>
          </cell>
          <cell r="R101">
            <v>207.74878192457354</v>
          </cell>
          <cell r="S101">
            <v>0</v>
          </cell>
          <cell r="T101">
            <v>4.5802180754264761</v>
          </cell>
          <cell r="X101">
            <v>237.65</v>
          </cell>
          <cell r="Y101">
            <v>0</v>
          </cell>
          <cell r="Z101">
            <v>0</v>
          </cell>
          <cell r="AB101">
            <v>228.18300500000001</v>
          </cell>
          <cell r="AC101">
            <v>0.6</v>
          </cell>
          <cell r="AD101">
            <v>3.9859950000000026</v>
          </cell>
          <cell r="AR101">
            <v>237.64000000000001</v>
          </cell>
          <cell r="AS101">
            <v>0</v>
          </cell>
          <cell r="AT101">
            <v>0</v>
          </cell>
          <cell r="AV101">
            <v>200.47310999999999</v>
          </cell>
          <cell r="AW101">
            <v>5.6057000000000006</v>
          </cell>
          <cell r="AX101">
            <v>5.9512499999999999</v>
          </cell>
          <cell r="BB101">
            <v>237.64000000000001</v>
          </cell>
          <cell r="BC101">
            <v>0</v>
          </cell>
          <cell r="BD101">
            <v>0</v>
          </cell>
          <cell r="BF101">
            <v>201.06341</v>
          </cell>
          <cell r="BG101">
            <v>4.2597699999999996</v>
          </cell>
          <cell r="BH101">
            <v>4.7437399999999998</v>
          </cell>
          <cell r="BL101">
            <v>237.62000000000003</v>
          </cell>
          <cell r="BM101">
            <v>0</v>
          </cell>
          <cell r="BN101">
            <v>0</v>
          </cell>
          <cell r="BP101">
            <v>192.68251000000001</v>
          </cell>
          <cell r="BQ101">
            <v>5.9007800000000001</v>
          </cell>
          <cell r="BR101">
            <v>5.0853899999999994</v>
          </cell>
          <cell r="CJ101">
            <v>1233.3824790645735</v>
          </cell>
          <cell r="CK101">
            <v>16.366249999999997</v>
          </cell>
          <cell r="CL101">
            <v>28.492930935426472</v>
          </cell>
          <cell r="CP101">
            <v>260.33000000000004</v>
          </cell>
          <cell r="CQ101">
            <v>0</v>
          </cell>
          <cell r="CR101">
            <v>0</v>
          </cell>
          <cell r="CT101">
            <v>199.41184000000001</v>
          </cell>
          <cell r="CU101">
            <v>6.1684700000000001</v>
          </cell>
          <cell r="CV101">
            <v>4.7702099999999996</v>
          </cell>
          <cell r="CZ101">
            <v>252.02000000000004</v>
          </cell>
          <cell r="DA101">
            <v>0</v>
          </cell>
          <cell r="DB101">
            <v>0</v>
          </cell>
          <cell r="DD101">
            <v>318.40755999999993</v>
          </cell>
          <cell r="DE101">
            <v>6.5337099999999992</v>
          </cell>
          <cell r="DF101">
            <v>5.6687899999999996</v>
          </cell>
          <cell r="DJ101">
            <v>251.92000000000004</v>
          </cell>
          <cell r="DK101">
            <v>0</v>
          </cell>
          <cell r="DL101">
            <v>0</v>
          </cell>
          <cell r="DN101">
            <v>306.48641999999995</v>
          </cell>
          <cell r="DO101">
            <v>7.7984</v>
          </cell>
          <cell r="DP101">
            <v>6.3362400000000001</v>
          </cell>
          <cell r="EN101">
            <v>245.89000000000001</v>
          </cell>
          <cell r="EO101">
            <v>0</v>
          </cell>
          <cell r="EP101">
            <v>0</v>
          </cell>
          <cell r="ER101">
            <v>361.53314999999998</v>
          </cell>
          <cell r="ES101">
            <v>5.8111699999999997</v>
          </cell>
          <cell r="ET101">
            <v>8.1808700000000005</v>
          </cell>
          <cell r="EX101">
            <v>245.89000000000001</v>
          </cell>
          <cell r="EY101">
            <v>0</v>
          </cell>
          <cell r="EZ101">
            <v>0</v>
          </cell>
          <cell r="FB101">
            <v>229.60584999999998</v>
          </cell>
          <cell r="FC101">
            <v>1.8844000000000001</v>
          </cell>
          <cell r="FD101">
            <v>5.52318</v>
          </cell>
          <cell r="FH101">
            <v>267.83999999999997</v>
          </cell>
          <cell r="FI101">
            <v>0</v>
          </cell>
          <cell r="FJ101">
            <v>0</v>
          </cell>
          <cell r="FL101">
            <v>402.92022000000003</v>
          </cell>
          <cell r="FM101">
            <v>3.6788099999999999</v>
          </cell>
          <cell r="FN101">
            <v>5.7410299999999994</v>
          </cell>
        </row>
        <row r="102">
          <cell r="D102">
            <v>21.09</v>
          </cell>
          <cell r="E102">
            <v>0</v>
          </cell>
          <cell r="F102">
            <v>0</v>
          </cell>
          <cell r="H102">
            <v>20.25</v>
          </cell>
          <cell r="I102">
            <v>0</v>
          </cell>
          <cell r="J102">
            <v>0</v>
          </cell>
          <cell r="N102">
            <v>21.09</v>
          </cell>
          <cell r="O102">
            <v>0</v>
          </cell>
          <cell r="P102">
            <v>0</v>
          </cell>
          <cell r="R102">
            <v>19.75</v>
          </cell>
          <cell r="S102">
            <v>0</v>
          </cell>
          <cell r="T102">
            <v>0.5</v>
          </cell>
          <cell r="X102">
            <v>63.391669999999998</v>
          </cell>
          <cell r="Y102">
            <v>0</v>
          </cell>
          <cell r="Z102">
            <v>0</v>
          </cell>
          <cell r="AB102">
            <v>61.29</v>
          </cell>
          <cell r="AC102">
            <v>0</v>
          </cell>
          <cell r="AD102">
            <v>1.26</v>
          </cell>
          <cell r="AR102">
            <v>21.09</v>
          </cell>
          <cell r="AS102">
            <v>0</v>
          </cell>
          <cell r="AT102">
            <v>0</v>
          </cell>
          <cell r="AV102">
            <v>19.340430000000001</v>
          </cell>
          <cell r="AW102">
            <v>0.29257</v>
          </cell>
          <cell r="AX102">
            <v>0.62</v>
          </cell>
          <cell r="BB102">
            <v>63.379999999999995</v>
          </cell>
          <cell r="BC102">
            <v>0</v>
          </cell>
          <cell r="BD102">
            <v>0</v>
          </cell>
          <cell r="BF102">
            <v>61.758859999999999</v>
          </cell>
          <cell r="BG102">
            <v>0.27413999999999999</v>
          </cell>
          <cell r="BH102">
            <v>0.52</v>
          </cell>
          <cell r="BL102">
            <v>21.08</v>
          </cell>
          <cell r="BM102">
            <v>0</v>
          </cell>
          <cell r="BN102">
            <v>0</v>
          </cell>
          <cell r="BP102">
            <v>19.592200000000002</v>
          </cell>
          <cell r="BQ102">
            <v>0.1208</v>
          </cell>
          <cell r="BR102">
            <v>0.54</v>
          </cell>
          <cell r="CJ102">
            <v>201.98149000000001</v>
          </cell>
          <cell r="CK102">
            <v>0.68751000000000007</v>
          </cell>
          <cell r="CL102">
            <v>3.4400000000000004</v>
          </cell>
          <cell r="CP102">
            <v>85.08</v>
          </cell>
          <cell r="CQ102">
            <v>0</v>
          </cell>
          <cell r="CR102">
            <v>0</v>
          </cell>
          <cell r="CT102">
            <v>19.59</v>
          </cell>
          <cell r="CU102">
            <v>0.12</v>
          </cell>
          <cell r="CV102">
            <v>0.54</v>
          </cell>
          <cell r="CZ102">
            <v>21.08</v>
          </cell>
          <cell r="DA102">
            <v>0</v>
          </cell>
          <cell r="DB102">
            <v>0</v>
          </cell>
          <cell r="DD102">
            <v>592.04104000000007</v>
          </cell>
          <cell r="DE102">
            <v>0.11735</v>
          </cell>
          <cell r="DF102">
            <v>6.0607199999999999</v>
          </cell>
          <cell r="DJ102">
            <v>83.08</v>
          </cell>
          <cell r="DK102">
            <v>0</v>
          </cell>
          <cell r="DL102">
            <v>0</v>
          </cell>
          <cell r="DN102">
            <v>34.262180000000001</v>
          </cell>
          <cell r="DO102">
            <v>0.06</v>
          </cell>
          <cell r="DP102">
            <v>0.67498999999999998</v>
          </cell>
          <cell r="EN102">
            <v>41.08</v>
          </cell>
          <cell r="EO102">
            <v>0</v>
          </cell>
          <cell r="EP102">
            <v>0</v>
          </cell>
          <cell r="ER102">
            <v>14.43</v>
          </cell>
          <cell r="ES102">
            <v>0.04</v>
          </cell>
          <cell r="ET102">
            <v>0.53</v>
          </cell>
          <cell r="EX102">
            <v>42.08</v>
          </cell>
          <cell r="EY102">
            <v>0</v>
          </cell>
          <cell r="EZ102">
            <v>0</v>
          </cell>
          <cell r="FB102">
            <v>14.5</v>
          </cell>
          <cell r="FC102">
            <v>0</v>
          </cell>
          <cell r="FD102">
            <v>0.45</v>
          </cell>
          <cell r="FH102">
            <v>42.08</v>
          </cell>
          <cell r="FI102">
            <v>0</v>
          </cell>
          <cell r="FJ102">
            <v>0</v>
          </cell>
          <cell r="FL102">
            <v>14.4</v>
          </cell>
          <cell r="FM102">
            <v>0.14000000000000001</v>
          </cell>
          <cell r="FN102">
            <v>0.51</v>
          </cell>
        </row>
        <row r="103">
          <cell r="EG103">
            <v>7255.1193899999989</v>
          </cell>
        </row>
        <row r="104">
          <cell r="D104">
            <v>180.76162000000002</v>
          </cell>
          <cell r="E104">
            <v>0</v>
          </cell>
          <cell r="F104">
            <v>0</v>
          </cell>
          <cell r="H104">
            <v>200.52887000000001</v>
          </cell>
          <cell r="I104">
            <v>0</v>
          </cell>
          <cell r="J104">
            <v>0.96479999999999999</v>
          </cell>
          <cell r="N104">
            <v>145.8792</v>
          </cell>
          <cell r="O104">
            <v>0</v>
          </cell>
          <cell r="P104">
            <v>0</v>
          </cell>
          <cell r="R104">
            <v>102.73889573679733</v>
          </cell>
          <cell r="S104">
            <v>0</v>
          </cell>
          <cell r="T104">
            <v>1.7109042632026743</v>
          </cell>
          <cell r="X104">
            <v>222.5292</v>
          </cell>
          <cell r="Y104">
            <v>0</v>
          </cell>
          <cell r="Z104">
            <v>0</v>
          </cell>
          <cell r="AB104">
            <v>229.50832</v>
          </cell>
          <cell r="AC104">
            <v>1.11355</v>
          </cell>
          <cell r="AD104">
            <v>1.61469</v>
          </cell>
          <cell r="AR104">
            <v>218.73920000000001</v>
          </cell>
          <cell r="AS104">
            <v>0</v>
          </cell>
          <cell r="AT104">
            <v>0</v>
          </cell>
          <cell r="AV104">
            <v>161.77258000000003</v>
          </cell>
          <cell r="AW104">
            <v>1.2166600000000001</v>
          </cell>
          <cell r="AX104">
            <v>2.7754099999999999</v>
          </cell>
          <cell r="BB104">
            <v>233.98919999999998</v>
          </cell>
          <cell r="BC104">
            <v>0</v>
          </cell>
          <cell r="BD104">
            <v>0</v>
          </cell>
          <cell r="BF104">
            <v>197.68839</v>
          </cell>
          <cell r="BG104">
            <v>0.55220000000000002</v>
          </cell>
          <cell r="BH104">
            <v>1.8613000000000002</v>
          </cell>
          <cell r="BL104">
            <v>258.17919999999998</v>
          </cell>
          <cell r="BM104">
            <v>0</v>
          </cell>
          <cell r="BN104">
            <v>0</v>
          </cell>
          <cell r="BP104">
            <v>131.16104999999996</v>
          </cell>
          <cell r="BQ104">
            <v>1.1903600000000001</v>
          </cell>
          <cell r="BR104">
            <v>2.4584000000000001</v>
          </cell>
          <cell r="CJ104">
            <v>1023.3981057367973</v>
          </cell>
          <cell r="CK104">
            <v>4.3597700000000001</v>
          </cell>
          <cell r="CL104">
            <v>11.091504263202674</v>
          </cell>
          <cell r="CP104">
            <v>240.1892</v>
          </cell>
          <cell r="CQ104">
            <v>0</v>
          </cell>
          <cell r="CR104">
            <v>0</v>
          </cell>
          <cell r="CT104">
            <v>208.26515329999998</v>
          </cell>
          <cell r="CU104">
            <v>1.8699967000000008</v>
          </cell>
          <cell r="CV104">
            <v>1.7745899999999999</v>
          </cell>
          <cell r="CZ104">
            <v>236.08920000000001</v>
          </cell>
          <cell r="DA104">
            <v>0</v>
          </cell>
          <cell r="DB104">
            <v>0</v>
          </cell>
          <cell r="DD104">
            <v>158.33976999999999</v>
          </cell>
          <cell r="DE104">
            <v>4.1421399999999995</v>
          </cell>
          <cell r="DF104">
            <v>3.3764900000000004</v>
          </cell>
          <cell r="DJ104">
            <v>298.56600000000003</v>
          </cell>
          <cell r="DK104">
            <v>0</v>
          </cell>
          <cell r="DL104">
            <v>0</v>
          </cell>
          <cell r="DN104">
            <v>176.30106000000001</v>
          </cell>
          <cell r="DO104">
            <v>0.94461000000000095</v>
          </cell>
          <cell r="DP104">
            <v>2.2756700000000003</v>
          </cell>
          <cell r="EN104">
            <v>213.38000000000002</v>
          </cell>
          <cell r="EO104">
            <v>0</v>
          </cell>
          <cell r="EP104">
            <v>0</v>
          </cell>
          <cell r="ER104">
            <v>143.1277</v>
          </cell>
          <cell r="ES104">
            <v>0.86370000000000013</v>
          </cell>
          <cell r="ET104">
            <v>2.8838900000000001</v>
          </cell>
          <cell r="EX104">
            <v>240.18</v>
          </cell>
          <cell r="EY104">
            <v>0</v>
          </cell>
          <cell r="EZ104">
            <v>0</v>
          </cell>
          <cell r="FB104">
            <v>704.05590000000007</v>
          </cell>
          <cell r="FC104">
            <v>4.7999400000000003</v>
          </cell>
          <cell r="FD104">
            <v>19.590410000000002</v>
          </cell>
          <cell r="FH104">
            <v>305.55000000000007</v>
          </cell>
          <cell r="FI104">
            <v>0</v>
          </cell>
          <cell r="FJ104">
            <v>0</v>
          </cell>
          <cell r="FL104">
            <v>2819.84825</v>
          </cell>
          <cell r="FM104">
            <v>1.37785</v>
          </cell>
          <cell r="FN104">
            <v>172.29412999999997</v>
          </cell>
        </row>
        <row r="105">
          <cell r="D105">
            <v>77.201589999999996</v>
          </cell>
          <cell r="E105">
            <v>0</v>
          </cell>
          <cell r="F105">
            <v>0</v>
          </cell>
          <cell r="H105">
            <v>62.921119331999996</v>
          </cell>
          <cell r="I105">
            <v>0</v>
          </cell>
          <cell r="J105">
            <v>0.30583066799999992</v>
          </cell>
          <cell r="N105">
            <v>81.001589999999993</v>
          </cell>
          <cell r="O105">
            <v>0</v>
          </cell>
          <cell r="P105">
            <v>0</v>
          </cell>
          <cell r="R105">
            <v>31.373790000000003</v>
          </cell>
          <cell r="S105">
            <v>0</v>
          </cell>
          <cell r="T105">
            <v>0.42554999999999998</v>
          </cell>
          <cell r="X105">
            <v>124.44158999999999</v>
          </cell>
          <cell r="Y105">
            <v>0</v>
          </cell>
          <cell r="Z105">
            <v>0</v>
          </cell>
          <cell r="AB105">
            <v>42.237774999999999</v>
          </cell>
          <cell r="AC105">
            <v>0</v>
          </cell>
          <cell r="AD105">
            <v>0.43857500000000016</v>
          </cell>
          <cell r="AR105">
            <v>127.91158999999999</v>
          </cell>
          <cell r="AS105">
            <v>0</v>
          </cell>
          <cell r="AT105">
            <v>0</v>
          </cell>
          <cell r="AV105">
            <v>41.389900000000004</v>
          </cell>
          <cell r="AW105">
            <v>0.26385999999999998</v>
          </cell>
          <cell r="AX105">
            <v>0.65000000000000013</v>
          </cell>
          <cell r="BB105">
            <v>174.58130000000003</v>
          </cell>
          <cell r="BC105">
            <v>0</v>
          </cell>
          <cell r="BD105">
            <v>0</v>
          </cell>
          <cell r="BF105">
            <v>31.711900000000004</v>
          </cell>
          <cell r="BG105">
            <v>7.0000000000000007E-2</v>
          </cell>
          <cell r="BH105">
            <v>0.38200000000000001</v>
          </cell>
          <cell r="BL105">
            <v>181.12130000000002</v>
          </cell>
          <cell r="BM105">
            <v>0</v>
          </cell>
          <cell r="BN105">
            <v>0</v>
          </cell>
          <cell r="BP105">
            <v>48.559229999999992</v>
          </cell>
          <cell r="BQ105">
            <v>0.24127999999999999</v>
          </cell>
          <cell r="BR105">
            <v>0.36300000000000004</v>
          </cell>
          <cell r="CJ105">
            <v>258.19371433200001</v>
          </cell>
          <cell r="CK105">
            <v>0.57513999999999998</v>
          </cell>
          <cell r="CL105">
            <v>2.5649556680000001</v>
          </cell>
          <cell r="CP105">
            <v>182.13130000000001</v>
          </cell>
          <cell r="CQ105">
            <v>0</v>
          </cell>
          <cell r="CR105">
            <v>0</v>
          </cell>
          <cell r="CT105">
            <v>52.126319999999993</v>
          </cell>
          <cell r="CU105">
            <v>0.25717999999999996</v>
          </cell>
          <cell r="CV105">
            <v>1.3069999999999999</v>
          </cell>
          <cell r="CZ105">
            <v>201.07130000000001</v>
          </cell>
          <cell r="DA105">
            <v>0</v>
          </cell>
          <cell r="DB105">
            <v>0</v>
          </cell>
          <cell r="DD105">
            <v>50.587970000000006</v>
          </cell>
          <cell r="DE105">
            <v>0.23668999999999998</v>
          </cell>
          <cell r="DF105">
            <v>1.05</v>
          </cell>
          <cell r="DJ105">
            <v>202.29130000000004</v>
          </cell>
          <cell r="DK105">
            <v>0</v>
          </cell>
          <cell r="DL105">
            <v>0</v>
          </cell>
          <cell r="DN105">
            <v>53.827760000000005</v>
          </cell>
          <cell r="DO105">
            <v>0.13999999999999999</v>
          </cell>
          <cell r="DP105">
            <v>0.71100000000000008</v>
          </cell>
          <cell r="EN105">
            <v>178.28500000000003</v>
          </cell>
          <cell r="EO105">
            <v>0</v>
          </cell>
          <cell r="EP105">
            <v>0</v>
          </cell>
          <cell r="ER105">
            <v>34.900840000000002</v>
          </cell>
          <cell r="ES105">
            <v>0.20300000000000001</v>
          </cell>
          <cell r="ET105">
            <v>0.80399999999999994</v>
          </cell>
          <cell r="EX105">
            <v>179.98500000000001</v>
          </cell>
          <cell r="EY105">
            <v>0</v>
          </cell>
          <cell r="EZ105">
            <v>0</v>
          </cell>
          <cell r="FB105">
            <v>36.422240000000002</v>
          </cell>
          <cell r="FC105">
            <v>0.88700000000000001</v>
          </cell>
          <cell r="FD105">
            <v>2.39473</v>
          </cell>
          <cell r="FH105">
            <v>177.745</v>
          </cell>
          <cell r="FI105">
            <v>0</v>
          </cell>
          <cell r="FJ105">
            <v>0</v>
          </cell>
          <cell r="FL105">
            <v>69.357089999999985</v>
          </cell>
          <cell r="FM105">
            <v>0.22999999999999998</v>
          </cell>
          <cell r="FN105">
            <v>1.0311699999999999</v>
          </cell>
        </row>
        <row r="106">
          <cell r="D106">
            <v>68.963333333333338</v>
          </cell>
          <cell r="E106">
            <v>0</v>
          </cell>
          <cell r="F106">
            <v>0</v>
          </cell>
          <cell r="H106">
            <v>65.289391296800005</v>
          </cell>
          <cell r="I106">
            <v>0</v>
          </cell>
          <cell r="J106">
            <v>0.54715870319999982</v>
          </cell>
          <cell r="N106">
            <v>86.833333333333343</v>
          </cell>
          <cell r="O106">
            <v>0</v>
          </cell>
          <cell r="P106">
            <v>0</v>
          </cell>
          <cell r="R106">
            <v>69.251896360000003</v>
          </cell>
          <cell r="S106">
            <v>0</v>
          </cell>
          <cell r="T106">
            <v>0.23635364000000009</v>
          </cell>
          <cell r="X106">
            <v>109.99333333333333</v>
          </cell>
          <cell r="Y106">
            <v>0</v>
          </cell>
          <cell r="Z106">
            <v>0</v>
          </cell>
          <cell r="AB106">
            <v>75.675264999999982</v>
          </cell>
          <cell r="AC106">
            <v>0</v>
          </cell>
          <cell r="AD106">
            <v>0.19854500000000008</v>
          </cell>
          <cell r="AR106">
            <v>88.993333333333325</v>
          </cell>
          <cell r="AS106">
            <v>0</v>
          </cell>
          <cell r="AT106">
            <v>0</v>
          </cell>
          <cell r="AV106">
            <v>64.263270000000006</v>
          </cell>
          <cell r="AW106">
            <v>0.23371999999999998</v>
          </cell>
          <cell r="AX106">
            <v>0.25640000000000002</v>
          </cell>
          <cell r="BB106">
            <v>91.903333333333322</v>
          </cell>
          <cell r="BC106">
            <v>0</v>
          </cell>
          <cell r="BD106">
            <v>0</v>
          </cell>
          <cell r="BF106">
            <v>57.124130000000001</v>
          </cell>
          <cell r="BG106">
            <v>0.19</v>
          </cell>
          <cell r="BH106">
            <v>0.30759999999999998</v>
          </cell>
          <cell r="BL106">
            <v>244.28233333333333</v>
          </cell>
          <cell r="BM106">
            <v>0</v>
          </cell>
          <cell r="BN106">
            <v>0</v>
          </cell>
          <cell r="BP106">
            <v>176.36759999999998</v>
          </cell>
          <cell r="BQ106">
            <v>0.41</v>
          </cell>
          <cell r="BR106">
            <v>0.30238999999999994</v>
          </cell>
          <cell r="CJ106">
            <v>507.97155265679999</v>
          </cell>
          <cell r="CK106">
            <v>0.83372000000000002</v>
          </cell>
          <cell r="CL106">
            <v>1.8484473432000004</v>
          </cell>
          <cell r="CP106">
            <v>71.943333333333328</v>
          </cell>
          <cell r="CQ106">
            <v>0</v>
          </cell>
          <cell r="CR106">
            <v>0</v>
          </cell>
          <cell r="CT106">
            <v>64.625839999999997</v>
          </cell>
          <cell r="CU106">
            <v>0.13</v>
          </cell>
          <cell r="CV106">
            <v>0.62434000000000012</v>
          </cell>
          <cell r="CZ106">
            <v>89.103333333333339</v>
          </cell>
          <cell r="DA106">
            <v>0</v>
          </cell>
          <cell r="DB106">
            <v>0</v>
          </cell>
          <cell r="DD106">
            <v>164.72</v>
          </cell>
          <cell r="DE106">
            <v>0.15</v>
          </cell>
          <cell r="DF106">
            <v>0.99</v>
          </cell>
          <cell r="DJ106">
            <v>97.403333333333336</v>
          </cell>
          <cell r="DK106">
            <v>0</v>
          </cell>
          <cell r="DL106">
            <v>0</v>
          </cell>
          <cell r="DN106">
            <v>83.284792800000005</v>
          </cell>
          <cell r="DO106">
            <v>0.10620000000000002</v>
          </cell>
          <cell r="DP106">
            <v>0.1996</v>
          </cell>
          <cell r="EN106">
            <v>95.963333333333338</v>
          </cell>
          <cell r="EO106">
            <v>0</v>
          </cell>
          <cell r="EP106">
            <v>0</v>
          </cell>
          <cell r="ER106">
            <v>144.75823</v>
          </cell>
          <cell r="ES106">
            <v>7.6929999999999998E-2</v>
          </cell>
          <cell r="ET106">
            <v>3.1711200000000002</v>
          </cell>
          <cell r="EX106">
            <v>68.053333333333327</v>
          </cell>
          <cell r="EY106">
            <v>0</v>
          </cell>
          <cell r="EZ106">
            <v>0</v>
          </cell>
          <cell r="FB106">
            <v>213.23217</v>
          </cell>
          <cell r="FC106">
            <v>0</v>
          </cell>
          <cell r="FD106">
            <v>0.15478999999999998</v>
          </cell>
          <cell r="FH106">
            <v>79.163333333333327</v>
          </cell>
          <cell r="FI106">
            <v>0</v>
          </cell>
          <cell r="FJ106">
            <v>0</v>
          </cell>
          <cell r="FL106">
            <v>367.26080000000002</v>
          </cell>
          <cell r="FM106">
            <v>0.03</v>
          </cell>
          <cell r="FN106">
            <v>0.69947000000000004</v>
          </cell>
        </row>
        <row r="107">
          <cell r="EG107">
            <v>2843.2010827999998</v>
          </cell>
        </row>
        <row r="108">
          <cell r="D108">
            <v>0</v>
          </cell>
          <cell r="E108">
            <v>0</v>
          </cell>
          <cell r="F108">
            <v>0</v>
          </cell>
          <cell r="H108">
            <v>0</v>
          </cell>
          <cell r="I108">
            <v>0</v>
          </cell>
          <cell r="J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Z108">
            <v>0</v>
          </cell>
          <cell r="AB108">
            <v>0</v>
          </cell>
          <cell r="AC108">
            <v>0</v>
          </cell>
          <cell r="AD108">
            <v>0</v>
          </cell>
          <cell r="AR108">
            <v>0</v>
          </cell>
          <cell r="AS108">
            <v>0</v>
          </cell>
          <cell r="AT108">
            <v>0</v>
          </cell>
          <cell r="AV108">
            <v>0</v>
          </cell>
          <cell r="AW108">
            <v>0</v>
          </cell>
          <cell r="AX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L108">
            <v>0</v>
          </cell>
          <cell r="BM108">
            <v>0</v>
          </cell>
          <cell r="BN108">
            <v>0</v>
          </cell>
          <cell r="BP108">
            <v>0</v>
          </cell>
          <cell r="BQ108">
            <v>0</v>
          </cell>
          <cell r="BR108">
            <v>0</v>
          </cell>
          <cell r="CJ108">
            <v>0</v>
          </cell>
          <cell r="CK108">
            <v>0</v>
          </cell>
          <cell r="CL108">
            <v>0</v>
          </cell>
          <cell r="CP108">
            <v>0</v>
          </cell>
          <cell r="CQ108">
            <v>0</v>
          </cell>
          <cell r="CR108">
            <v>0</v>
          </cell>
          <cell r="CT108">
            <v>0</v>
          </cell>
          <cell r="CU108">
            <v>0</v>
          </cell>
          <cell r="CV108">
            <v>0</v>
          </cell>
          <cell r="CZ108">
            <v>26</v>
          </cell>
          <cell r="DA108">
            <v>0</v>
          </cell>
          <cell r="DB108">
            <v>0</v>
          </cell>
          <cell r="DD108">
            <v>0</v>
          </cell>
          <cell r="DE108">
            <v>0</v>
          </cell>
          <cell r="DF108">
            <v>0</v>
          </cell>
          <cell r="DJ108">
            <v>0</v>
          </cell>
          <cell r="DK108">
            <v>0</v>
          </cell>
          <cell r="DL108">
            <v>0</v>
          </cell>
          <cell r="DN108">
            <v>0</v>
          </cell>
          <cell r="DO108">
            <v>0</v>
          </cell>
          <cell r="DP108">
            <v>0</v>
          </cell>
          <cell r="EN108">
            <v>0</v>
          </cell>
          <cell r="EO108">
            <v>0</v>
          </cell>
          <cell r="EP108">
            <v>0</v>
          </cell>
          <cell r="ER108">
            <v>0</v>
          </cell>
          <cell r="ES108">
            <v>0</v>
          </cell>
          <cell r="ET108">
            <v>0</v>
          </cell>
          <cell r="EX108">
            <v>0</v>
          </cell>
          <cell r="EY108">
            <v>0</v>
          </cell>
          <cell r="EZ108">
            <v>0</v>
          </cell>
          <cell r="FB108">
            <v>0</v>
          </cell>
          <cell r="FC108">
            <v>0</v>
          </cell>
          <cell r="FD108">
            <v>0</v>
          </cell>
          <cell r="FH108">
            <v>0</v>
          </cell>
          <cell r="FI108">
            <v>0</v>
          </cell>
          <cell r="FJ108">
            <v>0</v>
          </cell>
          <cell r="FL108">
            <v>0</v>
          </cell>
          <cell r="FM108">
            <v>0</v>
          </cell>
          <cell r="FN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H109">
            <v>0</v>
          </cell>
          <cell r="I109">
            <v>0</v>
          </cell>
          <cell r="J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Z109">
            <v>0</v>
          </cell>
          <cell r="AB109">
            <v>0</v>
          </cell>
          <cell r="AC109">
            <v>0</v>
          </cell>
          <cell r="AD109">
            <v>0</v>
          </cell>
          <cell r="AR109">
            <v>0</v>
          </cell>
          <cell r="AS109">
            <v>0</v>
          </cell>
          <cell r="AT109">
            <v>0</v>
          </cell>
          <cell r="AV109">
            <v>0</v>
          </cell>
          <cell r="AW109">
            <v>0</v>
          </cell>
          <cell r="AX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33.28</v>
          </cell>
          <cell r="BG109">
            <v>0</v>
          </cell>
          <cell r="BH109">
            <v>0</v>
          </cell>
          <cell r="BL109">
            <v>0</v>
          </cell>
          <cell r="BM109">
            <v>0</v>
          </cell>
          <cell r="BN109">
            <v>0</v>
          </cell>
          <cell r="BP109">
            <v>0</v>
          </cell>
          <cell r="BQ109">
            <v>0</v>
          </cell>
          <cell r="BR109">
            <v>0</v>
          </cell>
          <cell r="CJ109">
            <v>33.28</v>
          </cell>
          <cell r="CK109">
            <v>0</v>
          </cell>
          <cell r="CL109">
            <v>0</v>
          </cell>
          <cell r="CP109">
            <v>0</v>
          </cell>
          <cell r="CQ109">
            <v>0</v>
          </cell>
          <cell r="CR109">
            <v>0</v>
          </cell>
          <cell r="CT109">
            <v>0</v>
          </cell>
          <cell r="CU109">
            <v>0</v>
          </cell>
          <cell r="CV109">
            <v>0</v>
          </cell>
          <cell r="CZ109">
            <v>0</v>
          </cell>
          <cell r="DA109">
            <v>0</v>
          </cell>
          <cell r="DB109">
            <v>0</v>
          </cell>
          <cell r="DD109">
            <v>0</v>
          </cell>
          <cell r="DE109">
            <v>0</v>
          </cell>
          <cell r="DF109">
            <v>0</v>
          </cell>
          <cell r="DJ109">
            <v>0</v>
          </cell>
          <cell r="DK109">
            <v>0</v>
          </cell>
          <cell r="DL109">
            <v>0</v>
          </cell>
          <cell r="DN109">
            <v>0</v>
          </cell>
          <cell r="DO109">
            <v>0</v>
          </cell>
          <cell r="DP109">
            <v>0</v>
          </cell>
          <cell r="EN109">
            <v>0</v>
          </cell>
          <cell r="EO109">
            <v>0</v>
          </cell>
          <cell r="EP109">
            <v>0</v>
          </cell>
          <cell r="ER109">
            <v>0</v>
          </cell>
          <cell r="ES109">
            <v>0</v>
          </cell>
          <cell r="ET109">
            <v>0</v>
          </cell>
          <cell r="EX109">
            <v>0</v>
          </cell>
          <cell r="EY109">
            <v>0</v>
          </cell>
          <cell r="EZ109">
            <v>0</v>
          </cell>
          <cell r="FB109">
            <v>0</v>
          </cell>
          <cell r="FC109">
            <v>0</v>
          </cell>
          <cell r="FD109">
            <v>0</v>
          </cell>
          <cell r="FH109">
            <v>0</v>
          </cell>
          <cell r="FI109">
            <v>0</v>
          </cell>
          <cell r="FJ109">
            <v>0</v>
          </cell>
          <cell r="FL109">
            <v>0</v>
          </cell>
          <cell r="FM109">
            <v>0</v>
          </cell>
          <cell r="FN109">
            <v>0</v>
          </cell>
        </row>
        <row r="110">
          <cell r="EG110">
            <v>33.28</v>
          </cell>
        </row>
        <row r="111">
          <cell r="D111">
            <v>0</v>
          </cell>
          <cell r="E111">
            <v>0</v>
          </cell>
          <cell r="F111">
            <v>0</v>
          </cell>
          <cell r="H111">
            <v>7.43</v>
          </cell>
          <cell r="I111">
            <v>0</v>
          </cell>
          <cell r="J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4.95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Z111">
            <v>0</v>
          </cell>
          <cell r="AB111">
            <v>5.63</v>
          </cell>
          <cell r="AC111">
            <v>1.79</v>
          </cell>
          <cell r="AD111">
            <v>0</v>
          </cell>
          <cell r="AR111">
            <v>0</v>
          </cell>
          <cell r="AS111">
            <v>0</v>
          </cell>
          <cell r="AT111">
            <v>0</v>
          </cell>
          <cell r="AV111">
            <v>6.18</v>
          </cell>
          <cell r="AW111">
            <v>0</v>
          </cell>
          <cell r="AX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3.07</v>
          </cell>
          <cell r="BG111">
            <v>0</v>
          </cell>
          <cell r="BH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4.29</v>
          </cell>
          <cell r="BQ111">
            <v>0</v>
          </cell>
          <cell r="BR111">
            <v>0</v>
          </cell>
          <cell r="CJ111">
            <v>31.549999999999997</v>
          </cell>
          <cell r="CK111">
            <v>1.79</v>
          </cell>
          <cell r="CL111">
            <v>0</v>
          </cell>
          <cell r="CP111">
            <v>0</v>
          </cell>
          <cell r="CQ111">
            <v>0</v>
          </cell>
          <cell r="CR111">
            <v>0</v>
          </cell>
          <cell r="CT111">
            <v>4.7964399999999996</v>
          </cell>
          <cell r="CU111">
            <v>0</v>
          </cell>
          <cell r="CV111">
            <v>0</v>
          </cell>
          <cell r="CZ111">
            <v>0</v>
          </cell>
          <cell r="DA111">
            <v>0</v>
          </cell>
          <cell r="DB111">
            <v>0</v>
          </cell>
          <cell r="DD111">
            <v>85.09</v>
          </cell>
          <cell r="DE111">
            <v>0</v>
          </cell>
          <cell r="DF111">
            <v>0</v>
          </cell>
          <cell r="DJ111">
            <v>0</v>
          </cell>
          <cell r="DK111">
            <v>0</v>
          </cell>
          <cell r="DL111">
            <v>0</v>
          </cell>
          <cell r="DN111">
            <v>5.62</v>
          </cell>
          <cell r="DO111">
            <v>0</v>
          </cell>
          <cell r="DP111">
            <v>0</v>
          </cell>
          <cell r="EN111">
            <v>0</v>
          </cell>
          <cell r="EO111">
            <v>0</v>
          </cell>
          <cell r="EP111">
            <v>0</v>
          </cell>
          <cell r="ER111">
            <v>25.389999999999997</v>
          </cell>
          <cell r="ES111">
            <v>0</v>
          </cell>
          <cell r="ET111">
            <v>0.08</v>
          </cell>
          <cell r="EX111">
            <v>0</v>
          </cell>
          <cell r="EY111">
            <v>0</v>
          </cell>
          <cell r="EZ111">
            <v>0</v>
          </cell>
          <cell r="FB111">
            <v>14.379999999999999</v>
          </cell>
          <cell r="FC111">
            <v>0</v>
          </cell>
          <cell r="FD111">
            <v>0.13</v>
          </cell>
          <cell r="FH111">
            <v>0</v>
          </cell>
          <cell r="FI111">
            <v>0</v>
          </cell>
          <cell r="FJ111">
            <v>0</v>
          </cell>
          <cell r="FL111">
            <v>43.24</v>
          </cell>
          <cell r="FM111">
            <v>0</v>
          </cell>
          <cell r="FN111">
            <v>0.13</v>
          </cell>
        </row>
        <row r="112">
          <cell r="D112">
            <v>-30181.049009999999</v>
          </cell>
          <cell r="E112">
            <v>0</v>
          </cell>
          <cell r="F112">
            <v>0</v>
          </cell>
          <cell r="H112">
            <v>-37893.075750471202</v>
          </cell>
          <cell r="I112">
            <v>-34.659999999999997</v>
          </cell>
          <cell r="J112">
            <v>-322.89203952879996</v>
          </cell>
          <cell r="N112">
            <v>214.26</v>
          </cell>
          <cell r="O112">
            <v>0</v>
          </cell>
          <cell r="P112">
            <v>0</v>
          </cell>
          <cell r="R112">
            <v>-8.5500000000000007</v>
          </cell>
          <cell r="S112">
            <v>0</v>
          </cell>
          <cell r="T112">
            <v>0</v>
          </cell>
          <cell r="X112">
            <v>43858.259999999995</v>
          </cell>
          <cell r="Y112">
            <v>0</v>
          </cell>
          <cell r="Z112">
            <v>0</v>
          </cell>
          <cell r="AB112">
            <v>56434.369107999999</v>
          </cell>
          <cell r="AC112">
            <v>556.50024000000008</v>
          </cell>
          <cell r="AD112">
            <v>567.50707199999999</v>
          </cell>
          <cell r="AR112">
            <v>-39922.189999999995</v>
          </cell>
          <cell r="AS112">
            <v>0</v>
          </cell>
          <cell r="AT112">
            <v>0</v>
          </cell>
          <cell r="AV112">
            <v>-56551.010509999993</v>
          </cell>
          <cell r="AW112">
            <v>-363.02445</v>
          </cell>
          <cell r="AX112">
            <v>-770.80790000000002</v>
          </cell>
          <cell r="BB112">
            <v>182.78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L112">
            <v>55958.709999999992</v>
          </cell>
          <cell r="BM112">
            <v>0</v>
          </cell>
          <cell r="BN112">
            <v>0</v>
          </cell>
          <cell r="BP112">
            <v>68027.183480000022</v>
          </cell>
          <cell r="BQ112">
            <v>793.32599999999991</v>
          </cell>
          <cell r="BR112">
            <v>992.86919999999986</v>
          </cell>
          <cell r="CJ112">
            <v>30008.916327528801</v>
          </cell>
          <cell r="CK112">
            <v>972.21178999999995</v>
          </cell>
          <cell r="CL112">
            <v>446.60633247120006</v>
          </cell>
          <cell r="CP112">
            <v>-53221.7</v>
          </cell>
          <cell r="CQ112">
            <v>0</v>
          </cell>
          <cell r="CR112">
            <v>0</v>
          </cell>
          <cell r="CT112">
            <v>-66643.464820000008</v>
          </cell>
          <cell r="CU112">
            <v>-564.21183999999994</v>
          </cell>
          <cell r="CV112">
            <v>-1203.6670599999998</v>
          </cell>
          <cell r="CZ112">
            <v>-258.04999999999995</v>
          </cell>
          <cell r="DA112">
            <v>0</v>
          </cell>
          <cell r="DB112">
            <v>0</v>
          </cell>
          <cell r="DD112">
            <v>-157.78321</v>
          </cell>
          <cell r="DE112">
            <v>-1.25305</v>
          </cell>
          <cell r="DF112">
            <v>-2.52271</v>
          </cell>
          <cell r="DJ112">
            <v>40209.24</v>
          </cell>
          <cell r="DK112">
            <v>0</v>
          </cell>
          <cell r="DL112">
            <v>0</v>
          </cell>
          <cell r="DN112">
            <v>36732.308999999994</v>
          </cell>
          <cell r="DO112">
            <v>195.23461999999998</v>
          </cell>
          <cell r="DP112">
            <v>591.78731999999991</v>
          </cell>
          <cell r="EG112">
            <v>374.16269999999258</v>
          </cell>
          <cell r="EN112">
            <v>-35292.750000000007</v>
          </cell>
          <cell r="EO112">
            <v>0</v>
          </cell>
          <cell r="EP112">
            <v>0</v>
          </cell>
          <cell r="ER112">
            <v>-37387.725310000002</v>
          </cell>
          <cell r="ES112">
            <v>-129.85422</v>
          </cell>
          <cell r="ET112">
            <v>-737.24897999999985</v>
          </cell>
          <cell r="EX112">
            <v>182.78</v>
          </cell>
          <cell r="EY112">
            <v>0</v>
          </cell>
          <cell r="EZ112">
            <v>0</v>
          </cell>
          <cell r="FB112">
            <v>-130.91472999999999</v>
          </cell>
          <cell r="FC112">
            <v>-0.36849999999999999</v>
          </cell>
          <cell r="FD112">
            <v>-9.4959100000000003</v>
          </cell>
          <cell r="FH112">
            <v>41193.669999999991</v>
          </cell>
          <cell r="FI112">
            <v>0</v>
          </cell>
          <cell r="FJ112">
            <v>0</v>
          </cell>
          <cell r="FL112">
            <v>54146.735430000001</v>
          </cell>
          <cell r="FM112">
            <v>428.29438000000005</v>
          </cell>
          <cell r="FN112">
            <v>1115.3105500000001</v>
          </cell>
        </row>
        <row r="113">
          <cell r="D113">
            <v>0</v>
          </cell>
          <cell r="E113">
            <v>0</v>
          </cell>
          <cell r="F113">
            <v>0</v>
          </cell>
          <cell r="H113">
            <v>1.7472264480000002</v>
          </cell>
          <cell r="I113">
            <v>0</v>
          </cell>
          <cell r="J113">
            <v>5.2773551999999911E-2</v>
          </cell>
          <cell r="N113">
            <v>12.4</v>
          </cell>
          <cell r="O113">
            <v>0</v>
          </cell>
          <cell r="P113">
            <v>0</v>
          </cell>
          <cell r="R113">
            <v>1.5</v>
          </cell>
          <cell r="S113">
            <v>0</v>
          </cell>
          <cell r="T113">
            <v>1.9</v>
          </cell>
          <cell r="X113">
            <v>11.64</v>
          </cell>
          <cell r="Y113">
            <v>0</v>
          </cell>
          <cell r="Z113">
            <v>0</v>
          </cell>
          <cell r="AB113">
            <v>2.43275</v>
          </cell>
          <cell r="AC113">
            <v>0</v>
          </cell>
          <cell r="AD113">
            <v>6.7250000000000087E-2</v>
          </cell>
          <cell r="AR113">
            <v>0</v>
          </cell>
          <cell r="AS113">
            <v>0</v>
          </cell>
          <cell r="AT113">
            <v>0</v>
          </cell>
          <cell r="AV113">
            <v>7.4399999999999995</v>
          </cell>
          <cell r="AW113">
            <v>0.34</v>
          </cell>
          <cell r="AX113">
            <v>0.32</v>
          </cell>
          <cell r="BB113">
            <v>9.8000000000000007</v>
          </cell>
          <cell r="BC113">
            <v>0</v>
          </cell>
          <cell r="BD113">
            <v>0</v>
          </cell>
          <cell r="BF113">
            <v>0.95</v>
          </cell>
          <cell r="BG113">
            <v>0.04</v>
          </cell>
          <cell r="BH113">
            <v>0.04</v>
          </cell>
          <cell r="BL113">
            <v>12.16</v>
          </cell>
          <cell r="BM113">
            <v>0</v>
          </cell>
          <cell r="BN113">
            <v>0</v>
          </cell>
          <cell r="BP113">
            <v>14.950000000000001</v>
          </cell>
          <cell r="BQ113">
            <v>0.82000000000000006</v>
          </cell>
          <cell r="BR113">
            <v>0.31</v>
          </cell>
          <cell r="CJ113">
            <v>29.019976447999998</v>
          </cell>
          <cell r="CK113">
            <v>1.2</v>
          </cell>
          <cell r="CL113">
            <v>2.690023552</v>
          </cell>
          <cell r="CP113">
            <v>2</v>
          </cell>
          <cell r="CQ113">
            <v>0</v>
          </cell>
          <cell r="CR113">
            <v>0</v>
          </cell>
          <cell r="CT113">
            <v>2.5499999999999998</v>
          </cell>
          <cell r="CU113">
            <v>0</v>
          </cell>
          <cell r="CV113">
            <v>0</v>
          </cell>
          <cell r="CZ113">
            <v>10</v>
          </cell>
          <cell r="DA113">
            <v>0</v>
          </cell>
          <cell r="DB113">
            <v>0</v>
          </cell>
          <cell r="DD113">
            <v>0</v>
          </cell>
          <cell r="DE113">
            <v>0</v>
          </cell>
          <cell r="DF113">
            <v>0</v>
          </cell>
          <cell r="DJ113">
            <v>7.66</v>
          </cell>
          <cell r="DK113">
            <v>0</v>
          </cell>
          <cell r="DL113">
            <v>0</v>
          </cell>
          <cell r="DN113">
            <v>0.7</v>
          </cell>
          <cell r="DO113">
            <v>0.03</v>
          </cell>
          <cell r="DP113">
            <v>0.02</v>
          </cell>
          <cell r="EG113">
            <v>36.209999999999994</v>
          </cell>
          <cell r="EN113">
            <v>8.5</v>
          </cell>
          <cell r="EO113">
            <v>0</v>
          </cell>
          <cell r="EP113">
            <v>0</v>
          </cell>
          <cell r="ER113">
            <v>33.304000000000002</v>
          </cell>
          <cell r="ES113">
            <v>0.36</v>
          </cell>
          <cell r="ET113">
            <v>0.33</v>
          </cell>
          <cell r="EX113">
            <v>10</v>
          </cell>
          <cell r="EY113">
            <v>0</v>
          </cell>
          <cell r="EZ113">
            <v>0</v>
          </cell>
          <cell r="FB113">
            <v>3.15</v>
          </cell>
          <cell r="FC113">
            <v>0.04</v>
          </cell>
          <cell r="FD113">
            <v>0.09</v>
          </cell>
          <cell r="FH113">
            <v>16.66</v>
          </cell>
          <cell r="FI113">
            <v>0</v>
          </cell>
          <cell r="FJ113">
            <v>0</v>
          </cell>
          <cell r="FL113">
            <v>0</v>
          </cell>
          <cell r="FM113">
            <v>0</v>
          </cell>
          <cell r="FN113">
            <v>0</v>
          </cell>
        </row>
        <row r="114">
          <cell r="D114">
            <v>46</v>
          </cell>
          <cell r="E114">
            <v>0</v>
          </cell>
          <cell r="F114">
            <v>0</v>
          </cell>
          <cell r="H114">
            <v>33.979999999999997</v>
          </cell>
          <cell r="I114">
            <v>0</v>
          </cell>
          <cell r="J114">
            <v>0.01</v>
          </cell>
          <cell r="N114">
            <v>64.460000000000008</v>
          </cell>
          <cell r="O114">
            <v>0</v>
          </cell>
          <cell r="P114">
            <v>0</v>
          </cell>
          <cell r="R114">
            <v>52.24</v>
          </cell>
          <cell r="S114">
            <v>0</v>
          </cell>
          <cell r="T114">
            <v>0</v>
          </cell>
          <cell r="X114">
            <v>106.25999999999999</v>
          </cell>
          <cell r="Y114">
            <v>0</v>
          </cell>
          <cell r="Z114">
            <v>0</v>
          </cell>
          <cell r="AB114">
            <v>50.269999999999996</v>
          </cell>
          <cell r="AC114">
            <v>0</v>
          </cell>
          <cell r="AD114">
            <v>0.01</v>
          </cell>
          <cell r="AR114">
            <v>97.460000000000008</v>
          </cell>
          <cell r="AS114">
            <v>0</v>
          </cell>
          <cell r="AT114">
            <v>0</v>
          </cell>
          <cell r="AV114">
            <v>0</v>
          </cell>
          <cell r="AW114">
            <v>0</v>
          </cell>
          <cell r="AX114">
            <v>0</v>
          </cell>
          <cell r="BB114">
            <v>48.26</v>
          </cell>
          <cell r="BC114">
            <v>0</v>
          </cell>
          <cell r="BD114">
            <v>0</v>
          </cell>
          <cell r="BF114">
            <v>10.68</v>
          </cell>
          <cell r="BG114">
            <v>0</v>
          </cell>
          <cell r="BH114">
            <v>0</v>
          </cell>
          <cell r="BL114">
            <v>81.460000000000008</v>
          </cell>
          <cell r="BM114">
            <v>0</v>
          </cell>
          <cell r="BN114">
            <v>0</v>
          </cell>
          <cell r="BP114">
            <v>0</v>
          </cell>
          <cell r="BQ114">
            <v>0</v>
          </cell>
          <cell r="BR114">
            <v>0</v>
          </cell>
          <cell r="CJ114">
            <v>147.17000000000002</v>
          </cell>
          <cell r="CK114">
            <v>0</v>
          </cell>
          <cell r="CL114">
            <v>0.02</v>
          </cell>
          <cell r="CP114">
            <v>51.46</v>
          </cell>
          <cell r="CQ114">
            <v>0</v>
          </cell>
          <cell r="CR114">
            <v>0</v>
          </cell>
          <cell r="CT114">
            <v>1.96</v>
          </cell>
          <cell r="CU114">
            <v>0.01</v>
          </cell>
          <cell r="CV114">
            <v>0.03</v>
          </cell>
          <cell r="CZ114">
            <v>51.46</v>
          </cell>
          <cell r="DA114">
            <v>0</v>
          </cell>
          <cell r="DB114">
            <v>0</v>
          </cell>
          <cell r="DD114">
            <v>21.05</v>
          </cell>
          <cell r="DE114">
            <v>0</v>
          </cell>
          <cell r="DF114">
            <v>0</v>
          </cell>
          <cell r="DJ114">
            <v>56.84</v>
          </cell>
          <cell r="DK114">
            <v>0</v>
          </cell>
          <cell r="DL114">
            <v>0</v>
          </cell>
          <cell r="DN114">
            <v>0</v>
          </cell>
          <cell r="DO114">
            <v>0</v>
          </cell>
          <cell r="DP114">
            <v>0</v>
          </cell>
          <cell r="EG114">
            <v>170.24</v>
          </cell>
          <cell r="EN114">
            <v>66.400000000000006</v>
          </cell>
          <cell r="EO114">
            <v>0</v>
          </cell>
          <cell r="EP114">
            <v>0</v>
          </cell>
          <cell r="ER114">
            <v>40.5</v>
          </cell>
          <cell r="ES114">
            <v>0</v>
          </cell>
          <cell r="ET114">
            <v>0</v>
          </cell>
          <cell r="EX114">
            <v>71.400000000000006</v>
          </cell>
          <cell r="EY114">
            <v>0</v>
          </cell>
          <cell r="EZ114">
            <v>0</v>
          </cell>
          <cell r="FB114">
            <v>4.5</v>
          </cell>
          <cell r="FC114">
            <v>0</v>
          </cell>
          <cell r="FD114">
            <v>0</v>
          </cell>
          <cell r="FH114">
            <v>67</v>
          </cell>
          <cell r="FI114">
            <v>0</v>
          </cell>
          <cell r="FJ114">
            <v>0</v>
          </cell>
          <cell r="FL114">
            <v>0.93</v>
          </cell>
          <cell r="FM114">
            <v>0</v>
          </cell>
          <cell r="FN114">
            <v>0.02</v>
          </cell>
        </row>
        <row r="115">
          <cell r="D115">
            <v>314.50700000000001</v>
          </cell>
          <cell r="E115">
            <v>0</v>
          </cell>
          <cell r="F115">
            <v>0</v>
          </cell>
          <cell r="H115">
            <v>262.89783628239996</v>
          </cell>
          <cell r="I115">
            <v>0</v>
          </cell>
          <cell r="J115">
            <v>4.3865637175999996</v>
          </cell>
          <cell r="N115">
            <v>386.44700000000006</v>
          </cell>
          <cell r="O115">
            <v>0</v>
          </cell>
          <cell r="P115">
            <v>0</v>
          </cell>
          <cell r="R115">
            <v>576.69792805592249</v>
          </cell>
          <cell r="S115">
            <v>0</v>
          </cell>
          <cell r="T115">
            <v>6.3516419440774907</v>
          </cell>
          <cell r="X115">
            <v>383.55700000000002</v>
          </cell>
          <cell r="Y115">
            <v>0</v>
          </cell>
          <cell r="Z115">
            <v>0</v>
          </cell>
          <cell r="AB115">
            <v>481.38231899999994</v>
          </cell>
          <cell r="AC115">
            <v>0.89058999999999999</v>
          </cell>
          <cell r="AD115">
            <v>7.7417810000000005</v>
          </cell>
          <cell r="AR115">
            <v>322.38181000000003</v>
          </cell>
          <cell r="AS115">
            <v>0</v>
          </cell>
          <cell r="AT115">
            <v>0</v>
          </cell>
          <cell r="AV115">
            <v>406.17149000000006</v>
          </cell>
          <cell r="AW115">
            <v>0.34564999999999996</v>
          </cell>
          <cell r="AX115">
            <v>5.6722900000000003</v>
          </cell>
          <cell r="BB115">
            <v>333.15357999999998</v>
          </cell>
          <cell r="BC115">
            <v>0</v>
          </cell>
          <cell r="BD115">
            <v>0</v>
          </cell>
          <cell r="BF115">
            <v>362.17001999999997</v>
          </cell>
          <cell r="BG115">
            <v>0.97199999999999998</v>
          </cell>
          <cell r="BH115">
            <v>2.2096600000000004</v>
          </cell>
          <cell r="BL115">
            <v>335.04181</v>
          </cell>
          <cell r="BM115">
            <v>0</v>
          </cell>
          <cell r="BN115">
            <v>0</v>
          </cell>
          <cell r="BP115">
            <v>327.47802000000007</v>
          </cell>
          <cell r="BQ115">
            <v>5.1463000000000001</v>
          </cell>
          <cell r="BR115">
            <v>2.6055000000000001</v>
          </cell>
          <cell r="CJ115">
            <v>2416.7976133383231</v>
          </cell>
          <cell r="CK115">
            <v>8.7105399999999999</v>
          </cell>
          <cell r="CL115">
            <v>27.607436661677486</v>
          </cell>
          <cell r="CP115">
            <v>309.68260999999995</v>
          </cell>
          <cell r="CQ115">
            <v>0</v>
          </cell>
          <cell r="CR115">
            <v>0</v>
          </cell>
          <cell r="CT115">
            <v>329.58297000000005</v>
          </cell>
          <cell r="CU115">
            <v>0.76035999999999992</v>
          </cell>
          <cell r="CV115">
            <v>0.90593000000000001</v>
          </cell>
          <cell r="CZ115">
            <v>336.69</v>
          </cell>
          <cell r="DA115">
            <v>0</v>
          </cell>
          <cell r="DB115">
            <v>0</v>
          </cell>
          <cell r="DD115">
            <v>392.23953999999998</v>
          </cell>
          <cell r="DE115">
            <v>1.11772</v>
          </cell>
          <cell r="DF115">
            <v>5.67</v>
          </cell>
          <cell r="DJ115">
            <v>368.11</v>
          </cell>
          <cell r="DK115">
            <v>0</v>
          </cell>
          <cell r="DL115">
            <v>0</v>
          </cell>
          <cell r="DN115">
            <v>478.30399999999997</v>
          </cell>
          <cell r="DO115">
            <v>0.54207000000000005</v>
          </cell>
          <cell r="DP115">
            <v>11.564139999999998</v>
          </cell>
          <cell r="EG115">
            <v>3673.8023200000007</v>
          </cell>
          <cell r="EN115">
            <v>400.22</v>
          </cell>
          <cell r="EO115">
            <v>0</v>
          </cell>
          <cell r="EP115">
            <v>0</v>
          </cell>
          <cell r="ER115">
            <v>477.83893999999998</v>
          </cell>
          <cell r="ES115">
            <v>0.40542</v>
          </cell>
          <cell r="ET115">
            <v>18.330479999999994</v>
          </cell>
          <cell r="EX115">
            <v>369.52000000000004</v>
          </cell>
          <cell r="EY115">
            <v>0</v>
          </cell>
          <cell r="EZ115">
            <v>0</v>
          </cell>
          <cell r="FB115">
            <v>468.24327</v>
          </cell>
          <cell r="FC115">
            <v>0.11</v>
          </cell>
          <cell r="FD115">
            <v>5.9576799999999999</v>
          </cell>
          <cell r="FH115">
            <v>465.38000000000005</v>
          </cell>
          <cell r="FI115">
            <v>0</v>
          </cell>
          <cell r="FJ115">
            <v>0</v>
          </cell>
          <cell r="FL115">
            <v>558.40876000000003</v>
          </cell>
          <cell r="FM115">
            <v>0.69281000000000004</v>
          </cell>
          <cell r="FN115">
            <v>17.331799999999998</v>
          </cell>
        </row>
        <row r="116">
          <cell r="D116">
            <v>3.73</v>
          </cell>
          <cell r="E116">
            <v>0</v>
          </cell>
          <cell r="F116">
            <v>0</v>
          </cell>
          <cell r="H116">
            <v>0</v>
          </cell>
          <cell r="I116">
            <v>5.01</v>
          </cell>
          <cell r="J116">
            <v>0</v>
          </cell>
          <cell r="N116">
            <v>3.7</v>
          </cell>
          <cell r="O116">
            <v>0</v>
          </cell>
          <cell r="P116">
            <v>0</v>
          </cell>
          <cell r="R116">
            <v>0</v>
          </cell>
          <cell r="S116">
            <v>4.53</v>
          </cell>
          <cell r="T116">
            <v>0</v>
          </cell>
          <cell r="X116">
            <v>23.96</v>
          </cell>
          <cell r="Y116">
            <v>0</v>
          </cell>
          <cell r="Z116">
            <v>0</v>
          </cell>
          <cell r="AB116">
            <v>4.0600000000000005</v>
          </cell>
          <cell r="AC116">
            <v>5.01</v>
          </cell>
          <cell r="AD116">
            <v>0</v>
          </cell>
          <cell r="AR116">
            <v>3.71</v>
          </cell>
          <cell r="AS116">
            <v>0</v>
          </cell>
          <cell r="AT116">
            <v>0</v>
          </cell>
          <cell r="AV116">
            <v>0</v>
          </cell>
          <cell r="AW116">
            <v>4.8499999999999996</v>
          </cell>
          <cell r="AX116">
            <v>0</v>
          </cell>
          <cell r="BB116">
            <v>3.71</v>
          </cell>
          <cell r="BC116">
            <v>0</v>
          </cell>
          <cell r="BD116">
            <v>0</v>
          </cell>
          <cell r="BF116">
            <v>0</v>
          </cell>
          <cell r="BG116">
            <v>5.01</v>
          </cell>
          <cell r="BH116">
            <v>0</v>
          </cell>
          <cell r="BL116">
            <v>28.86</v>
          </cell>
          <cell r="BM116">
            <v>0</v>
          </cell>
          <cell r="BN116">
            <v>0</v>
          </cell>
          <cell r="BP116">
            <v>17.31466</v>
          </cell>
          <cell r="BQ116">
            <v>4.8499999999999996</v>
          </cell>
          <cell r="BR116">
            <v>0</v>
          </cell>
          <cell r="CJ116">
            <v>21.374659999999999</v>
          </cell>
          <cell r="CK116">
            <v>29.259999999999998</v>
          </cell>
          <cell r="CL116">
            <v>0</v>
          </cell>
          <cell r="CP116">
            <v>18.71</v>
          </cell>
          <cell r="CQ116">
            <v>0</v>
          </cell>
          <cell r="CR116">
            <v>0</v>
          </cell>
          <cell r="CT116">
            <v>0</v>
          </cell>
          <cell r="CU116">
            <v>0</v>
          </cell>
          <cell r="CV116">
            <v>0</v>
          </cell>
          <cell r="CZ116">
            <v>79.209999999999994</v>
          </cell>
          <cell r="DA116">
            <v>0</v>
          </cell>
          <cell r="DB116">
            <v>0</v>
          </cell>
          <cell r="DD116">
            <v>0</v>
          </cell>
          <cell r="DE116">
            <v>0</v>
          </cell>
          <cell r="DF116">
            <v>0</v>
          </cell>
          <cell r="DJ116">
            <v>24.46</v>
          </cell>
          <cell r="DK116">
            <v>0</v>
          </cell>
          <cell r="DL116">
            <v>0</v>
          </cell>
          <cell r="DN116">
            <v>16.34</v>
          </cell>
          <cell r="DO116">
            <v>0</v>
          </cell>
          <cell r="DP116">
            <v>0</v>
          </cell>
          <cell r="EG116">
            <v>66.97466</v>
          </cell>
          <cell r="EN116">
            <v>18.71</v>
          </cell>
          <cell r="EO116">
            <v>0</v>
          </cell>
          <cell r="EP116">
            <v>0</v>
          </cell>
          <cell r="ER116">
            <v>0</v>
          </cell>
          <cell r="ES116">
            <v>0</v>
          </cell>
          <cell r="ET116">
            <v>0</v>
          </cell>
          <cell r="EX116">
            <v>3.71</v>
          </cell>
          <cell r="EY116">
            <v>0</v>
          </cell>
          <cell r="EZ116">
            <v>0</v>
          </cell>
          <cell r="FB116">
            <v>72.03</v>
          </cell>
          <cell r="FC116">
            <v>0</v>
          </cell>
          <cell r="FD116">
            <v>0</v>
          </cell>
          <cell r="FH116">
            <v>60.910000000000004</v>
          </cell>
          <cell r="FI116">
            <v>0</v>
          </cell>
          <cell r="FJ116">
            <v>0</v>
          </cell>
          <cell r="FL116">
            <v>16.18</v>
          </cell>
          <cell r="FM116">
            <v>0</v>
          </cell>
          <cell r="FN116">
            <v>0.38</v>
          </cell>
        </row>
        <row r="117">
          <cell r="D117">
            <v>47.169999999999995</v>
          </cell>
          <cell r="E117">
            <v>0</v>
          </cell>
          <cell r="F117">
            <v>0</v>
          </cell>
          <cell r="H117">
            <v>72.466000000000008</v>
          </cell>
          <cell r="I117">
            <v>0</v>
          </cell>
          <cell r="J117">
            <v>3.6930000000000001</v>
          </cell>
          <cell r="N117">
            <v>48.565999999999995</v>
          </cell>
          <cell r="O117">
            <v>0</v>
          </cell>
          <cell r="P117">
            <v>0</v>
          </cell>
          <cell r="R117">
            <v>60.159342515080873</v>
          </cell>
          <cell r="S117">
            <v>0</v>
          </cell>
          <cell r="T117">
            <v>1.0106574849191288</v>
          </cell>
          <cell r="X117">
            <v>69.226000000000013</v>
          </cell>
          <cell r="Y117">
            <v>0</v>
          </cell>
          <cell r="Z117">
            <v>0</v>
          </cell>
          <cell r="AB117">
            <v>99.465869999999995</v>
          </cell>
          <cell r="AC117">
            <v>0</v>
          </cell>
          <cell r="AD117">
            <v>1.33</v>
          </cell>
          <cell r="AR117">
            <v>59.885999999999996</v>
          </cell>
          <cell r="AS117">
            <v>0</v>
          </cell>
          <cell r="AT117">
            <v>0</v>
          </cell>
          <cell r="AV117">
            <v>82.447999999999993</v>
          </cell>
          <cell r="AW117">
            <v>0.02</v>
          </cell>
          <cell r="AX117">
            <v>5.0880000000000001</v>
          </cell>
          <cell r="BB117">
            <v>69.105999999999995</v>
          </cell>
          <cell r="BC117">
            <v>0</v>
          </cell>
          <cell r="BD117">
            <v>0</v>
          </cell>
          <cell r="BF117">
            <v>78.89</v>
          </cell>
          <cell r="BG117">
            <v>0</v>
          </cell>
          <cell r="BH117">
            <v>0.5</v>
          </cell>
          <cell r="BL117">
            <v>105.94600000000001</v>
          </cell>
          <cell r="BM117">
            <v>0</v>
          </cell>
          <cell r="BN117">
            <v>0</v>
          </cell>
          <cell r="BP117">
            <v>99.611999999999995</v>
          </cell>
          <cell r="BQ117">
            <v>0.27500000000000002</v>
          </cell>
          <cell r="BR117">
            <v>1.121</v>
          </cell>
          <cell r="CJ117">
            <v>493.04121251508087</v>
          </cell>
          <cell r="CK117">
            <v>0.29500000000000004</v>
          </cell>
          <cell r="CL117">
            <v>12.742657484919128</v>
          </cell>
          <cell r="CP117">
            <v>85.106000000000009</v>
          </cell>
          <cell r="CQ117">
            <v>0</v>
          </cell>
          <cell r="CR117">
            <v>0</v>
          </cell>
          <cell r="CT117">
            <v>115.16441</v>
          </cell>
          <cell r="CU117">
            <v>2.6324399999999999</v>
          </cell>
          <cell r="CV117">
            <v>3.42</v>
          </cell>
          <cell r="CZ117">
            <v>72.605999999999995</v>
          </cell>
          <cell r="DA117">
            <v>0</v>
          </cell>
          <cell r="DB117">
            <v>0</v>
          </cell>
          <cell r="DD117">
            <v>174.70765</v>
          </cell>
          <cell r="DE117">
            <v>10.93717</v>
          </cell>
          <cell r="DF117">
            <v>6.3617699999999999</v>
          </cell>
          <cell r="DJ117">
            <v>90.606000000000009</v>
          </cell>
          <cell r="DK117">
            <v>0</v>
          </cell>
          <cell r="DL117">
            <v>0</v>
          </cell>
          <cell r="DN117">
            <v>102.43632000000001</v>
          </cell>
          <cell r="DO117">
            <v>0.44266</v>
          </cell>
          <cell r="DP117">
            <v>1.35</v>
          </cell>
          <cell r="EG117">
            <v>923.53129000000013</v>
          </cell>
          <cell r="EN117">
            <v>59.205999999999996</v>
          </cell>
          <cell r="EO117">
            <v>0</v>
          </cell>
          <cell r="EP117">
            <v>0</v>
          </cell>
          <cell r="ER117">
            <v>48.88</v>
          </cell>
          <cell r="ES117">
            <v>0.23</v>
          </cell>
          <cell r="ET117">
            <v>1.6199999999999999</v>
          </cell>
          <cell r="EX117">
            <v>65.005999999999986</v>
          </cell>
          <cell r="EY117">
            <v>0</v>
          </cell>
          <cell r="EZ117">
            <v>0</v>
          </cell>
          <cell r="FB117">
            <v>5.08</v>
          </cell>
          <cell r="FC117">
            <v>0</v>
          </cell>
          <cell r="FD117">
            <v>0</v>
          </cell>
          <cell r="FH117">
            <v>69.205999999999989</v>
          </cell>
          <cell r="FI117">
            <v>0</v>
          </cell>
          <cell r="FJ117">
            <v>0</v>
          </cell>
          <cell r="FL117">
            <v>528.24</v>
          </cell>
          <cell r="FM117">
            <v>0.2</v>
          </cell>
          <cell r="FN117">
            <v>2.92</v>
          </cell>
        </row>
        <row r="118">
          <cell r="D118">
            <v>158.40633333333329</v>
          </cell>
          <cell r="E118">
            <v>0</v>
          </cell>
          <cell r="F118">
            <v>0</v>
          </cell>
          <cell r="H118">
            <v>118.84854</v>
          </cell>
          <cell r="I118">
            <v>0</v>
          </cell>
          <cell r="J118">
            <v>1.26938</v>
          </cell>
          <cell r="N118">
            <v>178.84399999999999</v>
          </cell>
          <cell r="O118">
            <v>0</v>
          </cell>
          <cell r="P118">
            <v>0</v>
          </cell>
          <cell r="R118">
            <v>226.04463999999999</v>
          </cell>
          <cell r="S118">
            <v>0.62</v>
          </cell>
          <cell r="T118">
            <v>4.6097999999999999</v>
          </cell>
          <cell r="X118">
            <v>308.25900000000007</v>
          </cell>
          <cell r="Y118">
            <v>0</v>
          </cell>
          <cell r="Z118">
            <v>0</v>
          </cell>
          <cell r="AB118">
            <v>226.98546000000016</v>
          </cell>
          <cell r="AC118">
            <v>0.25</v>
          </cell>
          <cell r="AD118">
            <v>3.8865799999999999</v>
          </cell>
          <cell r="AR118">
            <v>214.88900000000004</v>
          </cell>
          <cell r="AS118">
            <v>0</v>
          </cell>
          <cell r="AT118">
            <v>0</v>
          </cell>
          <cell r="AV118">
            <v>278.69324</v>
          </cell>
          <cell r="AW118">
            <v>0.20582</v>
          </cell>
          <cell r="AX118">
            <v>2.9957099999999999</v>
          </cell>
          <cell r="BB118">
            <v>238.13900000000001</v>
          </cell>
          <cell r="BC118">
            <v>0</v>
          </cell>
          <cell r="BD118">
            <v>0</v>
          </cell>
          <cell r="BF118">
            <v>186.13508999999996</v>
          </cell>
          <cell r="BG118">
            <v>2.5200000000000001E-3</v>
          </cell>
          <cell r="BH118">
            <v>1.0661700000000001</v>
          </cell>
          <cell r="BL118">
            <v>391.589</v>
          </cell>
          <cell r="BM118">
            <v>0</v>
          </cell>
          <cell r="BN118">
            <v>0</v>
          </cell>
          <cell r="BP118">
            <v>77.650780000000012</v>
          </cell>
          <cell r="BQ118">
            <v>0</v>
          </cell>
          <cell r="BR118">
            <v>5.98705</v>
          </cell>
          <cell r="CJ118">
            <v>1086.97775</v>
          </cell>
          <cell r="CK118">
            <v>32.948339999999995</v>
          </cell>
          <cell r="CL118">
            <v>19.814690000000002</v>
          </cell>
          <cell r="CP118">
            <v>246.80600000000004</v>
          </cell>
          <cell r="CQ118">
            <v>0</v>
          </cell>
          <cell r="CR118">
            <v>0</v>
          </cell>
          <cell r="CT118">
            <v>716.61415499999976</v>
          </cell>
          <cell r="CU118">
            <v>21.914719999999999</v>
          </cell>
          <cell r="CV118">
            <v>0.59783000000000031</v>
          </cell>
          <cell r="CZ118">
            <v>231.256</v>
          </cell>
          <cell r="DA118">
            <v>0</v>
          </cell>
          <cell r="DB118">
            <v>0</v>
          </cell>
          <cell r="DD118">
            <v>444.32426399999997</v>
          </cell>
          <cell r="DE118">
            <v>44.920459999999999</v>
          </cell>
          <cell r="DF118">
            <v>9.0627749999999985</v>
          </cell>
          <cell r="DJ118">
            <v>287.036</v>
          </cell>
          <cell r="DK118">
            <v>0</v>
          </cell>
          <cell r="DL118">
            <v>0</v>
          </cell>
          <cell r="DN118">
            <v>1231.8196461999999</v>
          </cell>
          <cell r="DO118">
            <v>552.09496999999999</v>
          </cell>
          <cell r="DP118">
            <v>15.0325937</v>
          </cell>
          <cell r="EG118">
            <v>4176.1221938999997</v>
          </cell>
          <cell r="EN118">
            <v>682.65</v>
          </cell>
          <cell r="EO118">
            <v>0</v>
          </cell>
          <cell r="EP118">
            <v>0</v>
          </cell>
          <cell r="ER118">
            <v>353.46480000000014</v>
          </cell>
          <cell r="ES118">
            <v>43.931400000000004</v>
          </cell>
          <cell r="ET118">
            <v>17.29852</v>
          </cell>
          <cell r="EX118">
            <v>261.64999999999998</v>
          </cell>
          <cell r="EY118">
            <v>0</v>
          </cell>
          <cell r="EZ118">
            <v>0</v>
          </cell>
          <cell r="FB118">
            <v>255.23945999999998</v>
          </cell>
          <cell r="FC118">
            <v>35.124760000000002</v>
          </cell>
          <cell r="FD118">
            <v>5.1124400000000003</v>
          </cell>
          <cell r="FH118">
            <v>346.33</v>
          </cell>
          <cell r="FI118">
            <v>0</v>
          </cell>
          <cell r="FJ118">
            <v>0</v>
          </cell>
          <cell r="FL118">
            <v>275.60485999999997</v>
          </cell>
          <cell r="FM118">
            <v>-0.52500000000000002</v>
          </cell>
          <cell r="FN118">
            <v>2.0717000000000003</v>
          </cell>
        </row>
        <row r="119">
          <cell r="EG119">
            <v>9549.8896038999937</v>
          </cell>
        </row>
        <row r="121">
          <cell r="C121">
            <v>148320.24074673333</v>
          </cell>
          <cell r="D121">
            <v>148320.24074673333</v>
          </cell>
          <cell r="E121">
            <v>0</v>
          </cell>
          <cell r="F121">
            <v>0</v>
          </cell>
          <cell r="G121">
            <v>141710.50729000001</v>
          </cell>
          <cell r="H121">
            <v>139925.22770714897</v>
          </cell>
          <cell r="M121">
            <v>186299.61813604546</v>
          </cell>
          <cell r="Q121">
            <v>184571.08713000006</v>
          </cell>
          <cell r="R121">
            <v>181417.18633098327</v>
          </cell>
          <cell r="S121">
            <v>362.49799999999999</v>
          </cell>
          <cell r="T121">
            <v>2791.4027990167892</v>
          </cell>
          <cell r="U121">
            <v>1728.5310060454776</v>
          </cell>
          <cell r="V121" t="e">
            <v>#DIV/0!</v>
          </cell>
          <cell r="W121">
            <v>236433.7959360455</v>
          </cell>
          <cell r="X121">
            <v>236433.7959360455</v>
          </cell>
          <cell r="Y121">
            <v>0</v>
          </cell>
          <cell r="Z121">
            <v>0</v>
          </cell>
          <cell r="AA121">
            <v>249618.98126000003</v>
          </cell>
          <cell r="AB121">
            <v>244116.8933454479</v>
          </cell>
          <cell r="AC121">
            <v>1851.5538799999999</v>
          </cell>
          <cell r="AD121">
            <v>3650.5340345521281</v>
          </cell>
          <cell r="AE121">
            <v>-13185.185323954531</v>
          </cell>
          <cell r="AF121" t="e">
            <v>#DIV/0!</v>
          </cell>
          <cell r="AG121">
            <v>571053.65481882426</v>
          </cell>
          <cell r="AH121">
            <v>571053.65481882426</v>
          </cell>
          <cell r="AI121">
            <v>0</v>
          </cell>
          <cell r="AJ121">
            <v>0</v>
          </cell>
          <cell r="AK121">
            <v>575900.49918000004</v>
          </cell>
          <cell r="AL121">
            <v>565459.23088358005</v>
          </cell>
          <cell r="AM121">
            <v>2646.2779100000002</v>
          </cell>
          <cell r="AN121">
            <v>7794.9903864199787</v>
          </cell>
          <cell r="AO121">
            <v>-4846.844361175723</v>
          </cell>
          <cell r="AP121" t="e">
            <v>#DIV/0!</v>
          </cell>
          <cell r="AQ121">
            <v>164085.70815812537</v>
          </cell>
          <cell r="AR121">
            <v>164085.70815812537</v>
          </cell>
          <cell r="AS121">
            <v>0</v>
          </cell>
          <cell r="AT121">
            <v>0</v>
          </cell>
          <cell r="AU121">
            <v>148428.85738000003</v>
          </cell>
          <cell r="AV121">
            <v>146487.11135000002</v>
          </cell>
          <cell r="AW121">
            <v>1517.7650900000001</v>
          </cell>
          <cell r="AX121">
            <v>423.98094000000015</v>
          </cell>
          <cell r="AY121">
            <v>15656.790778125469</v>
          </cell>
          <cell r="AZ121" t="e">
            <v>#DIV/0!</v>
          </cell>
          <cell r="BA121">
            <v>222226.65409711257</v>
          </cell>
          <cell r="BB121">
            <v>222226.65409711257</v>
          </cell>
          <cell r="BC121">
            <v>0</v>
          </cell>
          <cell r="BD121">
            <v>0</v>
          </cell>
          <cell r="BE121">
            <v>216738.28561983054</v>
          </cell>
          <cell r="BF121">
            <v>212804.69502983053</v>
          </cell>
          <cell r="BG121">
            <v>1341.0546300000001</v>
          </cell>
          <cell r="BH121">
            <v>2592.5359600000002</v>
          </cell>
          <cell r="BI121">
            <v>5488.373527282035</v>
          </cell>
          <cell r="BJ121" t="e">
            <v>#DIV/0!</v>
          </cell>
          <cell r="BK121">
            <v>289437.26214478811</v>
          </cell>
          <cell r="BL121">
            <v>289437.26214478811</v>
          </cell>
          <cell r="BM121">
            <v>0</v>
          </cell>
          <cell r="BN121">
            <v>0</v>
          </cell>
          <cell r="BO121">
            <v>296009.42258863052</v>
          </cell>
          <cell r="BP121">
            <v>288019.96615863056</v>
          </cell>
          <cell r="BQ121">
            <v>4103.9356099999995</v>
          </cell>
          <cell r="BR121">
            <v>3885.5208200000002</v>
          </cell>
          <cell r="BS121">
            <v>-6572.1609938425063</v>
          </cell>
          <cell r="BT121" t="e">
            <v>#DIV/0!</v>
          </cell>
          <cell r="BU121">
            <v>675749.62440002616</v>
          </cell>
          <cell r="BV121">
            <v>675749.62440002616</v>
          </cell>
          <cell r="BW121">
            <v>0</v>
          </cell>
          <cell r="BX121">
            <v>0</v>
          </cell>
          <cell r="BY121">
            <v>661176.62108846114</v>
          </cell>
          <cell r="BZ121">
            <v>647311.7680384611</v>
          </cell>
          <cell r="CA121">
            <v>6962.75533</v>
          </cell>
          <cell r="CB121">
            <v>6902.0977200000007</v>
          </cell>
          <cell r="CC121">
            <v>14573.003311565013</v>
          </cell>
          <cell r="CD121" t="e">
            <v>#DIV/0!</v>
          </cell>
          <cell r="CE121">
            <v>1246803.2792188504</v>
          </cell>
          <cell r="CF121">
            <v>1246803.2792188504</v>
          </cell>
          <cell r="CG121">
            <v>0</v>
          </cell>
          <cell r="CH121">
            <v>0</v>
          </cell>
          <cell r="CI121">
            <v>1237081.6272684613</v>
          </cell>
          <cell r="CJ121">
            <v>1212743.6189220413</v>
          </cell>
          <cell r="CK121">
            <v>9997.4592400000001</v>
          </cell>
          <cell r="CL121">
            <v>14340.549106419976</v>
          </cell>
          <cell r="CM121">
            <v>9721.651950389245</v>
          </cell>
          <cell r="CN121" t="e">
            <v>#DIV/0!</v>
          </cell>
          <cell r="CO121">
            <v>196898.71723734145</v>
          </cell>
          <cell r="CP121">
            <v>196898.71723734145</v>
          </cell>
          <cell r="CQ121">
            <v>0</v>
          </cell>
          <cell r="CR121">
            <v>0</v>
          </cell>
          <cell r="CS121">
            <v>181903.76431143598</v>
          </cell>
          <cell r="CT121">
            <v>177857.13204693599</v>
          </cell>
          <cell r="CU121">
            <v>1288.5766752999998</v>
          </cell>
          <cell r="CV121">
            <v>2758.0555891999998</v>
          </cell>
          <cell r="CW121">
            <v>14994.952925905449</v>
          </cell>
          <cell r="CX121" t="e">
            <v>#DIV/0!</v>
          </cell>
          <cell r="CY121">
            <v>243148.64482075142</v>
          </cell>
          <cell r="CZ121">
            <v>243148.64482075142</v>
          </cell>
          <cell r="DA121">
            <v>0</v>
          </cell>
          <cell r="DB121">
            <v>0</v>
          </cell>
          <cell r="DC121">
            <v>237916.1226733459</v>
          </cell>
          <cell r="DD121">
            <v>232020.46514272972</v>
          </cell>
          <cell r="DE121">
            <v>2458.9168685261998</v>
          </cell>
          <cell r="DF121">
            <v>3436.7406620899997</v>
          </cell>
          <cell r="DG121">
            <v>5232.5221474054315</v>
          </cell>
          <cell r="DH121" t="e">
            <v>#DIV/0!</v>
          </cell>
          <cell r="DI121">
            <v>284648.92917331291</v>
          </cell>
          <cell r="DJ121">
            <v>284648.92917331291</v>
          </cell>
          <cell r="DK121">
            <v>0</v>
          </cell>
          <cell r="DL121">
            <v>0</v>
          </cell>
          <cell r="DM121">
            <v>291237.42684232292</v>
          </cell>
          <cell r="DN121">
            <v>283442.21944646823</v>
          </cell>
          <cell r="DO121">
            <v>3557.8256948217004</v>
          </cell>
          <cell r="DP121">
            <v>4237.3817010329994</v>
          </cell>
          <cell r="DQ121">
            <v>-6588.4976690101321</v>
          </cell>
          <cell r="DR121" t="e">
            <v>#DIV/0!</v>
          </cell>
          <cell r="DS121">
            <v>724696.29123140569</v>
          </cell>
          <cell r="DT121">
            <v>724696.29123140569</v>
          </cell>
          <cell r="DU121">
            <v>0</v>
          </cell>
          <cell r="DV121">
            <v>0</v>
          </cell>
          <cell r="DW121">
            <v>711057.31382710487</v>
          </cell>
          <cell r="DX121">
            <v>693319.81663613394</v>
          </cell>
          <cell r="DY121">
            <v>7305.3192386478995</v>
          </cell>
          <cell r="DZ121">
            <v>10432.177952323</v>
          </cell>
          <cell r="EA121">
            <v>13638.977404300729</v>
          </cell>
          <cell r="EB121" t="e">
            <v>#DIV/0!</v>
          </cell>
          <cell r="EC121">
            <v>1971499.5704502561</v>
          </cell>
          <cell r="ED121">
            <v>1971499.5704502561</v>
          </cell>
          <cell r="EE121">
            <v>0</v>
          </cell>
          <cell r="EF121">
            <v>0</v>
          </cell>
          <cell r="EG121">
            <v>1948138.9410955659</v>
          </cell>
          <cell r="EH121">
            <v>1906063.4355581752</v>
          </cell>
          <cell r="EI121">
            <v>17302.778478647899</v>
          </cell>
          <cell r="EJ121">
            <v>24772.727058742978</v>
          </cell>
          <cell r="EK121">
            <v>23360.629354690227</v>
          </cell>
          <cell r="EL121" t="e">
            <v>#DIV/0!</v>
          </cell>
          <cell r="EM121">
            <v>198212.39240490604</v>
          </cell>
          <cell r="EN121">
            <v>198212.39240490604</v>
          </cell>
          <cell r="EO121">
            <v>0</v>
          </cell>
          <cell r="EP121">
            <v>0</v>
          </cell>
          <cell r="EQ121">
            <v>201722.25813100001</v>
          </cell>
          <cell r="ER121">
            <v>196769.89290100001</v>
          </cell>
          <cell r="ES121">
            <v>1983.4748799999998</v>
          </cell>
          <cell r="ET121">
            <v>2968.8903500000001</v>
          </cell>
          <cell r="EU121">
            <v>-3358.7364060938835</v>
          </cell>
          <cell r="EV121" t="e">
            <v>#DIV/0!</v>
          </cell>
          <cell r="EW121">
            <v>234480.82922021614</v>
          </cell>
          <cell r="EX121">
            <v>234480.82922021614</v>
          </cell>
          <cell r="EY121">
            <v>0</v>
          </cell>
          <cell r="EZ121">
            <v>0</v>
          </cell>
          <cell r="FA121">
            <v>243587.29949640794</v>
          </cell>
          <cell r="FB121">
            <v>238663.27384640794</v>
          </cell>
          <cell r="FC121">
            <v>1214.3487499999999</v>
          </cell>
          <cell r="FD121">
            <v>3709.6769000000004</v>
          </cell>
          <cell r="FE121">
            <v>-9106.470276191747</v>
          </cell>
          <cell r="FF121" t="e">
            <v>#DIV/0!</v>
          </cell>
          <cell r="FG121">
            <v>274887.0576871821</v>
          </cell>
          <cell r="FH121">
            <v>274887.0576871821</v>
          </cell>
          <cell r="FI121">
            <v>0</v>
          </cell>
          <cell r="FJ121">
            <v>0</v>
          </cell>
          <cell r="FK121">
            <v>347459.09551358793</v>
          </cell>
          <cell r="FL121">
            <v>337880.03621258796</v>
          </cell>
          <cell r="FM121">
            <v>3853.6957859999998</v>
          </cell>
          <cell r="FN121">
            <v>5725.363515</v>
          </cell>
          <cell r="FO121">
            <v>-72572.466826405929</v>
          </cell>
          <cell r="FP121" t="e">
            <v>#DIV/0!</v>
          </cell>
          <cell r="FQ121">
            <v>707580.27931230422</v>
          </cell>
          <cell r="FR121">
            <v>707580.27931230422</v>
          </cell>
          <cell r="FS121">
            <v>0</v>
          </cell>
          <cell r="FT121">
            <v>0</v>
          </cell>
          <cell r="FU121">
            <v>792617.95282099582</v>
          </cell>
          <cell r="FV121">
            <v>773162.50263999589</v>
          </cell>
          <cell r="FW121">
            <v>7051.5194160000001</v>
          </cell>
          <cell r="FX121">
            <v>12403.930765000001</v>
          </cell>
          <cell r="FY121">
            <v>-85037.673508691543</v>
          </cell>
          <cell r="FZ121" t="e">
            <v>#DIV/0!</v>
          </cell>
          <cell r="GA121">
            <v>1432276.5705437099</v>
          </cell>
          <cell r="GB121">
            <v>1432276.5705437099</v>
          </cell>
          <cell r="GC121">
            <v>0</v>
          </cell>
          <cell r="GD121">
            <v>0</v>
          </cell>
          <cell r="GE121">
            <v>1503675.2666481007</v>
          </cell>
          <cell r="GF121">
            <v>1466482.3192761298</v>
          </cell>
          <cell r="GG121">
            <v>14356.8386546479</v>
          </cell>
          <cell r="GH121">
            <v>22836.108717323001</v>
          </cell>
          <cell r="GI121">
            <v>-71398.69610439078</v>
          </cell>
          <cell r="GJ121" t="e">
            <v>#DIV/0!</v>
          </cell>
          <cell r="GK121">
            <v>2679079.8497625603</v>
          </cell>
          <cell r="GL121">
            <v>2679079.8497625603</v>
          </cell>
          <cell r="GM121">
            <v>0</v>
          </cell>
          <cell r="GN121">
            <v>0</v>
          </cell>
          <cell r="GO121">
            <v>2740756.8939165617</v>
          </cell>
          <cell r="GP121">
            <v>2679225.9381981711</v>
          </cell>
          <cell r="GQ121">
            <v>24354.297894647898</v>
          </cell>
          <cell r="GR121">
            <v>37176.657823742979</v>
          </cell>
          <cell r="GS121">
            <v>-61677.044154001691</v>
          </cell>
          <cell r="GT121" t="e">
            <v>#DIV/0!</v>
          </cell>
        </row>
        <row r="122">
          <cell r="D122">
            <v>0</v>
          </cell>
          <cell r="E122">
            <v>0</v>
          </cell>
          <cell r="F122">
            <v>0</v>
          </cell>
          <cell r="H122">
            <v>2.3995000000000002</v>
          </cell>
          <cell r="J122">
            <v>0</v>
          </cell>
          <cell r="N122">
            <v>0</v>
          </cell>
          <cell r="O122">
            <v>0</v>
          </cell>
          <cell r="P122">
            <v>0</v>
          </cell>
          <cell r="R122">
            <v>61.587289999999996</v>
          </cell>
          <cell r="T122">
            <v>0</v>
          </cell>
          <cell r="X122">
            <v>1</v>
          </cell>
          <cell r="Y122">
            <v>0</v>
          </cell>
          <cell r="Z122">
            <v>0</v>
          </cell>
          <cell r="AB122">
            <v>1.28</v>
          </cell>
          <cell r="AD122">
            <v>0</v>
          </cell>
          <cell r="AR122">
            <v>0</v>
          </cell>
          <cell r="AS122">
            <v>0</v>
          </cell>
          <cell r="AT122">
            <v>0</v>
          </cell>
          <cell r="AV122">
            <v>0.32</v>
          </cell>
          <cell r="AX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0.8</v>
          </cell>
          <cell r="BG122">
            <v>0</v>
          </cell>
          <cell r="BH122">
            <v>0</v>
          </cell>
          <cell r="BL122">
            <v>0</v>
          </cell>
          <cell r="BM122">
            <v>0</v>
          </cell>
          <cell r="BN122">
            <v>0</v>
          </cell>
          <cell r="BP122">
            <v>36.929100000000005</v>
          </cell>
          <cell r="BR122">
            <v>0</v>
          </cell>
          <cell r="CP122">
            <v>0</v>
          </cell>
          <cell r="CQ122">
            <v>0</v>
          </cell>
          <cell r="CR122">
            <v>0</v>
          </cell>
          <cell r="CT122">
            <v>2.21679</v>
          </cell>
          <cell r="CV122">
            <v>0</v>
          </cell>
          <cell r="CZ122">
            <v>0</v>
          </cell>
          <cell r="DA122">
            <v>0</v>
          </cell>
          <cell r="DB122">
            <v>0</v>
          </cell>
          <cell r="DD122">
            <v>84.521190000000004</v>
          </cell>
          <cell r="DF122">
            <v>0</v>
          </cell>
          <cell r="DJ122">
            <v>0</v>
          </cell>
          <cell r="DK122">
            <v>0</v>
          </cell>
          <cell r="DL122">
            <v>0</v>
          </cell>
          <cell r="DN122">
            <v>14.017216999999999</v>
          </cell>
          <cell r="DP122">
            <v>0</v>
          </cell>
          <cell r="EN122">
            <v>0</v>
          </cell>
          <cell r="EO122">
            <v>0</v>
          </cell>
          <cell r="EP122">
            <v>0</v>
          </cell>
          <cell r="ER122">
            <v>0.18697</v>
          </cell>
          <cell r="ET122">
            <v>0</v>
          </cell>
          <cell r="EX122">
            <v>0</v>
          </cell>
          <cell r="EY122">
            <v>0</v>
          </cell>
          <cell r="EZ122">
            <v>0</v>
          </cell>
          <cell r="FB122">
            <v>45.491038799999998</v>
          </cell>
          <cell r="FD122">
            <v>0</v>
          </cell>
          <cell r="FH122">
            <v>0</v>
          </cell>
          <cell r="FI122">
            <v>0</v>
          </cell>
          <cell r="FJ122">
            <v>0</v>
          </cell>
          <cell r="FL122">
            <v>5.0847449999999998</v>
          </cell>
          <cell r="FN122">
            <v>0</v>
          </cell>
        </row>
        <row r="123">
          <cell r="D123">
            <v>0</v>
          </cell>
          <cell r="E123">
            <v>0</v>
          </cell>
          <cell r="F123">
            <v>0</v>
          </cell>
          <cell r="H123">
            <v>0</v>
          </cell>
          <cell r="J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T123">
            <v>0</v>
          </cell>
          <cell r="X123">
            <v>0</v>
          </cell>
          <cell r="Y123">
            <v>0</v>
          </cell>
          <cell r="Z123">
            <v>0</v>
          </cell>
          <cell r="AB123">
            <v>0</v>
          </cell>
          <cell r="AD123">
            <v>0</v>
          </cell>
          <cell r="AR123">
            <v>0</v>
          </cell>
          <cell r="AS123">
            <v>0</v>
          </cell>
          <cell r="AT123">
            <v>0</v>
          </cell>
          <cell r="AV123">
            <v>0</v>
          </cell>
          <cell r="AX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L123">
            <v>0</v>
          </cell>
          <cell r="BM123">
            <v>0</v>
          </cell>
          <cell r="BN123">
            <v>0</v>
          </cell>
          <cell r="BP123">
            <v>0</v>
          </cell>
          <cell r="BR123">
            <v>0</v>
          </cell>
          <cell r="CP123">
            <v>0</v>
          </cell>
          <cell r="CQ123">
            <v>0</v>
          </cell>
          <cell r="CR123">
            <v>0</v>
          </cell>
          <cell r="CT123">
            <v>0.03</v>
          </cell>
          <cell r="CV123">
            <v>0</v>
          </cell>
          <cell r="CZ123">
            <v>0</v>
          </cell>
          <cell r="DA123">
            <v>0</v>
          </cell>
          <cell r="DB123">
            <v>0</v>
          </cell>
          <cell r="DD123">
            <v>0</v>
          </cell>
          <cell r="DF123">
            <v>0</v>
          </cell>
          <cell r="DJ123">
            <v>0</v>
          </cell>
          <cell r="DK123">
            <v>0</v>
          </cell>
          <cell r="DL123">
            <v>0</v>
          </cell>
          <cell r="DN123">
            <v>0</v>
          </cell>
          <cell r="DP123">
            <v>0</v>
          </cell>
          <cell r="EN123">
            <v>0</v>
          </cell>
          <cell r="EO123">
            <v>0</v>
          </cell>
          <cell r="EP123">
            <v>0</v>
          </cell>
          <cell r="ER123">
            <v>0</v>
          </cell>
          <cell r="ET123">
            <v>0</v>
          </cell>
          <cell r="EX123">
            <v>0</v>
          </cell>
          <cell r="EY123">
            <v>0</v>
          </cell>
          <cell r="EZ123">
            <v>0</v>
          </cell>
          <cell r="FB123">
            <v>0</v>
          </cell>
          <cell r="FD123">
            <v>0</v>
          </cell>
          <cell r="FH123">
            <v>0</v>
          </cell>
          <cell r="FI123">
            <v>0</v>
          </cell>
          <cell r="FJ123">
            <v>0</v>
          </cell>
          <cell r="FL123">
            <v>0</v>
          </cell>
          <cell r="FN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H124">
            <v>0</v>
          </cell>
          <cell r="J124">
            <v>0</v>
          </cell>
          <cell r="N124">
            <v>0</v>
          </cell>
          <cell r="O124">
            <v>0</v>
          </cell>
          <cell r="P124">
            <v>0</v>
          </cell>
          <cell r="R124">
            <v>0</v>
          </cell>
          <cell r="T124">
            <v>0</v>
          </cell>
          <cell r="X124">
            <v>0</v>
          </cell>
          <cell r="Y124">
            <v>0</v>
          </cell>
          <cell r="Z124">
            <v>0</v>
          </cell>
          <cell r="AB124">
            <v>0</v>
          </cell>
          <cell r="AD124">
            <v>0</v>
          </cell>
          <cell r="AR124">
            <v>0</v>
          </cell>
          <cell r="AS124">
            <v>0</v>
          </cell>
          <cell r="AT124">
            <v>0</v>
          </cell>
          <cell r="AV124">
            <v>0</v>
          </cell>
          <cell r="AX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L124">
            <v>0</v>
          </cell>
          <cell r="BM124">
            <v>0</v>
          </cell>
          <cell r="BN124">
            <v>0</v>
          </cell>
          <cell r="BP124">
            <v>0</v>
          </cell>
          <cell r="BR124">
            <v>0</v>
          </cell>
          <cell r="CP124">
            <v>0</v>
          </cell>
          <cell r="CQ124">
            <v>0</v>
          </cell>
          <cell r="CR124">
            <v>0</v>
          </cell>
          <cell r="CT124">
            <v>0</v>
          </cell>
          <cell r="CV124">
            <v>0</v>
          </cell>
          <cell r="CZ124">
            <v>0</v>
          </cell>
          <cell r="DA124">
            <v>0</v>
          </cell>
          <cell r="DB124">
            <v>0</v>
          </cell>
          <cell r="DD124">
            <v>0</v>
          </cell>
          <cell r="DF124">
            <v>0</v>
          </cell>
          <cell r="DJ124">
            <v>0</v>
          </cell>
          <cell r="DK124">
            <v>0</v>
          </cell>
          <cell r="DL124">
            <v>0</v>
          </cell>
          <cell r="DN124">
            <v>0</v>
          </cell>
          <cell r="DP124">
            <v>0</v>
          </cell>
          <cell r="EN124">
            <v>0</v>
          </cell>
          <cell r="EO124">
            <v>0</v>
          </cell>
          <cell r="EP124">
            <v>0</v>
          </cell>
          <cell r="ER124">
            <v>0</v>
          </cell>
          <cell r="ET124">
            <v>0</v>
          </cell>
          <cell r="EX124">
            <v>0</v>
          </cell>
          <cell r="EY124">
            <v>0</v>
          </cell>
          <cell r="EZ124">
            <v>0</v>
          </cell>
          <cell r="FB124">
            <v>0</v>
          </cell>
          <cell r="FD124">
            <v>0</v>
          </cell>
          <cell r="FH124">
            <v>0</v>
          </cell>
          <cell r="FI124">
            <v>0</v>
          </cell>
          <cell r="FJ124">
            <v>0</v>
          </cell>
          <cell r="FL124">
            <v>0</v>
          </cell>
          <cell r="FN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H125">
            <v>0</v>
          </cell>
          <cell r="J125">
            <v>0</v>
          </cell>
          <cell r="N125">
            <v>0</v>
          </cell>
          <cell r="O125">
            <v>0</v>
          </cell>
          <cell r="P125">
            <v>0</v>
          </cell>
          <cell r="R125">
            <v>0</v>
          </cell>
          <cell r="T125">
            <v>0</v>
          </cell>
          <cell r="X125">
            <v>0</v>
          </cell>
          <cell r="Y125">
            <v>0</v>
          </cell>
          <cell r="Z125">
            <v>0</v>
          </cell>
          <cell r="AB125">
            <v>0</v>
          </cell>
          <cell r="AD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AX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L125">
            <v>0</v>
          </cell>
          <cell r="BM125">
            <v>0</v>
          </cell>
          <cell r="BN125">
            <v>0</v>
          </cell>
          <cell r="BP125">
            <v>0</v>
          </cell>
          <cell r="BR125">
            <v>0</v>
          </cell>
          <cell r="CP125">
            <v>0</v>
          </cell>
          <cell r="CQ125">
            <v>0</v>
          </cell>
          <cell r="CR125">
            <v>0</v>
          </cell>
          <cell r="CT125">
            <v>0</v>
          </cell>
          <cell r="CV125">
            <v>0</v>
          </cell>
          <cell r="CZ125">
            <v>0</v>
          </cell>
          <cell r="DA125">
            <v>0</v>
          </cell>
          <cell r="DB125">
            <v>0</v>
          </cell>
          <cell r="DD125">
            <v>0</v>
          </cell>
          <cell r="DF125">
            <v>0</v>
          </cell>
          <cell r="DJ125">
            <v>0</v>
          </cell>
          <cell r="DK125">
            <v>0</v>
          </cell>
          <cell r="DL125">
            <v>0</v>
          </cell>
          <cell r="DN125">
            <v>65.61</v>
          </cell>
          <cell r="DP125">
            <v>0</v>
          </cell>
          <cell r="EN125">
            <v>0</v>
          </cell>
          <cell r="EO125">
            <v>0</v>
          </cell>
          <cell r="EP125">
            <v>0</v>
          </cell>
          <cell r="ER125">
            <v>0</v>
          </cell>
          <cell r="ET125">
            <v>0</v>
          </cell>
          <cell r="EX125">
            <v>0</v>
          </cell>
          <cell r="EY125">
            <v>0</v>
          </cell>
          <cell r="EZ125">
            <v>0</v>
          </cell>
          <cell r="FB125">
            <v>0</v>
          </cell>
          <cell r="FD125">
            <v>0</v>
          </cell>
          <cell r="FH125">
            <v>0</v>
          </cell>
          <cell r="FI125">
            <v>0</v>
          </cell>
          <cell r="FJ125">
            <v>0</v>
          </cell>
          <cell r="FL125">
            <v>0.05</v>
          </cell>
          <cell r="FN125">
            <v>0</v>
          </cell>
        </row>
        <row r="126">
          <cell r="D126">
            <v>0</v>
          </cell>
          <cell r="E126">
            <v>0</v>
          </cell>
          <cell r="F126">
            <v>0</v>
          </cell>
          <cell r="H126">
            <v>0</v>
          </cell>
          <cell r="J126">
            <v>0</v>
          </cell>
          <cell r="N126">
            <v>0</v>
          </cell>
          <cell r="O126">
            <v>0</v>
          </cell>
          <cell r="P126">
            <v>0</v>
          </cell>
          <cell r="R126">
            <v>0</v>
          </cell>
          <cell r="T126">
            <v>0</v>
          </cell>
          <cell r="X126">
            <v>0</v>
          </cell>
          <cell r="Y126">
            <v>0</v>
          </cell>
          <cell r="Z126">
            <v>0</v>
          </cell>
          <cell r="AB126">
            <v>0</v>
          </cell>
          <cell r="AD126">
            <v>0</v>
          </cell>
          <cell r="AR126">
            <v>0</v>
          </cell>
          <cell r="AS126">
            <v>0</v>
          </cell>
          <cell r="AT126">
            <v>0</v>
          </cell>
          <cell r="AV126">
            <v>0</v>
          </cell>
          <cell r="AX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L126">
            <v>0</v>
          </cell>
          <cell r="BM126">
            <v>0</v>
          </cell>
          <cell r="BN126">
            <v>0</v>
          </cell>
          <cell r="BP126">
            <v>0</v>
          </cell>
          <cell r="BR126">
            <v>0</v>
          </cell>
          <cell r="CP126">
            <v>0</v>
          </cell>
          <cell r="CQ126">
            <v>0</v>
          </cell>
          <cell r="CR126">
            <v>0</v>
          </cell>
          <cell r="CT126">
            <v>0</v>
          </cell>
          <cell r="CV126">
            <v>0</v>
          </cell>
          <cell r="CZ126">
            <v>0</v>
          </cell>
          <cell r="DA126">
            <v>0</v>
          </cell>
          <cell r="DB126">
            <v>0</v>
          </cell>
          <cell r="DD126">
            <v>0</v>
          </cell>
          <cell r="DF126">
            <v>0</v>
          </cell>
          <cell r="DJ126">
            <v>0</v>
          </cell>
          <cell r="DK126">
            <v>0</v>
          </cell>
          <cell r="DL126">
            <v>0</v>
          </cell>
          <cell r="DN126">
            <v>0</v>
          </cell>
          <cell r="DP126">
            <v>0</v>
          </cell>
          <cell r="EN126">
            <v>0</v>
          </cell>
          <cell r="EO126">
            <v>0</v>
          </cell>
          <cell r="EP126">
            <v>0</v>
          </cell>
          <cell r="ER126">
            <v>0</v>
          </cell>
          <cell r="ET126">
            <v>0</v>
          </cell>
          <cell r="EX126">
            <v>0</v>
          </cell>
          <cell r="EY126">
            <v>0</v>
          </cell>
          <cell r="EZ126">
            <v>0</v>
          </cell>
          <cell r="FB126">
            <v>0</v>
          </cell>
          <cell r="FD126">
            <v>0</v>
          </cell>
          <cell r="FH126">
            <v>0</v>
          </cell>
          <cell r="FI126">
            <v>0</v>
          </cell>
          <cell r="FJ126">
            <v>0</v>
          </cell>
          <cell r="FL126">
            <v>0</v>
          </cell>
          <cell r="FN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H127">
            <v>0</v>
          </cell>
          <cell r="J127">
            <v>0</v>
          </cell>
          <cell r="N127">
            <v>0</v>
          </cell>
          <cell r="O127">
            <v>0</v>
          </cell>
          <cell r="P127">
            <v>0</v>
          </cell>
          <cell r="R127">
            <v>0</v>
          </cell>
          <cell r="T127">
            <v>0</v>
          </cell>
          <cell r="X127">
            <v>0</v>
          </cell>
          <cell r="Y127">
            <v>0</v>
          </cell>
          <cell r="Z127">
            <v>0</v>
          </cell>
          <cell r="AB127">
            <v>0</v>
          </cell>
          <cell r="AD127">
            <v>0</v>
          </cell>
          <cell r="AR127">
            <v>0</v>
          </cell>
          <cell r="AS127">
            <v>0</v>
          </cell>
          <cell r="AT127">
            <v>0</v>
          </cell>
          <cell r="AV127">
            <v>0</v>
          </cell>
          <cell r="AX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R127">
            <v>0</v>
          </cell>
          <cell r="CP127">
            <v>0</v>
          </cell>
          <cell r="CQ127">
            <v>0</v>
          </cell>
          <cell r="CR127">
            <v>0</v>
          </cell>
          <cell r="CT127">
            <v>0</v>
          </cell>
          <cell r="CV127">
            <v>0</v>
          </cell>
          <cell r="CZ127">
            <v>0</v>
          </cell>
          <cell r="DA127">
            <v>0</v>
          </cell>
          <cell r="DB127">
            <v>0</v>
          </cell>
          <cell r="DD127">
            <v>0</v>
          </cell>
          <cell r="DF127">
            <v>0</v>
          </cell>
          <cell r="DJ127">
            <v>0</v>
          </cell>
          <cell r="DK127">
            <v>0</v>
          </cell>
          <cell r="DL127">
            <v>0</v>
          </cell>
          <cell r="DN127">
            <v>0.14000000000000001</v>
          </cell>
          <cell r="DP127">
            <v>0</v>
          </cell>
          <cell r="EN127">
            <v>0</v>
          </cell>
          <cell r="EO127">
            <v>0</v>
          </cell>
          <cell r="EP127">
            <v>0</v>
          </cell>
          <cell r="ER127">
            <v>0.77890000000000004</v>
          </cell>
          <cell r="ET127">
            <v>0</v>
          </cell>
          <cell r="EX127">
            <v>0</v>
          </cell>
          <cell r="EY127">
            <v>0</v>
          </cell>
          <cell r="EZ127">
            <v>0</v>
          </cell>
          <cell r="FB127">
            <v>0</v>
          </cell>
          <cell r="FD127">
            <v>0</v>
          </cell>
          <cell r="FH127">
            <v>0</v>
          </cell>
          <cell r="FI127">
            <v>0</v>
          </cell>
          <cell r="FJ127">
            <v>0</v>
          </cell>
          <cell r="FL127">
            <v>2.11</v>
          </cell>
          <cell r="FN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H128">
            <v>331.45957999999996</v>
          </cell>
          <cell r="J128">
            <v>0</v>
          </cell>
          <cell r="N128">
            <v>0</v>
          </cell>
          <cell r="O128">
            <v>0</v>
          </cell>
          <cell r="P128">
            <v>0</v>
          </cell>
          <cell r="R128">
            <v>1.71472</v>
          </cell>
          <cell r="T128">
            <v>0</v>
          </cell>
          <cell r="X128">
            <v>0</v>
          </cell>
          <cell r="Y128">
            <v>0</v>
          </cell>
          <cell r="Z128">
            <v>0</v>
          </cell>
          <cell r="AB128">
            <v>10.82</v>
          </cell>
          <cell r="AD128">
            <v>0</v>
          </cell>
          <cell r="AR128">
            <v>1.32</v>
          </cell>
          <cell r="AS128">
            <v>0</v>
          </cell>
          <cell r="AT128">
            <v>0</v>
          </cell>
          <cell r="AV128">
            <v>1.84</v>
          </cell>
          <cell r="AX128">
            <v>0</v>
          </cell>
          <cell r="BB128">
            <v>8.2799999999999994</v>
          </cell>
          <cell r="BC128">
            <v>0</v>
          </cell>
          <cell r="BD128">
            <v>0</v>
          </cell>
          <cell r="BF128">
            <v>19.649999999999999</v>
          </cell>
          <cell r="BG128">
            <v>0</v>
          </cell>
          <cell r="BH128">
            <v>0</v>
          </cell>
          <cell r="BL128">
            <v>1.0900000000000001</v>
          </cell>
          <cell r="BM128">
            <v>0</v>
          </cell>
          <cell r="BN128">
            <v>0</v>
          </cell>
          <cell r="BP128">
            <v>162.64042999999998</v>
          </cell>
          <cell r="BR128">
            <v>0</v>
          </cell>
          <cell r="CP128">
            <v>0</v>
          </cell>
          <cell r="CQ128">
            <v>0</v>
          </cell>
          <cell r="CR128">
            <v>0</v>
          </cell>
          <cell r="CT128">
            <v>76.38000000000001</v>
          </cell>
          <cell r="CV128">
            <v>0</v>
          </cell>
          <cell r="CZ128">
            <v>0</v>
          </cell>
          <cell r="DA128">
            <v>0</v>
          </cell>
          <cell r="DB128">
            <v>0</v>
          </cell>
          <cell r="DD128">
            <v>325.08</v>
          </cell>
          <cell r="DF128">
            <v>0</v>
          </cell>
          <cell r="DJ128">
            <v>0</v>
          </cell>
          <cell r="DK128">
            <v>0</v>
          </cell>
          <cell r="DL128">
            <v>0</v>
          </cell>
          <cell r="DN128">
            <v>42.81</v>
          </cell>
          <cell r="DP128">
            <v>0</v>
          </cell>
          <cell r="EN128">
            <v>0</v>
          </cell>
          <cell r="EO128">
            <v>0</v>
          </cell>
          <cell r="EP128">
            <v>0</v>
          </cell>
          <cell r="ER128">
            <v>13.99</v>
          </cell>
          <cell r="ET128">
            <v>0</v>
          </cell>
          <cell r="EX128">
            <v>0</v>
          </cell>
          <cell r="EY128">
            <v>0</v>
          </cell>
          <cell r="EZ128">
            <v>0</v>
          </cell>
          <cell r="FB128">
            <v>0.69</v>
          </cell>
          <cell r="FD128">
            <v>0</v>
          </cell>
          <cell r="FH128">
            <v>11.26</v>
          </cell>
          <cell r="FI128">
            <v>0</v>
          </cell>
          <cell r="FJ128">
            <v>0</v>
          </cell>
          <cell r="FL128">
            <v>0.76</v>
          </cell>
          <cell r="FN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H129">
            <v>12.7</v>
          </cell>
          <cell r="J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T129">
            <v>0</v>
          </cell>
          <cell r="X129">
            <v>5</v>
          </cell>
          <cell r="Y129">
            <v>0</v>
          </cell>
          <cell r="Z129">
            <v>0</v>
          </cell>
          <cell r="AB129">
            <v>41.900000000000006</v>
          </cell>
          <cell r="AD129">
            <v>0</v>
          </cell>
          <cell r="AR129">
            <v>0</v>
          </cell>
          <cell r="AS129">
            <v>0</v>
          </cell>
          <cell r="AT129">
            <v>0</v>
          </cell>
          <cell r="AV129">
            <v>63.238999999999997</v>
          </cell>
          <cell r="AX129">
            <v>0</v>
          </cell>
          <cell r="BB129">
            <v>15</v>
          </cell>
          <cell r="BC129">
            <v>0</v>
          </cell>
          <cell r="BD129">
            <v>0</v>
          </cell>
          <cell r="BF129">
            <v>13.089499999999999</v>
          </cell>
          <cell r="BG129">
            <v>228.61</v>
          </cell>
          <cell r="BH129">
            <v>0</v>
          </cell>
          <cell r="BL129">
            <v>15</v>
          </cell>
          <cell r="BM129">
            <v>0</v>
          </cell>
          <cell r="BN129">
            <v>0</v>
          </cell>
          <cell r="BP129">
            <v>106.73399999999999</v>
          </cell>
          <cell r="BR129">
            <v>0</v>
          </cell>
          <cell r="CP129">
            <v>10</v>
          </cell>
          <cell r="CQ129">
            <v>0</v>
          </cell>
          <cell r="CR129">
            <v>0</v>
          </cell>
          <cell r="CT129">
            <v>242.92348999999999</v>
          </cell>
          <cell r="CV129">
            <v>0</v>
          </cell>
          <cell r="CZ129">
            <v>15</v>
          </cell>
          <cell r="DA129">
            <v>0</v>
          </cell>
          <cell r="DB129">
            <v>0</v>
          </cell>
          <cell r="DD129">
            <v>255.94266000000002</v>
          </cell>
          <cell r="DF129">
            <v>0</v>
          </cell>
          <cell r="DJ129">
            <v>10</v>
          </cell>
          <cell r="DK129">
            <v>0</v>
          </cell>
          <cell r="DL129">
            <v>0</v>
          </cell>
          <cell r="DN129">
            <v>334.4513</v>
          </cell>
          <cell r="DP129">
            <v>0</v>
          </cell>
          <cell r="EN129">
            <v>15</v>
          </cell>
          <cell r="EO129">
            <v>0</v>
          </cell>
          <cell r="EP129">
            <v>0</v>
          </cell>
          <cell r="ER129">
            <v>353.47053999999997</v>
          </cell>
          <cell r="ET129">
            <v>0</v>
          </cell>
          <cell r="EX129">
            <v>15</v>
          </cell>
          <cell r="EY129">
            <v>0</v>
          </cell>
          <cell r="EZ129">
            <v>0</v>
          </cell>
          <cell r="FB129">
            <v>60.519999999999996</v>
          </cell>
          <cell r="FD129">
            <v>0</v>
          </cell>
          <cell r="FH129">
            <v>16.14</v>
          </cell>
          <cell r="FI129">
            <v>0</v>
          </cell>
          <cell r="FJ129">
            <v>0</v>
          </cell>
          <cell r="FL129">
            <v>372.18097</v>
          </cell>
          <cell r="FN129">
            <v>0</v>
          </cell>
        </row>
        <row r="130">
          <cell r="AU130">
            <v>65.399000000000001</v>
          </cell>
          <cell r="AV130">
            <v>65.399000000000001</v>
          </cell>
          <cell r="AW130">
            <v>0</v>
          </cell>
          <cell r="AX130">
            <v>0</v>
          </cell>
          <cell r="AY130">
            <v>-64.078999999999994</v>
          </cell>
          <cell r="AZ130" t="e">
            <v>#DIV/0!</v>
          </cell>
          <cell r="BA130">
            <v>23.28</v>
          </cell>
          <cell r="BB130">
            <v>23.28</v>
          </cell>
          <cell r="BC130">
            <v>0</v>
          </cell>
          <cell r="BD130">
            <v>0</v>
          </cell>
          <cell r="BE130">
            <v>262.14949999999999</v>
          </cell>
          <cell r="BF130">
            <v>33.539499999999997</v>
          </cell>
          <cell r="BG130">
            <v>228.61</v>
          </cell>
          <cell r="BH130">
            <v>0</v>
          </cell>
          <cell r="BI130">
            <v>-238.86949999999999</v>
          </cell>
          <cell r="BJ130" t="e">
            <v>#DIV/0!</v>
          </cell>
          <cell r="BK130">
            <v>16.09</v>
          </cell>
          <cell r="BL130">
            <v>16.09</v>
          </cell>
          <cell r="BM130">
            <v>0</v>
          </cell>
          <cell r="BN130">
            <v>0</v>
          </cell>
          <cell r="BO130">
            <v>306.30352999999997</v>
          </cell>
          <cell r="BP130">
            <v>306.30352999999997</v>
          </cell>
          <cell r="BQ130">
            <v>0</v>
          </cell>
          <cell r="BR130">
            <v>0</v>
          </cell>
          <cell r="BS130">
            <v>-290.21352999999999</v>
          </cell>
          <cell r="BT130" t="e">
            <v>#DIV/0!</v>
          </cell>
          <cell r="BU130">
            <v>40.69</v>
          </cell>
          <cell r="BV130">
            <v>40.69</v>
          </cell>
          <cell r="BW130">
            <v>0</v>
          </cell>
          <cell r="BX130">
            <v>0</v>
          </cell>
          <cell r="BY130">
            <v>633.85203000000001</v>
          </cell>
          <cell r="BZ130">
            <v>405.24203</v>
          </cell>
          <cell r="CA130">
            <v>228.61</v>
          </cell>
          <cell r="CB130">
            <v>0</v>
          </cell>
          <cell r="CC130">
            <v>-593.16202999999996</v>
          </cell>
          <cell r="CD130" t="e">
            <v>#DIV/0!</v>
          </cell>
          <cell r="CE130">
            <v>46.69</v>
          </cell>
          <cell r="CF130">
            <v>46.69</v>
          </cell>
          <cell r="CG130">
            <v>0</v>
          </cell>
          <cell r="CH130">
            <v>0</v>
          </cell>
          <cell r="CI130">
            <v>1097.7131199999999</v>
          </cell>
          <cell r="CJ130">
            <v>869.10311999999999</v>
          </cell>
          <cell r="CK130">
            <v>228.61</v>
          </cell>
          <cell r="CL130">
            <v>0</v>
          </cell>
          <cell r="CM130">
            <v>-1051.0231199999998</v>
          </cell>
          <cell r="CN130" t="e">
            <v>#DIV/0!</v>
          </cell>
          <cell r="CO130">
            <v>10</v>
          </cell>
          <cell r="CP130">
            <v>10</v>
          </cell>
          <cell r="CQ130">
            <v>0</v>
          </cell>
          <cell r="CR130">
            <v>0</v>
          </cell>
          <cell r="CS130">
            <v>298.39127999999999</v>
          </cell>
          <cell r="CT130">
            <v>298.39127999999999</v>
          </cell>
          <cell r="CU130">
            <v>0</v>
          </cell>
          <cell r="CV130">
            <v>0</v>
          </cell>
          <cell r="CW130">
            <v>-311.55027999999999</v>
          </cell>
          <cell r="CX130" t="e">
            <v>#DIV/0!</v>
          </cell>
          <cell r="CY130">
            <v>15</v>
          </cell>
          <cell r="CZ130">
            <v>15</v>
          </cell>
          <cell r="DA130">
            <v>0</v>
          </cell>
          <cell r="DB130">
            <v>0</v>
          </cell>
          <cell r="DC130">
            <v>660.59385000000009</v>
          </cell>
          <cell r="DD130">
            <v>660.59385000000009</v>
          </cell>
          <cell r="DE130">
            <v>0</v>
          </cell>
          <cell r="DF130">
            <v>0</v>
          </cell>
          <cell r="DG130">
            <v>-650.54385000000002</v>
          </cell>
          <cell r="DH130" t="e">
            <v>#DIV/0!</v>
          </cell>
          <cell r="DI130">
            <v>10</v>
          </cell>
          <cell r="DJ130">
            <v>10</v>
          </cell>
          <cell r="DK130">
            <v>0</v>
          </cell>
          <cell r="DL130">
            <v>0</v>
          </cell>
          <cell r="DM130">
            <v>369.02851699999997</v>
          </cell>
          <cell r="DN130">
            <v>369.02851699999997</v>
          </cell>
          <cell r="DO130">
            <v>0</v>
          </cell>
          <cell r="DP130">
            <v>0</v>
          </cell>
          <cell r="DQ130">
            <v>-447.02851700000002</v>
          </cell>
          <cell r="DR130" t="e">
            <v>#DIV/0!</v>
          </cell>
          <cell r="DS130">
            <v>35</v>
          </cell>
          <cell r="DT130">
            <v>35</v>
          </cell>
          <cell r="DU130">
            <v>0</v>
          </cell>
          <cell r="DV130">
            <v>0</v>
          </cell>
          <cell r="DW130">
            <v>1444.1226469999999</v>
          </cell>
          <cell r="DX130">
            <v>1444.1226469999999</v>
          </cell>
          <cell r="DY130">
            <v>0</v>
          </cell>
          <cell r="DZ130">
            <v>0</v>
          </cell>
          <cell r="EA130">
            <v>-1409.1226469999999</v>
          </cell>
          <cell r="EB130" t="e">
            <v>#DIV/0!</v>
          </cell>
          <cell r="EC130">
            <v>81.69</v>
          </cell>
          <cell r="ED130">
            <v>81.69</v>
          </cell>
          <cell r="EE130">
            <v>0</v>
          </cell>
          <cell r="EF130">
            <v>0</v>
          </cell>
          <cell r="EG130">
            <v>2541.835767</v>
          </cell>
          <cell r="EH130">
            <v>2313.2257669999999</v>
          </cell>
          <cell r="EI130">
            <v>228.61</v>
          </cell>
          <cell r="EJ130">
            <v>0</v>
          </cell>
          <cell r="EK130">
            <v>-2460.145767</v>
          </cell>
          <cell r="EL130" t="e">
            <v>#DIV/0!</v>
          </cell>
          <cell r="EM130">
            <v>15</v>
          </cell>
          <cell r="EN130">
            <v>15</v>
          </cell>
          <cell r="EO130">
            <v>0</v>
          </cell>
          <cell r="EP130">
            <v>0</v>
          </cell>
          <cell r="EQ130">
            <v>330.56641000000008</v>
          </cell>
          <cell r="ER130">
            <v>330.56641000000008</v>
          </cell>
          <cell r="ES130">
            <v>0</v>
          </cell>
          <cell r="ET130">
            <v>0</v>
          </cell>
          <cell r="EU130">
            <v>-353.42640999999998</v>
          </cell>
          <cell r="EV130" t="e">
            <v>#DIV/0!</v>
          </cell>
          <cell r="EW130">
            <v>15</v>
          </cell>
          <cell r="EX130">
            <v>15</v>
          </cell>
          <cell r="EY130">
            <v>0</v>
          </cell>
          <cell r="EZ130">
            <v>0</v>
          </cell>
          <cell r="FA130">
            <v>82.771038799999985</v>
          </cell>
          <cell r="FB130">
            <v>82.771038799999985</v>
          </cell>
          <cell r="FC130">
            <v>0</v>
          </cell>
          <cell r="FD130">
            <v>0</v>
          </cell>
          <cell r="FE130">
            <v>-91.701038799999992</v>
          </cell>
          <cell r="FF130" t="e">
            <v>#DIV/0!</v>
          </cell>
          <cell r="FG130">
            <v>27.4</v>
          </cell>
          <cell r="FH130">
            <v>27.4</v>
          </cell>
          <cell r="FI130">
            <v>0</v>
          </cell>
          <cell r="FJ130">
            <v>0</v>
          </cell>
          <cell r="FK130">
            <v>380.18571500000002</v>
          </cell>
          <cell r="FL130">
            <v>380.18571500000002</v>
          </cell>
          <cell r="FM130">
            <v>0</v>
          </cell>
          <cell r="FN130">
            <v>0</v>
          </cell>
          <cell r="FO130">
            <v>-352.78571500000004</v>
          </cell>
          <cell r="FP130" t="e">
            <v>#DIV/0!</v>
          </cell>
          <cell r="FQ130">
            <v>57.4</v>
          </cell>
          <cell r="FR130">
            <v>57.4</v>
          </cell>
          <cell r="FS130">
            <v>0</v>
          </cell>
          <cell r="FT130">
            <v>0</v>
          </cell>
          <cell r="FU130">
            <v>855.31316379999987</v>
          </cell>
          <cell r="FV130">
            <v>855.31316379999987</v>
          </cell>
          <cell r="FW130">
            <v>0</v>
          </cell>
          <cell r="FX130">
            <v>0</v>
          </cell>
          <cell r="FY130">
            <v>-797.91316379999989</v>
          </cell>
          <cell r="FZ130" t="e">
            <v>#DIV/0!</v>
          </cell>
          <cell r="GA130">
            <v>92.4</v>
          </cell>
          <cell r="GB130">
            <v>92.4</v>
          </cell>
          <cell r="GC130">
            <v>0</v>
          </cell>
          <cell r="GD130">
            <v>0</v>
          </cell>
          <cell r="GE130">
            <v>2299.4358107999997</v>
          </cell>
          <cell r="GF130">
            <v>2299.4358107999997</v>
          </cell>
          <cell r="GG130">
            <v>0</v>
          </cell>
          <cell r="GH130">
            <v>0</v>
          </cell>
          <cell r="GI130">
            <v>-2207.0358108</v>
          </cell>
          <cell r="GJ130" t="e">
            <v>#DIV/0!</v>
          </cell>
          <cell r="GK130">
            <v>139.09</v>
          </cell>
          <cell r="GL130">
            <v>139.09</v>
          </cell>
          <cell r="GM130">
            <v>0</v>
          </cell>
          <cell r="GN130">
            <v>0</v>
          </cell>
          <cell r="GO130">
            <v>3397.1489308000005</v>
          </cell>
          <cell r="GP130">
            <v>3168.5389308000003</v>
          </cell>
          <cell r="GQ130">
            <v>228.61</v>
          </cell>
          <cell r="GR130">
            <v>0</v>
          </cell>
          <cell r="GS130">
            <v>-3258.0589307999999</v>
          </cell>
          <cell r="GT130" t="e">
            <v>#DIV/0!</v>
          </cell>
          <cell r="GU130">
            <v>3397.2540000000154</v>
          </cell>
        </row>
        <row r="131">
          <cell r="D131">
            <v>0</v>
          </cell>
          <cell r="E131">
            <v>0</v>
          </cell>
          <cell r="F131">
            <v>0</v>
          </cell>
          <cell r="H131">
            <v>2.4</v>
          </cell>
          <cell r="J131">
            <v>0</v>
          </cell>
          <cell r="N131">
            <v>0</v>
          </cell>
          <cell r="O131">
            <v>0</v>
          </cell>
          <cell r="P131">
            <v>0</v>
          </cell>
          <cell r="R131">
            <v>1.06</v>
          </cell>
          <cell r="T131">
            <v>0</v>
          </cell>
          <cell r="X131">
            <v>0</v>
          </cell>
          <cell r="Y131">
            <v>0</v>
          </cell>
          <cell r="Z131">
            <v>0</v>
          </cell>
          <cell r="AB131">
            <v>1.28</v>
          </cell>
          <cell r="AD131">
            <v>0</v>
          </cell>
          <cell r="AR131">
            <v>0</v>
          </cell>
          <cell r="AS131">
            <v>0</v>
          </cell>
          <cell r="AT131">
            <v>0</v>
          </cell>
          <cell r="AV131">
            <v>0.32</v>
          </cell>
          <cell r="AX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0.8</v>
          </cell>
          <cell r="BH131">
            <v>0</v>
          </cell>
          <cell r="BL131">
            <v>0</v>
          </cell>
          <cell r="BM131">
            <v>0</v>
          </cell>
          <cell r="BN131">
            <v>0</v>
          </cell>
          <cell r="BP131">
            <v>4.8099999999999996</v>
          </cell>
          <cell r="BR131">
            <v>0</v>
          </cell>
          <cell r="CP131">
            <v>0</v>
          </cell>
          <cell r="CQ131">
            <v>0</v>
          </cell>
          <cell r="CR131">
            <v>0</v>
          </cell>
          <cell r="CT131">
            <v>3.79</v>
          </cell>
          <cell r="CV131">
            <v>0</v>
          </cell>
          <cell r="CZ131">
            <v>0</v>
          </cell>
          <cell r="DA131">
            <v>0</v>
          </cell>
          <cell r="DB131">
            <v>0</v>
          </cell>
          <cell r="DD131">
            <v>76.83708</v>
          </cell>
          <cell r="DF131">
            <v>0</v>
          </cell>
          <cell r="DJ131">
            <v>0</v>
          </cell>
          <cell r="DK131">
            <v>0</v>
          </cell>
          <cell r="DL131">
            <v>0</v>
          </cell>
          <cell r="DN131">
            <v>81.777919999999995</v>
          </cell>
          <cell r="DP131">
            <v>0</v>
          </cell>
          <cell r="EN131">
            <v>0</v>
          </cell>
          <cell r="EO131">
            <v>0</v>
          </cell>
          <cell r="EP131">
            <v>0</v>
          </cell>
          <cell r="ER131">
            <v>0.17654</v>
          </cell>
          <cell r="ET131">
            <v>0</v>
          </cell>
          <cell r="EX131">
            <v>0</v>
          </cell>
          <cell r="EY131">
            <v>0</v>
          </cell>
          <cell r="EZ131">
            <v>0</v>
          </cell>
          <cell r="FB131">
            <v>11.67</v>
          </cell>
          <cell r="FD131">
            <v>0</v>
          </cell>
          <cell r="FH131">
            <v>0</v>
          </cell>
          <cell r="FI131">
            <v>0</v>
          </cell>
          <cell r="FJ131">
            <v>0</v>
          </cell>
          <cell r="FL131">
            <v>0</v>
          </cell>
          <cell r="FN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N132">
            <v>0</v>
          </cell>
          <cell r="O132">
            <v>0</v>
          </cell>
          <cell r="P132">
            <v>0</v>
          </cell>
          <cell r="R132">
            <v>0</v>
          </cell>
          <cell r="T132">
            <v>0</v>
          </cell>
          <cell r="X132">
            <v>4101.9170000000004</v>
          </cell>
          <cell r="Y132">
            <v>0</v>
          </cell>
          <cell r="Z132">
            <v>0</v>
          </cell>
          <cell r="AB132">
            <v>5100.7830000000013</v>
          </cell>
          <cell r="AD132">
            <v>0</v>
          </cell>
          <cell r="AR132">
            <v>532.65</v>
          </cell>
          <cell r="AS132">
            <v>0</v>
          </cell>
          <cell r="AT132">
            <v>0</v>
          </cell>
          <cell r="AV132">
            <v>7.84</v>
          </cell>
          <cell r="AX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14.65</v>
          </cell>
          <cell r="BH132">
            <v>0</v>
          </cell>
          <cell r="BL132">
            <v>3385.8330000000001</v>
          </cell>
          <cell r="BM132">
            <v>0</v>
          </cell>
          <cell r="BN132">
            <v>0</v>
          </cell>
          <cell r="BP132">
            <v>4511.3580000000002</v>
          </cell>
          <cell r="BR132">
            <v>0</v>
          </cell>
          <cell r="CP132">
            <v>531.25</v>
          </cell>
          <cell r="CQ132">
            <v>0</v>
          </cell>
          <cell r="CR132">
            <v>0</v>
          </cell>
          <cell r="CT132">
            <v>-3.0140000000000011</v>
          </cell>
          <cell r="CV132">
            <v>0</v>
          </cell>
          <cell r="CZ132">
            <v>0</v>
          </cell>
          <cell r="DA132">
            <v>0</v>
          </cell>
          <cell r="DB132">
            <v>0</v>
          </cell>
          <cell r="DD132">
            <v>0</v>
          </cell>
          <cell r="DF132">
            <v>0</v>
          </cell>
          <cell r="DJ132">
            <v>3346.71</v>
          </cell>
          <cell r="DK132">
            <v>0</v>
          </cell>
          <cell r="DL132">
            <v>0</v>
          </cell>
          <cell r="DN132">
            <v>4389.9799100000009</v>
          </cell>
          <cell r="DP132">
            <v>0</v>
          </cell>
          <cell r="EN132">
            <v>531.25</v>
          </cell>
          <cell r="EO132">
            <v>0</v>
          </cell>
          <cell r="EP132">
            <v>0</v>
          </cell>
          <cell r="ER132">
            <v>271.05</v>
          </cell>
          <cell r="ET132">
            <v>0</v>
          </cell>
          <cell r="EX132">
            <v>0</v>
          </cell>
          <cell r="EY132">
            <v>0</v>
          </cell>
          <cell r="EZ132">
            <v>0</v>
          </cell>
          <cell r="FB132">
            <v>0</v>
          </cell>
          <cell r="FD132">
            <v>0</v>
          </cell>
          <cell r="FH132">
            <v>4147.8599999999997</v>
          </cell>
          <cell r="FI132">
            <v>0</v>
          </cell>
          <cell r="FJ132">
            <v>0</v>
          </cell>
          <cell r="FL132">
            <v>3479.8870000000006</v>
          </cell>
          <cell r="FN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H133">
            <v>0</v>
          </cell>
          <cell r="J133">
            <v>0</v>
          </cell>
          <cell r="N133">
            <v>0</v>
          </cell>
          <cell r="O133">
            <v>0</v>
          </cell>
          <cell r="P133">
            <v>0</v>
          </cell>
          <cell r="R133">
            <v>0</v>
          </cell>
          <cell r="T133">
            <v>0</v>
          </cell>
          <cell r="X133">
            <v>0</v>
          </cell>
          <cell r="Y133">
            <v>0</v>
          </cell>
          <cell r="Z133">
            <v>0</v>
          </cell>
          <cell r="AB133">
            <v>0</v>
          </cell>
          <cell r="AD133">
            <v>0</v>
          </cell>
          <cell r="AR133">
            <v>0</v>
          </cell>
          <cell r="AS133">
            <v>0</v>
          </cell>
          <cell r="AT133">
            <v>0</v>
          </cell>
          <cell r="AV133">
            <v>0</v>
          </cell>
          <cell r="AX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H133">
            <v>0</v>
          </cell>
          <cell r="BL133">
            <v>0</v>
          </cell>
          <cell r="BM133">
            <v>0</v>
          </cell>
          <cell r="BN133">
            <v>0</v>
          </cell>
          <cell r="BP133">
            <v>0</v>
          </cell>
          <cell r="BR133">
            <v>0</v>
          </cell>
          <cell r="CP133">
            <v>0</v>
          </cell>
          <cell r="CQ133">
            <v>0</v>
          </cell>
          <cell r="CR133">
            <v>0</v>
          </cell>
          <cell r="CT133">
            <v>0</v>
          </cell>
          <cell r="CV133">
            <v>0</v>
          </cell>
          <cell r="CZ133">
            <v>0</v>
          </cell>
          <cell r="DA133">
            <v>0</v>
          </cell>
          <cell r="DB133">
            <v>0</v>
          </cell>
          <cell r="DD133">
            <v>0</v>
          </cell>
          <cell r="DF133">
            <v>0</v>
          </cell>
          <cell r="DJ133">
            <v>0</v>
          </cell>
          <cell r="DK133">
            <v>0</v>
          </cell>
          <cell r="DL133">
            <v>0</v>
          </cell>
          <cell r="DN133">
            <v>0</v>
          </cell>
          <cell r="DP133">
            <v>0</v>
          </cell>
          <cell r="EN133">
            <v>0</v>
          </cell>
          <cell r="EO133">
            <v>0</v>
          </cell>
          <cell r="EP133">
            <v>0</v>
          </cell>
          <cell r="ER133">
            <v>0</v>
          </cell>
          <cell r="ET133">
            <v>0</v>
          </cell>
          <cell r="EX133">
            <v>0</v>
          </cell>
          <cell r="EY133">
            <v>0</v>
          </cell>
          <cell r="EZ133">
            <v>0</v>
          </cell>
          <cell r="FB133">
            <v>0</v>
          </cell>
          <cell r="FD133">
            <v>0</v>
          </cell>
          <cell r="FH133">
            <v>0</v>
          </cell>
          <cell r="FI133">
            <v>0</v>
          </cell>
          <cell r="FJ133">
            <v>0</v>
          </cell>
          <cell r="FL133">
            <v>0</v>
          </cell>
          <cell r="FN133">
            <v>0</v>
          </cell>
        </row>
        <row r="134">
          <cell r="D134">
            <v>416.16300000000001</v>
          </cell>
          <cell r="E134">
            <v>0</v>
          </cell>
          <cell r="F134">
            <v>0</v>
          </cell>
          <cell r="H134">
            <v>338.84000000000009</v>
          </cell>
          <cell r="J134">
            <v>0</v>
          </cell>
          <cell r="N134">
            <v>433.11500000000001</v>
          </cell>
          <cell r="O134">
            <v>0</v>
          </cell>
          <cell r="P134">
            <v>0</v>
          </cell>
          <cell r="R134">
            <v>328.89090999999996</v>
          </cell>
          <cell r="T134">
            <v>0</v>
          </cell>
          <cell r="X134">
            <v>441.363</v>
          </cell>
          <cell r="Y134">
            <v>0</v>
          </cell>
          <cell r="Z134">
            <v>0</v>
          </cell>
          <cell r="AB134">
            <v>319.07456000000002</v>
          </cell>
          <cell r="AD134">
            <v>0</v>
          </cell>
          <cell r="AR134">
            <v>470.39299999999997</v>
          </cell>
          <cell r="AS134">
            <v>0</v>
          </cell>
          <cell r="AT134">
            <v>0</v>
          </cell>
          <cell r="AV134">
            <v>362.23707999999999</v>
          </cell>
          <cell r="AX134">
            <v>1.1000000000000001</v>
          </cell>
          <cell r="BB134">
            <v>488.32299999999998</v>
          </cell>
          <cell r="BC134">
            <v>0</v>
          </cell>
          <cell r="BD134">
            <v>0</v>
          </cell>
          <cell r="BF134">
            <v>333.30857999999995</v>
          </cell>
          <cell r="BH134">
            <v>0.82200000000000006</v>
          </cell>
          <cell r="BL134">
            <v>553.88300000000004</v>
          </cell>
          <cell r="BM134">
            <v>0</v>
          </cell>
          <cell r="BN134">
            <v>0</v>
          </cell>
          <cell r="BP134">
            <v>384.22779999999995</v>
          </cell>
          <cell r="BR134">
            <v>2.5230000000000001</v>
          </cell>
          <cell r="CP134">
            <v>609.32299999999998</v>
          </cell>
          <cell r="CQ134">
            <v>0</v>
          </cell>
          <cell r="CR134">
            <v>0</v>
          </cell>
          <cell r="CT134">
            <v>453.17414999999983</v>
          </cell>
          <cell r="CV134">
            <v>2.4569999999999999</v>
          </cell>
          <cell r="CZ134">
            <v>577.76300000000003</v>
          </cell>
          <cell r="DA134">
            <v>0</v>
          </cell>
          <cell r="DB134">
            <v>0</v>
          </cell>
          <cell r="DD134">
            <v>415.06428</v>
          </cell>
          <cell r="DF134">
            <v>2.1</v>
          </cell>
          <cell r="DJ134">
            <v>577.27300000000002</v>
          </cell>
          <cell r="DK134">
            <v>0</v>
          </cell>
          <cell r="DL134">
            <v>0</v>
          </cell>
          <cell r="DN134">
            <v>373.40852000000001</v>
          </cell>
          <cell r="DP134">
            <v>1.74</v>
          </cell>
          <cell r="EN134">
            <v>585.0329999999999</v>
          </cell>
          <cell r="EO134">
            <v>0</v>
          </cell>
          <cell r="EP134">
            <v>0</v>
          </cell>
          <cell r="ER134">
            <v>374.26426000000004</v>
          </cell>
          <cell r="ET134">
            <v>1.83</v>
          </cell>
          <cell r="EX134">
            <v>574.02299999999991</v>
          </cell>
          <cell r="EY134">
            <v>0</v>
          </cell>
          <cell r="EZ134">
            <v>0</v>
          </cell>
          <cell r="FB134">
            <v>281.82175999999998</v>
          </cell>
          <cell r="FD134">
            <v>1.1000000000000001</v>
          </cell>
          <cell r="FH134">
            <v>576.553</v>
          </cell>
          <cell r="FI134">
            <v>0</v>
          </cell>
          <cell r="FJ134">
            <v>0</v>
          </cell>
          <cell r="FL134">
            <v>348.07466999999997</v>
          </cell>
          <cell r="FN134">
            <v>2.14</v>
          </cell>
        </row>
        <row r="135">
          <cell r="D135">
            <v>0</v>
          </cell>
          <cell r="E135">
            <v>0</v>
          </cell>
          <cell r="F135">
            <v>0</v>
          </cell>
          <cell r="H135">
            <v>20.5</v>
          </cell>
          <cell r="J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13.3</v>
          </cell>
          <cell r="T135">
            <v>0</v>
          </cell>
          <cell r="X135">
            <v>8.3000000000000007</v>
          </cell>
          <cell r="Y135">
            <v>0</v>
          </cell>
          <cell r="Z135">
            <v>0</v>
          </cell>
          <cell r="AB135">
            <v>62.240000000000009</v>
          </cell>
          <cell r="AD135">
            <v>0</v>
          </cell>
          <cell r="AR135">
            <v>2.4500000000000002</v>
          </cell>
          <cell r="AS135">
            <v>0</v>
          </cell>
          <cell r="AT135">
            <v>0</v>
          </cell>
          <cell r="AV135">
            <v>86.01</v>
          </cell>
          <cell r="AX135">
            <v>0</v>
          </cell>
          <cell r="BB135">
            <v>2</v>
          </cell>
          <cell r="BC135">
            <v>0</v>
          </cell>
          <cell r="BD135">
            <v>0</v>
          </cell>
          <cell r="BF135">
            <v>93.18</v>
          </cell>
          <cell r="BH135">
            <v>0</v>
          </cell>
          <cell r="BL135">
            <v>3</v>
          </cell>
          <cell r="BM135">
            <v>0</v>
          </cell>
          <cell r="BN135">
            <v>0</v>
          </cell>
          <cell r="BP135">
            <v>6</v>
          </cell>
          <cell r="BR135">
            <v>0</v>
          </cell>
          <cell r="CP135">
            <v>4.5</v>
          </cell>
          <cell r="CQ135">
            <v>0</v>
          </cell>
          <cell r="CR135">
            <v>0</v>
          </cell>
          <cell r="CT135">
            <v>-8.52</v>
          </cell>
          <cell r="CV135">
            <v>0</v>
          </cell>
          <cell r="CZ135">
            <v>15</v>
          </cell>
          <cell r="DA135">
            <v>0</v>
          </cell>
          <cell r="DB135">
            <v>0</v>
          </cell>
          <cell r="DD135">
            <v>43.040999999999997</v>
          </cell>
          <cell r="DF135">
            <v>0</v>
          </cell>
          <cell r="DJ135">
            <v>45</v>
          </cell>
          <cell r="DK135">
            <v>0</v>
          </cell>
          <cell r="DL135">
            <v>0</v>
          </cell>
          <cell r="DN135">
            <v>716.35163</v>
          </cell>
          <cell r="DP135">
            <v>0.45</v>
          </cell>
          <cell r="EN135">
            <v>10</v>
          </cell>
          <cell r="EO135">
            <v>0</v>
          </cell>
          <cell r="EP135">
            <v>0</v>
          </cell>
          <cell r="ER135">
            <v>120.08466</v>
          </cell>
          <cell r="ET135">
            <v>0</v>
          </cell>
          <cell r="EX135">
            <v>15</v>
          </cell>
          <cell r="EY135">
            <v>0</v>
          </cell>
          <cell r="EZ135">
            <v>0</v>
          </cell>
          <cell r="FB135">
            <v>141.20999999999998</v>
          </cell>
          <cell r="FD135">
            <v>0</v>
          </cell>
          <cell r="FH135">
            <v>13</v>
          </cell>
          <cell r="FI135">
            <v>0</v>
          </cell>
          <cell r="FJ135">
            <v>0</v>
          </cell>
          <cell r="FL135">
            <v>159.13</v>
          </cell>
          <cell r="FN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H136">
            <v>0</v>
          </cell>
          <cell r="J136">
            <v>0</v>
          </cell>
          <cell r="N136">
            <v>0</v>
          </cell>
          <cell r="O136">
            <v>0</v>
          </cell>
          <cell r="P136">
            <v>0</v>
          </cell>
          <cell r="R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B136">
            <v>0</v>
          </cell>
          <cell r="AD136">
            <v>0</v>
          </cell>
          <cell r="AR136">
            <v>0</v>
          </cell>
          <cell r="AS136">
            <v>0</v>
          </cell>
          <cell r="AT136">
            <v>0</v>
          </cell>
          <cell r="AV136">
            <v>0</v>
          </cell>
          <cell r="AX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H136">
            <v>0</v>
          </cell>
          <cell r="BL136">
            <v>0</v>
          </cell>
          <cell r="BM136">
            <v>0</v>
          </cell>
          <cell r="BN136">
            <v>0</v>
          </cell>
          <cell r="BP136">
            <v>0</v>
          </cell>
          <cell r="BR136">
            <v>0</v>
          </cell>
          <cell r="CP136">
            <v>0</v>
          </cell>
          <cell r="CQ136">
            <v>0</v>
          </cell>
          <cell r="CR136">
            <v>0</v>
          </cell>
          <cell r="CT136">
            <v>0</v>
          </cell>
          <cell r="CV136">
            <v>0</v>
          </cell>
          <cell r="CZ136">
            <v>0</v>
          </cell>
          <cell r="DA136">
            <v>0</v>
          </cell>
          <cell r="DB136">
            <v>0</v>
          </cell>
          <cell r="DD136">
            <v>0</v>
          </cell>
          <cell r="DF136">
            <v>0</v>
          </cell>
          <cell r="DJ136">
            <v>0</v>
          </cell>
          <cell r="DK136">
            <v>0</v>
          </cell>
          <cell r="DL136">
            <v>0</v>
          </cell>
          <cell r="DN136">
            <v>0</v>
          </cell>
          <cell r="DP136">
            <v>0</v>
          </cell>
          <cell r="EN136">
            <v>0</v>
          </cell>
          <cell r="EO136">
            <v>0</v>
          </cell>
          <cell r="EP136">
            <v>0</v>
          </cell>
          <cell r="ER136">
            <v>0</v>
          </cell>
          <cell r="ET136">
            <v>0</v>
          </cell>
          <cell r="EX136">
            <v>0</v>
          </cell>
          <cell r="EY136">
            <v>0</v>
          </cell>
          <cell r="EZ136">
            <v>0</v>
          </cell>
          <cell r="FB136">
            <v>0</v>
          </cell>
          <cell r="FD136">
            <v>0</v>
          </cell>
          <cell r="FH136">
            <v>0</v>
          </cell>
          <cell r="FI136">
            <v>0</v>
          </cell>
          <cell r="FJ136">
            <v>0</v>
          </cell>
          <cell r="FL136">
            <v>0.85</v>
          </cell>
          <cell r="FN136">
            <v>0</v>
          </cell>
        </row>
        <row r="137">
          <cell r="D137">
            <v>0</v>
          </cell>
          <cell r="F137">
            <v>0</v>
          </cell>
          <cell r="H137">
            <v>0</v>
          </cell>
          <cell r="J137">
            <v>0</v>
          </cell>
          <cell r="N137">
            <v>0</v>
          </cell>
          <cell r="P137">
            <v>0</v>
          </cell>
          <cell r="R137">
            <v>0</v>
          </cell>
          <cell r="T137">
            <v>0</v>
          </cell>
          <cell r="X137">
            <v>0</v>
          </cell>
          <cell r="Z137">
            <v>0</v>
          </cell>
          <cell r="AB137">
            <v>0</v>
          </cell>
          <cell r="AD137">
            <v>0</v>
          </cell>
          <cell r="AR137">
            <v>0</v>
          </cell>
          <cell r="AT137">
            <v>0</v>
          </cell>
          <cell r="AV137">
            <v>0</v>
          </cell>
          <cell r="AX137">
            <v>0</v>
          </cell>
          <cell r="BB137">
            <v>0</v>
          </cell>
          <cell r="BD137">
            <v>0</v>
          </cell>
          <cell r="BF137">
            <v>0</v>
          </cell>
          <cell r="BH137">
            <v>0</v>
          </cell>
          <cell r="BL137">
            <v>0</v>
          </cell>
          <cell r="BN137">
            <v>0</v>
          </cell>
          <cell r="BP137">
            <v>0</v>
          </cell>
          <cell r="BR137">
            <v>0</v>
          </cell>
          <cell r="CP137">
            <v>0</v>
          </cell>
          <cell r="CR137">
            <v>0</v>
          </cell>
          <cell r="CT137">
            <v>0.47</v>
          </cell>
          <cell r="CV137">
            <v>0</v>
          </cell>
          <cell r="CZ137">
            <v>0</v>
          </cell>
          <cell r="DB137">
            <v>0</v>
          </cell>
          <cell r="DD137">
            <v>0.09</v>
          </cell>
          <cell r="DF137">
            <v>0</v>
          </cell>
          <cell r="DJ137">
            <v>0</v>
          </cell>
          <cell r="DL137">
            <v>0</v>
          </cell>
          <cell r="DN137">
            <v>1.2423600000000001</v>
          </cell>
          <cell r="DP137">
            <v>0</v>
          </cell>
          <cell r="EN137">
            <v>0</v>
          </cell>
          <cell r="EP137">
            <v>0</v>
          </cell>
          <cell r="ER137">
            <v>0</v>
          </cell>
          <cell r="ET137">
            <v>0</v>
          </cell>
          <cell r="EX137">
            <v>0</v>
          </cell>
          <cell r="EZ137">
            <v>0</v>
          </cell>
          <cell r="FB137">
            <v>0</v>
          </cell>
          <cell r="FD137">
            <v>0</v>
          </cell>
          <cell r="FH137">
            <v>0</v>
          </cell>
          <cell r="FJ137">
            <v>0</v>
          </cell>
          <cell r="FL137">
            <v>0</v>
          </cell>
          <cell r="FN137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H138">
            <v>324.54000000000002</v>
          </cell>
          <cell r="J138">
            <v>0</v>
          </cell>
          <cell r="N138">
            <v>0</v>
          </cell>
          <cell r="O138">
            <v>0</v>
          </cell>
          <cell r="P138">
            <v>0</v>
          </cell>
          <cell r="R138">
            <v>0</v>
          </cell>
          <cell r="T138">
            <v>0</v>
          </cell>
          <cell r="X138">
            <v>0</v>
          </cell>
          <cell r="Y138">
            <v>0</v>
          </cell>
          <cell r="Z138">
            <v>0</v>
          </cell>
          <cell r="AB138">
            <v>7.51</v>
          </cell>
          <cell r="AD138">
            <v>0</v>
          </cell>
          <cell r="AR138">
            <v>1.24</v>
          </cell>
          <cell r="AS138">
            <v>0</v>
          </cell>
          <cell r="AT138">
            <v>0</v>
          </cell>
          <cell r="AV138">
            <v>1.73</v>
          </cell>
          <cell r="AX138">
            <v>0</v>
          </cell>
          <cell r="BB138">
            <v>7.88</v>
          </cell>
          <cell r="BC138">
            <v>0</v>
          </cell>
          <cell r="BD138">
            <v>0</v>
          </cell>
          <cell r="BF138">
            <v>10.46</v>
          </cell>
          <cell r="BH138">
            <v>0</v>
          </cell>
          <cell r="BL138">
            <v>1.04</v>
          </cell>
          <cell r="BM138">
            <v>0</v>
          </cell>
          <cell r="BN138">
            <v>0</v>
          </cell>
          <cell r="BP138">
            <v>158.13</v>
          </cell>
          <cell r="BR138">
            <v>0</v>
          </cell>
          <cell r="CP138">
            <v>0</v>
          </cell>
          <cell r="CQ138">
            <v>0</v>
          </cell>
          <cell r="CR138">
            <v>0</v>
          </cell>
          <cell r="CT138">
            <v>74.19</v>
          </cell>
          <cell r="CV138">
            <v>0</v>
          </cell>
          <cell r="CZ138">
            <v>0</v>
          </cell>
          <cell r="DA138">
            <v>0</v>
          </cell>
          <cell r="DB138">
            <v>0</v>
          </cell>
          <cell r="DD138">
            <v>304.57</v>
          </cell>
          <cell r="DF138">
            <v>0</v>
          </cell>
          <cell r="DJ138">
            <v>0</v>
          </cell>
          <cell r="DK138">
            <v>0</v>
          </cell>
          <cell r="DL138">
            <v>0</v>
          </cell>
          <cell r="DN138">
            <v>52.292999999999999</v>
          </cell>
          <cell r="DP138">
            <v>0</v>
          </cell>
          <cell r="EN138">
            <v>0</v>
          </cell>
          <cell r="EO138">
            <v>0</v>
          </cell>
          <cell r="EP138">
            <v>0</v>
          </cell>
          <cell r="ER138">
            <v>0.72</v>
          </cell>
          <cell r="ET138">
            <v>0</v>
          </cell>
          <cell r="EX138">
            <v>0</v>
          </cell>
          <cell r="EY138">
            <v>0</v>
          </cell>
          <cell r="EZ138">
            <v>0</v>
          </cell>
          <cell r="FB138">
            <v>0.68</v>
          </cell>
          <cell r="FD138">
            <v>0</v>
          </cell>
          <cell r="FH138">
            <v>0</v>
          </cell>
          <cell r="FI138">
            <v>0</v>
          </cell>
          <cell r="FJ138">
            <v>0</v>
          </cell>
          <cell r="FL138">
            <v>0.67</v>
          </cell>
          <cell r="FN138">
            <v>0</v>
          </cell>
        </row>
        <row r="139">
          <cell r="D139">
            <v>232.97000000000003</v>
          </cell>
          <cell r="E139">
            <v>0</v>
          </cell>
          <cell r="F139">
            <v>0</v>
          </cell>
          <cell r="H139">
            <v>351.52</v>
          </cell>
          <cell r="J139">
            <v>0</v>
          </cell>
          <cell r="N139">
            <v>219.50000000000003</v>
          </cell>
          <cell r="O139">
            <v>0</v>
          </cell>
          <cell r="P139">
            <v>0</v>
          </cell>
          <cell r="R139">
            <v>236.51409999999998</v>
          </cell>
          <cell r="T139">
            <v>0</v>
          </cell>
          <cell r="X139">
            <v>289.92</v>
          </cell>
          <cell r="Y139">
            <v>0</v>
          </cell>
          <cell r="Z139">
            <v>0</v>
          </cell>
          <cell r="AB139">
            <v>390.99968999999999</v>
          </cell>
          <cell r="AD139">
            <v>0</v>
          </cell>
          <cell r="AR139">
            <v>298.36</v>
          </cell>
          <cell r="AS139">
            <v>0</v>
          </cell>
          <cell r="AT139">
            <v>0</v>
          </cell>
          <cell r="AV139">
            <v>482.24083999999999</v>
          </cell>
          <cell r="AX139">
            <v>0</v>
          </cell>
          <cell r="BB139">
            <v>291.66000000000003</v>
          </cell>
          <cell r="BC139">
            <v>0</v>
          </cell>
          <cell r="BD139">
            <v>0</v>
          </cell>
          <cell r="BF139">
            <v>451.12983000000003</v>
          </cell>
          <cell r="BH139">
            <v>0</v>
          </cell>
          <cell r="BL139">
            <v>356.1</v>
          </cell>
          <cell r="BM139">
            <v>0</v>
          </cell>
          <cell r="BN139">
            <v>0</v>
          </cell>
          <cell r="BP139">
            <v>617.88581999999997</v>
          </cell>
          <cell r="BR139">
            <v>0</v>
          </cell>
          <cell r="CP139">
            <v>261.28000000000003</v>
          </cell>
          <cell r="CQ139">
            <v>0</v>
          </cell>
          <cell r="CR139">
            <v>0</v>
          </cell>
          <cell r="CT139">
            <v>456.17854000000005</v>
          </cell>
          <cell r="CV139">
            <v>0</v>
          </cell>
          <cell r="CZ139">
            <v>252.47</v>
          </cell>
          <cell r="DA139">
            <v>0</v>
          </cell>
          <cell r="DB139">
            <v>0</v>
          </cell>
          <cell r="DD139">
            <v>550.56469000000004</v>
          </cell>
          <cell r="DF139">
            <v>0.49</v>
          </cell>
          <cell r="DJ139">
            <v>354.89</v>
          </cell>
          <cell r="DK139">
            <v>0</v>
          </cell>
          <cell r="DL139">
            <v>0</v>
          </cell>
          <cell r="DN139">
            <v>1099.0509199999999</v>
          </cell>
          <cell r="DP139">
            <v>0</v>
          </cell>
          <cell r="EN139">
            <v>280.70999999999998</v>
          </cell>
          <cell r="EO139">
            <v>0</v>
          </cell>
          <cell r="EP139">
            <v>0</v>
          </cell>
          <cell r="ER139">
            <v>430.40929999999986</v>
          </cell>
          <cell r="ES139">
            <v>32</v>
          </cell>
          <cell r="ET139">
            <v>0</v>
          </cell>
          <cell r="EX139">
            <v>254.29000000000002</v>
          </cell>
          <cell r="EY139">
            <v>0</v>
          </cell>
          <cell r="EZ139">
            <v>0</v>
          </cell>
          <cell r="FB139">
            <v>289.36707000000001</v>
          </cell>
          <cell r="FD139">
            <v>0</v>
          </cell>
          <cell r="FH139">
            <v>318.33000000000004</v>
          </cell>
          <cell r="FI139">
            <v>0</v>
          </cell>
          <cell r="FJ139">
            <v>0</v>
          </cell>
          <cell r="FL139">
            <v>2301.8657400000006</v>
          </cell>
          <cell r="FN139">
            <v>0</v>
          </cell>
        </row>
        <row r="140">
          <cell r="D140">
            <v>649.13300000000004</v>
          </cell>
          <cell r="H140">
            <v>1037.8</v>
          </cell>
          <cell r="AA140">
            <v>5881.8872500000007</v>
          </cell>
          <cell r="AK140">
            <v>7499.4522600000018</v>
          </cell>
          <cell r="AU140">
            <v>941.47792000000027</v>
          </cell>
          <cell r="AV140">
            <v>940.37792000000024</v>
          </cell>
          <cell r="AW140">
            <v>0</v>
          </cell>
          <cell r="AX140">
            <v>1.1000000000000001</v>
          </cell>
          <cell r="AZ140" t="e">
            <v>#DIV/0!</v>
          </cell>
          <cell r="BY140">
            <v>7530.7629499999994</v>
          </cell>
          <cell r="CC140">
            <v>-1135.9509499999999</v>
          </cell>
          <cell r="CD140" t="e">
            <v>#DIV/0!</v>
          </cell>
          <cell r="CE140">
            <v>12538.06</v>
          </cell>
          <cell r="CI140">
            <v>15030.215210000002</v>
          </cell>
          <cell r="CJ140">
            <v>15025.770210000002</v>
          </cell>
          <cell r="CM140">
            <v>-2492.1552100000008</v>
          </cell>
          <cell r="CN140" t="e">
            <v>#DIV/0!</v>
          </cell>
          <cell r="CO140">
            <v>1406.3530000000001</v>
          </cell>
          <cell r="CS140">
            <v>978.7256900000001</v>
          </cell>
          <cell r="CW140">
            <v>427.62731000000019</v>
          </cell>
          <cell r="CX140" t="e">
            <v>#DIV/0!</v>
          </cell>
          <cell r="CY140">
            <v>845.23300000000006</v>
          </cell>
          <cell r="DC140">
            <v>1392.7570499999995</v>
          </cell>
          <cell r="DH140" t="e">
            <v>#DIV/0!</v>
          </cell>
          <cell r="DI140">
            <v>4323.8729999999996</v>
          </cell>
          <cell r="DR140" t="e">
            <v>#DIV/0!</v>
          </cell>
          <cell r="DS140">
            <v>6575.4589999999998</v>
          </cell>
          <cell r="DW140">
            <v>9087.777</v>
          </cell>
          <cell r="EU140">
            <v>176.45823999999999</v>
          </cell>
          <cell r="FU140">
            <v>8249.0010000000002</v>
          </cell>
          <cell r="FY140">
            <v>-942.95200000000159</v>
          </cell>
          <cell r="FZ140" t="e">
            <v>#DIV/0!</v>
          </cell>
          <cell r="GA140">
            <v>13881.508</v>
          </cell>
          <cell r="GE140">
            <v>17336.778000000002</v>
          </cell>
          <cell r="GI140">
            <v>-3455.2700000000023</v>
          </cell>
          <cell r="GJ140" t="e">
            <v>#DIV/0!</v>
          </cell>
          <cell r="GK140">
            <v>26419.567999999999</v>
          </cell>
          <cell r="GO140">
            <v>32366.993210000001</v>
          </cell>
          <cell r="GS140">
            <v>-5947.4252100000012</v>
          </cell>
          <cell r="GT140" t="e">
            <v>#DIV/0!</v>
          </cell>
          <cell r="GU140">
            <v>48637.18636</v>
          </cell>
        </row>
        <row r="141">
          <cell r="D141">
            <v>0</v>
          </cell>
          <cell r="E141">
            <v>0</v>
          </cell>
          <cell r="F141">
            <v>0</v>
          </cell>
          <cell r="H141">
            <v>0</v>
          </cell>
          <cell r="J141">
            <v>0</v>
          </cell>
          <cell r="N141">
            <v>0</v>
          </cell>
          <cell r="O141">
            <v>0</v>
          </cell>
          <cell r="P141">
            <v>0</v>
          </cell>
          <cell r="R141">
            <v>0</v>
          </cell>
          <cell r="T141">
            <v>0</v>
          </cell>
          <cell r="X141">
            <v>0</v>
          </cell>
          <cell r="Y141">
            <v>0</v>
          </cell>
          <cell r="Z141">
            <v>0</v>
          </cell>
          <cell r="AB141">
            <v>0</v>
          </cell>
          <cell r="AD141">
            <v>0</v>
          </cell>
          <cell r="AR141">
            <v>0</v>
          </cell>
          <cell r="AS141">
            <v>0</v>
          </cell>
          <cell r="AT141">
            <v>0</v>
          </cell>
          <cell r="AV141">
            <v>0</v>
          </cell>
          <cell r="AX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H141">
            <v>0</v>
          </cell>
          <cell r="BL141">
            <v>0</v>
          </cell>
          <cell r="BM141">
            <v>0</v>
          </cell>
          <cell r="BN141">
            <v>0</v>
          </cell>
          <cell r="BP141">
            <v>0</v>
          </cell>
          <cell r="BR141">
            <v>0</v>
          </cell>
          <cell r="CP141">
            <v>0</v>
          </cell>
          <cell r="CQ141">
            <v>0</v>
          </cell>
          <cell r="CR141">
            <v>0</v>
          </cell>
          <cell r="CT141">
            <v>0</v>
          </cell>
          <cell r="CV141">
            <v>0</v>
          </cell>
          <cell r="CZ141">
            <v>0</v>
          </cell>
          <cell r="DA141">
            <v>0</v>
          </cell>
          <cell r="DB141">
            <v>0</v>
          </cell>
          <cell r="DD141">
            <v>0</v>
          </cell>
          <cell r="DF141">
            <v>0</v>
          </cell>
          <cell r="DJ141">
            <v>0</v>
          </cell>
          <cell r="DK141">
            <v>0</v>
          </cell>
          <cell r="DL141">
            <v>0</v>
          </cell>
          <cell r="DN141">
            <v>0</v>
          </cell>
          <cell r="DP141">
            <v>0</v>
          </cell>
          <cell r="EN141">
            <v>0</v>
          </cell>
          <cell r="EO141">
            <v>0</v>
          </cell>
          <cell r="EP141">
            <v>0</v>
          </cell>
          <cell r="ER141">
            <v>0</v>
          </cell>
          <cell r="ET141">
            <v>0</v>
          </cell>
          <cell r="EX141">
            <v>0</v>
          </cell>
          <cell r="EY141">
            <v>0</v>
          </cell>
          <cell r="EZ141">
            <v>0</v>
          </cell>
          <cell r="FB141">
            <v>0</v>
          </cell>
          <cell r="FD141">
            <v>0</v>
          </cell>
          <cell r="FH141">
            <v>0</v>
          </cell>
          <cell r="FI141">
            <v>0</v>
          </cell>
          <cell r="FJ141">
            <v>0</v>
          </cell>
          <cell r="FL141">
            <v>0</v>
          </cell>
          <cell r="FN141">
            <v>0</v>
          </cell>
        </row>
        <row r="142">
          <cell r="D142">
            <v>0</v>
          </cell>
          <cell r="H142">
            <v>0</v>
          </cell>
          <cell r="N142">
            <v>0</v>
          </cell>
          <cell r="R142">
            <v>0</v>
          </cell>
          <cell r="X142">
            <v>0</v>
          </cell>
          <cell r="AB142">
            <v>0</v>
          </cell>
          <cell r="AR142">
            <v>0</v>
          </cell>
          <cell r="AV142">
            <v>0</v>
          </cell>
          <cell r="BB142">
            <v>0</v>
          </cell>
          <cell r="BF142">
            <v>0</v>
          </cell>
          <cell r="BL142">
            <v>0</v>
          </cell>
          <cell r="BP142">
            <v>0</v>
          </cell>
          <cell r="CP142">
            <v>0</v>
          </cell>
          <cell r="CT142">
            <v>0</v>
          </cell>
          <cell r="CZ142">
            <v>0</v>
          </cell>
          <cell r="DD142">
            <v>0</v>
          </cell>
          <cell r="DJ142">
            <v>0</v>
          </cell>
          <cell r="DN142">
            <v>0</v>
          </cell>
          <cell r="EN142">
            <v>0</v>
          </cell>
          <cell r="ER142">
            <v>0</v>
          </cell>
          <cell r="EX142">
            <v>0</v>
          </cell>
          <cell r="FB142">
            <v>0</v>
          </cell>
          <cell r="FH142">
            <v>0</v>
          </cell>
          <cell r="FL142">
            <v>0</v>
          </cell>
        </row>
        <row r="143">
          <cell r="D143">
            <v>679.35</v>
          </cell>
          <cell r="E143">
            <v>0</v>
          </cell>
          <cell r="F143">
            <v>0</v>
          </cell>
          <cell r="H143">
            <v>851.06000000000006</v>
          </cell>
          <cell r="J143">
            <v>0</v>
          </cell>
          <cell r="N143">
            <v>554.41</v>
          </cell>
          <cell r="O143">
            <v>0</v>
          </cell>
          <cell r="P143">
            <v>0</v>
          </cell>
          <cell r="R143">
            <v>911.84</v>
          </cell>
          <cell r="T143">
            <v>0</v>
          </cell>
          <cell r="X143">
            <v>979.94000000000017</v>
          </cell>
          <cell r="Y143">
            <v>0</v>
          </cell>
          <cell r="Z143">
            <v>0</v>
          </cell>
          <cell r="AB143">
            <v>1052.4099999999999</v>
          </cell>
          <cell r="AD143">
            <v>0</v>
          </cell>
          <cell r="AR143">
            <v>883.56000000000006</v>
          </cell>
          <cell r="AS143">
            <v>0</v>
          </cell>
          <cell r="AT143">
            <v>0</v>
          </cell>
          <cell r="AV143">
            <v>962.15200000000004</v>
          </cell>
          <cell r="AX143">
            <v>0</v>
          </cell>
          <cell r="BB143">
            <v>766.93000000000006</v>
          </cell>
          <cell r="BC143">
            <v>0</v>
          </cell>
          <cell r="BD143">
            <v>0</v>
          </cell>
          <cell r="BF143">
            <v>1006.24</v>
          </cell>
          <cell r="BH143">
            <v>0.78600000000000003</v>
          </cell>
          <cell r="BL143">
            <v>916.8</v>
          </cell>
          <cell r="BM143">
            <v>0</v>
          </cell>
          <cell r="BN143">
            <v>0</v>
          </cell>
          <cell r="BP143">
            <v>1071.8381599999998</v>
          </cell>
          <cell r="BR143">
            <v>0.48299999999999998</v>
          </cell>
          <cell r="CP143">
            <v>1048.04</v>
          </cell>
          <cell r="CQ143">
            <v>0</v>
          </cell>
          <cell r="CR143">
            <v>0</v>
          </cell>
          <cell r="CT143">
            <v>1231.27919</v>
          </cell>
          <cell r="CV143">
            <v>0</v>
          </cell>
          <cell r="CZ143">
            <v>1044.9299999999998</v>
          </cell>
          <cell r="DA143">
            <v>0</v>
          </cell>
          <cell r="DB143">
            <v>0</v>
          </cell>
          <cell r="DD143">
            <v>1258.68048</v>
          </cell>
          <cell r="DF143">
            <v>3.04</v>
          </cell>
          <cell r="DJ143">
            <v>1426.81</v>
          </cell>
          <cell r="DK143">
            <v>0</v>
          </cell>
          <cell r="DL143">
            <v>0</v>
          </cell>
          <cell r="DN143">
            <v>1453.51133</v>
          </cell>
          <cell r="DP143">
            <v>1.92</v>
          </cell>
          <cell r="EN143">
            <v>1185.92</v>
          </cell>
          <cell r="EO143">
            <v>0</v>
          </cell>
          <cell r="EP143">
            <v>0</v>
          </cell>
          <cell r="ER143">
            <v>989.53573000000006</v>
          </cell>
          <cell r="ET143">
            <v>0</v>
          </cell>
          <cell r="EX143">
            <v>1226.56</v>
          </cell>
          <cell r="EY143">
            <v>0</v>
          </cell>
          <cell r="EZ143">
            <v>0</v>
          </cell>
          <cell r="FB143">
            <v>600.81999999999994</v>
          </cell>
          <cell r="FD143">
            <v>0</v>
          </cell>
          <cell r="FH143">
            <v>2228.8099999999995</v>
          </cell>
          <cell r="FI143">
            <v>0</v>
          </cell>
          <cell r="FJ143">
            <v>0</v>
          </cell>
          <cell r="FL143">
            <v>2023.6199099999999</v>
          </cell>
          <cell r="FN143">
            <v>0</v>
          </cell>
        </row>
        <row r="144">
          <cell r="D144">
            <v>101.58399999999999</v>
          </cell>
          <cell r="E144">
            <v>0</v>
          </cell>
          <cell r="F144">
            <v>0</v>
          </cell>
          <cell r="H144">
            <v>84.889999999999986</v>
          </cell>
          <cell r="J144">
            <v>0</v>
          </cell>
          <cell r="N144">
            <v>138.72000000000003</v>
          </cell>
          <cell r="O144">
            <v>0</v>
          </cell>
          <cell r="P144">
            <v>0</v>
          </cell>
          <cell r="R144">
            <v>79.77000000000001</v>
          </cell>
          <cell r="T144">
            <v>0</v>
          </cell>
          <cell r="X144">
            <v>123.77400000000002</v>
          </cell>
          <cell r="Y144">
            <v>0</v>
          </cell>
          <cell r="Z144">
            <v>0</v>
          </cell>
          <cell r="AB144">
            <v>67.234999999999999</v>
          </cell>
          <cell r="AD144">
            <v>0</v>
          </cell>
          <cell r="AR144">
            <v>134.18</v>
          </cell>
          <cell r="AS144">
            <v>0</v>
          </cell>
          <cell r="AT144">
            <v>0</v>
          </cell>
          <cell r="AV144">
            <v>109.75399999999999</v>
          </cell>
          <cell r="AX144">
            <v>0</v>
          </cell>
          <cell r="BB144">
            <v>138.97999999999999</v>
          </cell>
          <cell r="BC144">
            <v>0</v>
          </cell>
          <cell r="BD144">
            <v>0</v>
          </cell>
          <cell r="BF144">
            <v>265.79599999999999</v>
          </cell>
          <cell r="BH144">
            <v>0</v>
          </cell>
          <cell r="BL144">
            <v>187.42</v>
          </cell>
          <cell r="BM144">
            <v>0</v>
          </cell>
          <cell r="BN144">
            <v>0</v>
          </cell>
          <cell r="BP144">
            <v>192.04400000000001</v>
          </cell>
          <cell r="BR144">
            <v>0</v>
          </cell>
          <cell r="CP144">
            <v>136.94399999999999</v>
          </cell>
          <cell r="CQ144">
            <v>0</v>
          </cell>
          <cell r="CR144">
            <v>0</v>
          </cell>
          <cell r="CT144">
            <v>139.166</v>
          </cell>
          <cell r="CV144">
            <v>0</v>
          </cell>
          <cell r="CZ144">
            <v>166.60000000000002</v>
          </cell>
          <cell r="DA144">
            <v>0</v>
          </cell>
          <cell r="DB144">
            <v>0</v>
          </cell>
          <cell r="DD144">
            <v>216.77313000000001</v>
          </cell>
          <cell r="DF144">
            <v>0</v>
          </cell>
          <cell r="DJ144">
            <v>203.73400000000001</v>
          </cell>
          <cell r="DK144">
            <v>0</v>
          </cell>
          <cell r="DL144">
            <v>0</v>
          </cell>
          <cell r="DN144">
            <v>492.70521999999988</v>
          </cell>
          <cell r="DP144">
            <v>0</v>
          </cell>
          <cell r="EN144">
            <v>235.60999999999999</v>
          </cell>
          <cell r="EO144">
            <v>0</v>
          </cell>
          <cell r="EP144">
            <v>0</v>
          </cell>
          <cell r="ER144">
            <v>66.323999999999998</v>
          </cell>
          <cell r="ES144">
            <v>908.82</v>
          </cell>
          <cell r="ET144">
            <v>0</v>
          </cell>
          <cell r="EX144">
            <v>213.28000000000003</v>
          </cell>
          <cell r="EY144">
            <v>0</v>
          </cell>
          <cell r="EZ144">
            <v>0</v>
          </cell>
          <cell r="FB144">
            <v>41.269999999999996</v>
          </cell>
          <cell r="FD144">
            <v>0</v>
          </cell>
          <cell r="FH144">
            <v>470.38999999999993</v>
          </cell>
          <cell r="FI144">
            <v>0</v>
          </cell>
          <cell r="FJ144">
            <v>0</v>
          </cell>
          <cell r="FL144">
            <v>186.43</v>
          </cell>
          <cell r="FN144">
            <v>0</v>
          </cell>
        </row>
        <row r="145">
          <cell r="D145">
            <v>780.93399999999997</v>
          </cell>
          <cell r="H145">
            <v>935.95</v>
          </cell>
          <cell r="AA145">
            <v>1119.6449999999998</v>
          </cell>
          <cell r="AK145">
            <v>3047.2049999999999</v>
          </cell>
          <cell r="AU145">
            <v>1071.9059999999999</v>
          </cell>
          <cell r="AV145">
            <v>1071.9060000000002</v>
          </cell>
          <cell r="AW145">
            <v>0</v>
          </cell>
          <cell r="AX145">
            <v>0</v>
          </cell>
          <cell r="AZ145" t="e">
            <v>#DIV/0!</v>
          </cell>
          <cell r="BY145">
            <v>3609.0931599999994</v>
          </cell>
          <cell r="CC145">
            <v>-581.22315999999944</v>
          </cell>
          <cell r="CD145" t="e">
            <v>#DIV/0!</v>
          </cell>
          <cell r="CE145">
            <v>5605.6479999999992</v>
          </cell>
          <cell r="CI145">
            <v>6656.2981600000003</v>
          </cell>
          <cell r="CJ145">
            <v>6655.02916</v>
          </cell>
          <cell r="CM145">
            <v>-1050.6501600000011</v>
          </cell>
          <cell r="CN145" t="e">
            <v>#DIV/0!</v>
          </cell>
          <cell r="CO145">
            <v>1184.9839999999999</v>
          </cell>
          <cell r="CS145">
            <v>1370.4451899999999</v>
          </cell>
          <cell r="CW145">
            <v>-185.46119000000002</v>
          </cell>
          <cell r="CX145" t="e">
            <v>#DIV/0!</v>
          </cell>
          <cell r="CY145">
            <v>1211.5299999999997</v>
          </cell>
          <cell r="DC145">
            <v>1478.49361</v>
          </cell>
          <cell r="DH145" t="e">
            <v>#DIV/0!</v>
          </cell>
          <cell r="DI145">
            <v>1630.5439999999999</v>
          </cell>
          <cell r="DR145" t="e">
            <v>#DIV/0!</v>
          </cell>
          <cell r="DS145">
            <v>4027.058</v>
          </cell>
          <cell r="DW145">
            <v>4797.0753500000001</v>
          </cell>
          <cell r="EG145">
            <v>11453.373510000001</v>
          </cell>
          <cell r="EU145">
            <v>-543.14972999999998</v>
          </cell>
          <cell r="FU145">
            <v>4816.8196399999997</v>
          </cell>
          <cell r="FY145">
            <v>743.75035999999932</v>
          </cell>
          <cell r="FZ145" t="e">
            <v>#DIV/0!</v>
          </cell>
          <cell r="GA145">
            <v>9587.6279999999988</v>
          </cell>
          <cell r="GE145">
            <v>9613.8949900000007</v>
          </cell>
          <cell r="GI145">
            <v>-26.266990000001442</v>
          </cell>
          <cell r="GJ145" t="e">
            <v>#DIV/0!</v>
          </cell>
          <cell r="GK145">
            <v>15193.275999999998</v>
          </cell>
          <cell r="GO145">
            <v>16270.193149999999</v>
          </cell>
          <cell r="GS145">
            <v>-1076.9171500000025</v>
          </cell>
          <cell r="GT145" t="e">
            <v>#DIV/0!</v>
          </cell>
        </row>
        <row r="148">
          <cell r="D148">
            <v>0</v>
          </cell>
          <cell r="H148">
            <v>0</v>
          </cell>
          <cell r="N148">
            <v>0</v>
          </cell>
          <cell r="X148">
            <v>0</v>
          </cell>
          <cell r="AR148">
            <v>0</v>
          </cell>
          <cell r="BB148">
            <v>0</v>
          </cell>
          <cell r="BL148">
            <v>0</v>
          </cell>
          <cell r="CP148">
            <v>0</v>
          </cell>
          <cell r="CT148">
            <v>0</v>
          </cell>
          <cell r="CZ148">
            <v>0</v>
          </cell>
          <cell r="DD148">
            <v>0</v>
          </cell>
          <cell r="DJ148">
            <v>0</v>
          </cell>
          <cell r="DN148">
            <v>0</v>
          </cell>
          <cell r="EN148">
            <v>0</v>
          </cell>
          <cell r="ER148">
            <v>0</v>
          </cell>
          <cell r="EX148">
            <v>0</v>
          </cell>
          <cell r="FB148">
            <v>0</v>
          </cell>
          <cell r="FH148">
            <v>0</v>
          </cell>
          <cell r="FL148">
            <v>0</v>
          </cell>
        </row>
        <row r="150">
          <cell r="D150">
            <v>0</v>
          </cell>
          <cell r="N150">
            <v>0</v>
          </cell>
          <cell r="X150">
            <v>0</v>
          </cell>
          <cell r="AR150">
            <v>0</v>
          </cell>
          <cell r="BB150">
            <v>0</v>
          </cell>
          <cell r="BL150">
            <v>0</v>
          </cell>
          <cell r="CP150">
            <v>0</v>
          </cell>
          <cell r="CT150">
            <v>0</v>
          </cell>
          <cell r="CZ150">
            <v>0</v>
          </cell>
          <cell r="DD150">
            <v>0</v>
          </cell>
          <cell r="DJ150">
            <v>0</v>
          </cell>
          <cell r="DN150">
            <v>24278.1</v>
          </cell>
          <cell r="EN150">
            <v>0</v>
          </cell>
          <cell r="ER150">
            <v>0</v>
          </cell>
          <cell r="EX150">
            <v>0</v>
          </cell>
          <cell r="FB150">
            <v>0</v>
          </cell>
          <cell r="FH150">
            <v>0</v>
          </cell>
          <cell r="FL150">
            <v>0</v>
          </cell>
        </row>
        <row r="151">
          <cell r="D151">
            <v>0</v>
          </cell>
          <cell r="H151">
            <v>2.5299999999999998</v>
          </cell>
          <cell r="N151">
            <v>0</v>
          </cell>
          <cell r="R151">
            <v>14.58</v>
          </cell>
          <cell r="X151">
            <v>0</v>
          </cell>
          <cell r="AB151">
            <v>-893.45400000000006</v>
          </cell>
          <cell r="AR151">
            <v>0</v>
          </cell>
          <cell r="BB151">
            <v>0</v>
          </cell>
          <cell r="BL151">
            <v>0</v>
          </cell>
          <cell r="CP151">
            <v>0</v>
          </cell>
          <cell r="CT151">
            <v>0</v>
          </cell>
          <cell r="CZ151">
            <v>0</v>
          </cell>
          <cell r="DD151">
            <v>0</v>
          </cell>
          <cell r="DJ151">
            <v>0</v>
          </cell>
          <cell r="DN151">
            <v>15806.32</v>
          </cell>
          <cell r="EN151">
            <v>0</v>
          </cell>
          <cell r="ER151">
            <v>0</v>
          </cell>
          <cell r="EX151">
            <v>0</v>
          </cell>
          <cell r="FB151">
            <v>0</v>
          </cell>
          <cell r="FH151">
            <v>0</v>
          </cell>
          <cell r="FL151">
            <v>0</v>
          </cell>
        </row>
        <row r="152">
          <cell r="D152">
            <v>0</v>
          </cell>
          <cell r="H152">
            <v>0</v>
          </cell>
          <cell r="N152">
            <v>0</v>
          </cell>
          <cell r="R152">
            <v>0</v>
          </cell>
          <cell r="X152">
            <v>0</v>
          </cell>
          <cell r="AB152">
            <v>0</v>
          </cell>
          <cell r="AR152">
            <v>0</v>
          </cell>
          <cell r="AV152">
            <v>0</v>
          </cell>
          <cell r="BB152">
            <v>0</v>
          </cell>
          <cell r="BF152">
            <v>0</v>
          </cell>
          <cell r="BL152">
            <v>0</v>
          </cell>
          <cell r="CP152">
            <v>0</v>
          </cell>
          <cell r="CT152">
            <v>0</v>
          </cell>
          <cell r="CZ152">
            <v>0</v>
          </cell>
          <cell r="DD152">
            <v>0</v>
          </cell>
          <cell r="DJ152">
            <v>0</v>
          </cell>
          <cell r="DN152">
            <v>0</v>
          </cell>
          <cell r="EN152">
            <v>0</v>
          </cell>
          <cell r="ER152">
            <v>0</v>
          </cell>
          <cell r="EX152">
            <v>0</v>
          </cell>
          <cell r="FB152">
            <v>0</v>
          </cell>
          <cell r="FH152">
            <v>0</v>
          </cell>
          <cell r="FL152">
            <v>0</v>
          </cell>
        </row>
      </sheetData>
      <sheetData sheetId="5"/>
      <sheetData sheetId="6">
        <row r="10">
          <cell r="O10">
            <v>24.72</v>
          </cell>
          <cell r="Y10">
            <v>24.72</v>
          </cell>
          <cell r="AS10">
            <v>24.72</v>
          </cell>
          <cell r="AW10">
            <v>1.69</v>
          </cell>
          <cell r="BC10">
            <v>24.72</v>
          </cell>
          <cell r="BM10">
            <v>24.72</v>
          </cell>
          <cell r="CQ10">
            <v>24.72</v>
          </cell>
          <cell r="CU10">
            <v>31.355931999999999</v>
          </cell>
          <cell r="DA10">
            <v>24.72</v>
          </cell>
          <cell r="DE10">
            <v>9.3220299999999998</v>
          </cell>
          <cell r="DK10">
            <v>24.72</v>
          </cell>
          <cell r="DO10">
            <v>11.8644</v>
          </cell>
        </row>
      </sheetData>
      <sheetData sheetId="7">
        <row r="10">
          <cell r="E10">
            <v>184.13</v>
          </cell>
          <cell r="I10">
            <v>247.84</v>
          </cell>
          <cell r="O10">
            <v>184.13</v>
          </cell>
          <cell r="S10">
            <v>182.79</v>
          </cell>
          <cell r="Y10">
            <v>184.13</v>
          </cell>
          <cell r="AC10">
            <v>163.92</v>
          </cell>
          <cell r="AS10">
            <v>179.83</v>
          </cell>
          <cell r="AW10">
            <v>168.72</v>
          </cell>
          <cell r="BC10">
            <v>184.13</v>
          </cell>
          <cell r="BG10">
            <v>127.60558</v>
          </cell>
          <cell r="BM10">
            <v>184.23</v>
          </cell>
          <cell r="BQ10">
            <v>489.64942000000002</v>
          </cell>
          <cell r="CQ10">
            <v>184.13</v>
          </cell>
          <cell r="CU10">
            <v>136.56658999999999</v>
          </cell>
          <cell r="DA10">
            <v>184.23</v>
          </cell>
          <cell r="DE10">
            <v>339.20474999999999</v>
          </cell>
          <cell r="DK10">
            <v>184.24</v>
          </cell>
          <cell r="DO10">
            <v>287.08614999999998</v>
          </cell>
          <cell r="EO10">
            <v>184.14</v>
          </cell>
          <cell r="ES10">
            <v>215.35444000000001</v>
          </cell>
          <cell r="EY10">
            <v>184.14</v>
          </cell>
          <cell r="FC10">
            <v>120.52558999999999</v>
          </cell>
          <cell r="FI10">
            <v>184.14</v>
          </cell>
          <cell r="FM10">
            <v>582.96181000000001</v>
          </cell>
        </row>
      </sheetData>
      <sheetData sheetId="8"/>
      <sheetData sheetId="9">
        <row r="10">
          <cell r="AW10">
            <v>6.72</v>
          </cell>
          <cell r="ES10">
            <v>4.0296599999999998</v>
          </cell>
        </row>
      </sheetData>
      <sheetData sheetId="10">
        <row r="10">
          <cell r="O10">
            <v>70</v>
          </cell>
          <cell r="S10">
            <v>69.432000000000002</v>
          </cell>
          <cell r="Y10">
            <v>80</v>
          </cell>
          <cell r="AC10">
            <v>45.31</v>
          </cell>
          <cell r="AS10">
            <v>80</v>
          </cell>
          <cell r="AW10">
            <v>135.66</v>
          </cell>
          <cell r="BC10">
            <v>70</v>
          </cell>
          <cell r="BG10">
            <v>109.61</v>
          </cell>
          <cell r="BM10">
            <v>100</v>
          </cell>
          <cell r="BQ10">
            <v>146.72999999999999</v>
          </cell>
          <cell r="CQ10">
            <v>150</v>
          </cell>
          <cell r="CU10">
            <v>88.67249000000001</v>
          </cell>
          <cell r="DA10">
            <v>150</v>
          </cell>
          <cell r="DE10">
            <v>283.48700000000002</v>
          </cell>
          <cell r="DK10">
            <v>150</v>
          </cell>
          <cell r="DO10">
            <v>88.947070000000011</v>
          </cell>
        </row>
      </sheetData>
      <sheetData sheetId="11">
        <row r="10">
          <cell r="DO10">
            <v>375.73</v>
          </cell>
          <cell r="ES10">
            <v>32.89</v>
          </cell>
          <cell r="FC10">
            <v>74.84</v>
          </cell>
          <cell r="FM10">
            <v>630.78</v>
          </cell>
        </row>
      </sheetData>
      <sheetData sheetId="12">
        <row r="10">
          <cell r="CU10">
            <v>444.64</v>
          </cell>
          <cell r="DE10">
            <v>471.15</v>
          </cell>
          <cell r="DO10">
            <v>56.91</v>
          </cell>
          <cell r="ES10">
            <v>739.66940999999997</v>
          </cell>
        </row>
      </sheetData>
      <sheetData sheetId="13">
        <row r="10">
          <cell r="E10">
            <v>25.8</v>
          </cell>
          <cell r="I10">
            <v>17.879359999999998</v>
          </cell>
          <cell r="O10">
            <v>25.8</v>
          </cell>
          <cell r="S10">
            <v>9.1968200000000007</v>
          </cell>
          <cell r="Y10">
            <v>25.8</v>
          </cell>
          <cell r="AC10">
            <v>957.27864999999997</v>
          </cell>
          <cell r="AS10">
            <v>25.8</v>
          </cell>
          <cell r="AW10">
            <v>237.2253</v>
          </cell>
          <cell r="BC10">
            <v>25.8</v>
          </cell>
          <cell r="BG10">
            <v>277.96968000000004</v>
          </cell>
          <cell r="BM10">
            <v>25.8</v>
          </cell>
          <cell r="BQ10">
            <v>22.912389999999988</v>
          </cell>
          <cell r="CQ10">
            <v>25.8</v>
          </cell>
          <cell r="CU10">
            <v>655.44799999999998</v>
          </cell>
          <cell r="DA10">
            <v>25.8</v>
          </cell>
          <cell r="DE10">
            <v>297.28499999999997</v>
          </cell>
          <cell r="DK10">
            <v>25.8</v>
          </cell>
          <cell r="DO10">
            <v>332.59491525423732</v>
          </cell>
        </row>
      </sheetData>
      <sheetData sheetId="14">
        <row r="10">
          <cell r="D10">
            <v>222.48</v>
          </cell>
          <cell r="H10">
            <v>213.71</v>
          </cell>
          <cell r="I10">
            <v>67.819999999999993</v>
          </cell>
          <cell r="N10">
            <v>194.84</v>
          </cell>
          <cell r="O10">
            <v>300</v>
          </cell>
          <cell r="R10">
            <v>202.88</v>
          </cell>
          <cell r="S10">
            <v>368.42</v>
          </cell>
          <cell r="X10">
            <v>215.48</v>
          </cell>
          <cell r="Y10">
            <v>756.86</v>
          </cell>
          <cell r="AB10">
            <v>215.44</v>
          </cell>
          <cell r="AC10">
            <v>932.84561999999994</v>
          </cell>
          <cell r="AR10">
            <v>197.64</v>
          </cell>
          <cell r="AS10">
            <v>800</v>
          </cell>
          <cell r="AV10">
            <v>241.89</v>
          </cell>
          <cell r="AW10">
            <v>100.39</v>
          </cell>
          <cell r="BC10">
            <v>1011.27</v>
          </cell>
          <cell r="BF10">
            <v>190.15</v>
          </cell>
          <cell r="BG10">
            <v>7.43</v>
          </cell>
          <cell r="BM10">
            <v>1003.53</v>
          </cell>
          <cell r="BP10">
            <v>182.01</v>
          </cell>
          <cell r="BQ10">
            <v>404.11</v>
          </cell>
          <cell r="CQ10">
            <v>1633.08</v>
          </cell>
          <cell r="CT10">
            <v>205.13047999999998</v>
          </cell>
          <cell r="CU10">
            <v>107.19978</v>
          </cell>
          <cell r="DA10">
            <v>1640.17</v>
          </cell>
          <cell r="DD10">
            <v>223.68212</v>
          </cell>
          <cell r="DE10">
            <v>322.61365000000001</v>
          </cell>
          <cell r="DK10">
            <v>1626.91</v>
          </cell>
          <cell r="DN10">
            <v>226.34553000000002</v>
          </cell>
          <cell r="DO10">
            <v>586.76892000000009</v>
          </cell>
          <cell r="EO10">
            <v>1628.92</v>
          </cell>
          <cell r="ER10">
            <v>222.18100000000001</v>
          </cell>
          <cell r="ES10">
            <v>516.82000000000005</v>
          </cell>
          <cell r="EX10">
            <v>215.89</v>
          </cell>
          <cell r="EY10">
            <v>1505.41</v>
          </cell>
          <cell r="FB10">
            <v>233.33869999999999</v>
          </cell>
          <cell r="FC10">
            <v>224.43</v>
          </cell>
          <cell r="FH10">
            <v>0</v>
          </cell>
          <cell r="FI10">
            <v>1786.45</v>
          </cell>
          <cell r="FL10">
            <v>191.15346</v>
          </cell>
          <cell r="FM10">
            <v>1100.7483</v>
          </cell>
        </row>
      </sheetData>
      <sheetData sheetId="15">
        <row r="10">
          <cell r="FM10">
            <v>74.569999999999993</v>
          </cell>
        </row>
      </sheetData>
      <sheetData sheetId="16">
        <row r="10">
          <cell r="BQ10">
            <v>5.5509300000000001</v>
          </cell>
          <cell r="CU10">
            <v>5.55</v>
          </cell>
          <cell r="DE10">
            <v>5.55</v>
          </cell>
          <cell r="DO10">
            <v>5.55</v>
          </cell>
          <cell r="ES10">
            <v>5.55</v>
          </cell>
          <cell r="FC10">
            <v>5.55</v>
          </cell>
          <cell r="FM10">
            <v>48</v>
          </cell>
        </row>
      </sheetData>
      <sheetData sheetId="17">
        <row r="10">
          <cell r="E10">
            <v>644.69000000000005</v>
          </cell>
          <cell r="I10">
            <v>289.36</v>
          </cell>
          <cell r="O10">
            <v>644.55999999999995</v>
          </cell>
          <cell r="S10">
            <v>290.83999999999997</v>
          </cell>
          <cell r="Y10">
            <v>644.55999999999995</v>
          </cell>
          <cell r="AC10">
            <v>503.94</v>
          </cell>
          <cell r="AS10">
            <v>644.55999999999995</v>
          </cell>
          <cell r="AW10">
            <v>543.21</v>
          </cell>
          <cell r="BC10">
            <v>644.55999999999995</v>
          </cell>
          <cell r="BG10">
            <v>207.10499999999999</v>
          </cell>
          <cell r="BM10">
            <v>644.55999999999995</v>
          </cell>
          <cell r="BQ10">
            <v>264.86</v>
          </cell>
          <cell r="CQ10">
            <v>644.55999999999995</v>
          </cell>
          <cell r="CU10">
            <v>256.65199999999999</v>
          </cell>
          <cell r="DA10">
            <v>644.55999999999995</v>
          </cell>
          <cell r="DE10">
            <v>237.95</v>
          </cell>
          <cell r="DK10">
            <v>644.55999999999995</v>
          </cell>
          <cell r="DO10">
            <v>181.31</v>
          </cell>
          <cell r="EN10">
            <v>0</v>
          </cell>
          <cell r="EO10">
            <v>939.90999999999985</v>
          </cell>
          <cell r="ES10">
            <v>843.96</v>
          </cell>
          <cell r="EX10">
            <v>0</v>
          </cell>
          <cell r="EY10">
            <v>969.20999999999981</v>
          </cell>
          <cell r="FC10">
            <v>775.19</v>
          </cell>
          <cell r="FH10">
            <v>0</v>
          </cell>
          <cell r="FI10">
            <v>1140.4499999999998</v>
          </cell>
          <cell r="FM10">
            <v>1434.84</v>
          </cell>
        </row>
      </sheetData>
      <sheetData sheetId="18">
        <row r="10">
          <cell r="E10">
            <v>16.63</v>
          </cell>
          <cell r="I10">
            <v>2.92</v>
          </cell>
          <cell r="O10">
            <v>16.670000000000002</v>
          </cell>
          <cell r="S10">
            <v>17.17577</v>
          </cell>
          <cell r="Y10">
            <v>16.670000000000002</v>
          </cell>
          <cell r="AC10">
            <v>47.49</v>
          </cell>
          <cell r="AS10">
            <v>16.670000000000002</v>
          </cell>
          <cell r="AW10">
            <v>2.35</v>
          </cell>
          <cell r="BC10">
            <v>16.670000000000002</v>
          </cell>
          <cell r="BG10">
            <v>1.17564</v>
          </cell>
          <cell r="BM10">
            <v>16.670000000000002</v>
          </cell>
          <cell r="BQ10">
            <v>189.59486999999999</v>
          </cell>
          <cell r="CQ10">
            <v>16.670000000000002</v>
          </cell>
          <cell r="CU10">
            <v>86.145899999999997</v>
          </cell>
          <cell r="DA10">
            <v>16.670000000000002</v>
          </cell>
          <cell r="DE10">
            <v>4.43</v>
          </cell>
          <cell r="DK10">
            <v>16.670000000000002</v>
          </cell>
          <cell r="DO10">
            <v>33.883330000000001</v>
          </cell>
          <cell r="EO10">
            <v>16.670000000000002</v>
          </cell>
          <cell r="EY10">
            <v>16.670000000000002</v>
          </cell>
          <cell r="FC10">
            <v>28.42</v>
          </cell>
          <cell r="FI10">
            <v>16.670000000000002</v>
          </cell>
          <cell r="FM10">
            <v>15.297820000000002</v>
          </cell>
        </row>
      </sheetData>
      <sheetData sheetId="19">
        <row r="10">
          <cell r="AS10">
            <v>16.36</v>
          </cell>
          <cell r="AW10">
            <v>27.167999999999999</v>
          </cell>
          <cell r="BC10">
            <v>40.729999999999997</v>
          </cell>
          <cell r="BG10">
            <v>95.864000000000004</v>
          </cell>
          <cell r="BM10">
            <v>668.65</v>
          </cell>
          <cell r="BQ10">
            <v>648.59799999999996</v>
          </cell>
          <cell r="CQ10">
            <v>34.07</v>
          </cell>
          <cell r="CU10">
            <v>132.911</v>
          </cell>
          <cell r="DA10">
            <v>43.05</v>
          </cell>
          <cell r="DE10">
            <v>228.38</v>
          </cell>
          <cell r="DK10">
            <v>700.06</v>
          </cell>
          <cell r="DO10">
            <v>808.93</v>
          </cell>
          <cell r="EN10">
            <v>0</v>
          </cell>
          <cell r="EO10">
            <v>98.97</v>
          </cell>
          <cell r="ES10">
            <v>286.80500000000001</v>
          </cell>
          <cell r="EX10">
            <v>0</v>
          </cell>
          <cell r="EY10">
            <v>95.210000000000008</v>
          </cell>
          <cell r="FC10">
            <v>213.76</v>
          </cell>
          <cell r="FH10">
            <v>0</v>
          </cell>
          <cell r="FI10">
            <v>731.33</v>
          </cell>
          <cell r="FM10">
            <v>1973.81</v>
          </cell>
        </row>
      </sheetData>
      <sheetData sheetId="20">
        <row r="10">
          <cell r="E10">
            <v>69</v>
          </cell>
          <cell r="I10">
            <v>68.8</v>
          </cell>
          <cell r="O10">
            <v>119.55</v>
          </cell>
          <cell r="S10">
            <v>172.29</v>
          </cell>
          <cell r="Y10">
            <v>119.55</v>
          </cell>
          <cell r="AC10">
            <v>146.91118999999998</v>
          </cell>
          <cell r="AS10">
            <v>119.55</v>
          </cell>
          <cell r="AW10">
            <v>208.01</v>
          </cell>
          <cell r="BC10">
            <v>119.55</v>
          </cell>
          <cell r="BG10">
            <v>59.2</v>
          </cell>
          <cell r="BM10">
            <v>119.55</v>
          </cell>
          <cell r="BQ10">
            <v>53.5</v>
          </cell>
          <cell r="CQ10">
            <v>119.55</v>
          </cell>
          <cell r="CU10">
            <v>440.47789999999998</v>
          </cell>
          <cell r="DA10">
            <v>119.55</v>
          </cell>
          <cell r="DE10">
            <v>394.11759000000001</v>
          </cell>
          <cell r="DK10">
            <v>119.55</v>
          </cell>
          <cell r="DO10">
            <v>214.73418999999998</v>
          </cell>
        </row>
      </sheetData>
      <sheetData sheetId="21">
        <row r="10">
          <cell r="I10">
            <v>7.3</v>
          </cell>
          <cell r="O10">
            <v>150</v>
          </cell>
          <cell r="S10">
            <v>113.5</v>
          </cell>
          <cell r="Y10">
            <v>150</v>
          </cell>
          <cell r="AC10">
            <v>36</v>
          </cell>
          <cell r="AS10">
            <v>150</v>
          </cell>
          <cell r="AW10">
            <v>10.96949</v>
          </cell>
          <cell r="BC10">
            <v>150</v>
          </cell>
          <cell r="BG10">
            <v>25.074000000000002</v>
          </cell>
          <cell r="BM10">
            <v>150</v>
          </cell>
          <cell r="BQ10">
            <v>120.21398000000001</v>
          </cell>
          <cell r="CQ10">
            <v>150</v>
          </cell>
          <cell r="CU10">
            <v>30.703897999999999</v>
          </cell>
          <cell r="DA10">
            <v>150</v>
          </cell>
          <cell r="DE10">
            <v>7.78423</v>
          </cell>
          <cell r="DK10">
            <v>150</v>
          </cell>
          <cell r="DO10">
            <v>44.767969999999998</v>
          </cell>
        </row>
      </sheetData>
      <sheetData sheetId="22">
        <row r="10">
          <cell r="E10">
            <v>100</v>
          </cell>
          <cell r="I10">
            <v>5.15</v>
          </cell>
          <cell r="O10">
            <v>872.68</v>
          </cell>
          <cell r="S10">
            <v>16.27</v>
          </cell>
          <cell r="Y10">
            <v>872.71</v>
          </cell>
          <cell r="AC10">
            <v>1889.89</v>
          </cell>
          <cell r="AS10">
            <v>172.73</v>
          </cell>
          <cell r="AW10">
            <v>105.59</v>
          </cell>
          <cell r="BC10">
            <v>172.73</v>
          </cell>
          <cell r="BG10">
            <v>410.93</v>
          </cell>
          <cell r="BM10">
            <v>172.73</v>
          </cell>
          <cell r="BQ10">
            <v>1729.31</v>
          </cell>
          <cell r="CQ10">
            <v>172.73</v>
          </cell>
          <cell r="CU10">
            <v>18.18</v>
          </cell>
          <cell r="DA10">
            <v>172.73</v>
          </cell>
          <cell r="DE10">
            <v>602.17999999999995</v>
          </cell>
          <cell r="DK10">
            <v>172.73</v>
          </cell>
          <cell r="DO10">
            <v>1523.79</v>
          </cell>
        </row>
      </sheetData>
      <sheetData sheetId="23">
        <row r="10">
          <cell r="E10">
            <v>100</v>
          </cell>
          <cell r="I10">
            <v>320.47000000000003</v>
          </cell>
          <cell r="O10">
            <v>150</v>
          </cell>
          <cell r="S10">
            <v>459.43218999999999</v>
          </cell>
          <cell r="Y10">
            <v>150</v>
          </cell>
          <cell r="AC10">
            <v>658.83</v>
          </cell>
          <cell r="AS10">
            <v>150</v>
          </cell>
          <cell r="AW10">
            <v>445.66361999999992</v>
          </cell>
          <cell r="BC10">
            <v>200</v>
          </cell>
          <cell r="BG10">
            <v>697.08449999999993</v>
          </cell>
          <cell r="BM10">
            <v>220</v>
          </cell>
          <cell r="BQ10">
            <v>665.73</v>
          </cell>
          <cell r="CQ10">
            <v>230</v>
          </cell>
          <cell r="CU10">
            <v>453.14377999999999</v>
          </cell>
          <cell r="DA10">
            <v>220</v>
          </cell>
          <cell r="DE10">
            <v>461.57</v>
          </cell>
          <cell r="DK10">
            <v>222</v>
          </cell>
          <cell r="DO10">
            <v>313.69</v>
          </cell>
          <cell r="EO10">
            <v>220</v>
          </cell>
          <cell r="ES10">
            <v>604.37</v>
          </cell>
          <cell r="EY10">
            <v>220</v>
          </cell>
          <cell r="FC10">
            <v>408.9</v>
          </cell>
          <cell r="FI10">
            <v>220</v>
          </cell>
          <cell r="FM10">
            <v>607.52800000000002</v>
          </cell>
        </row>
      </sheetData>
      <sheetData sheetId="24">
        <row r="10">
          <cell r="E10">
            <v>87.91</v>
          </cell>
          <cell r="I10">
            <v>87.86</v>
          </cell>
          <cell r="O10">
            <v>88.94</v>
          </cell>
          <cell r="S10">
            <v>87.86</v>
          </cell>
          <cell r="Y10">
            <v>122.01</v>
          </cell>
          <cell r="AC10">
            <v>116.25</v>
          </cell>
          <cell r="AS10">
            <v>75.77</v>
          </cell>
          <cell r="AW10">
            <v>87.86</v>
          </cell>
          <cell r="BC10">
            <v>75.77</v>
          </cell>
          <cell r="BG10">
            <v>87.86</v>
          </cell>
          <cell r="BM10">
            <v>108.84</v>
          </cell>
          <cell r="BQ10">
            <v>116.24</v>
          </cell>
          <cell r="CQ10">
            <v>75.77</v>
          </cell>
          <cell r="CU10">
            <v>97.963999999999999</v>
          </cell>
          <cell r="DA10">
            <v>75.77</v>
          </cell>
          <cell r="DE10">
            <v>97.96</v>
          </cell>
          <cell r="DK10">
            <v>108.84</v>
          </cell>
          <cell r="DO10">
            <v>201.74</v>
          </cell>
          <cell r="EO10">
            <v>75.77</v>
          </cell>
          <cell r="ES10">
            <v>97.963999999999999</v>
          </cell>
          <cell r="EY10">
            <v>75.77</v>
          </cell>
          <cell r="FC10">
            <v>99.36</v>
          </cell>
          <cell r="FI10">
            <v>108.86</v>
          </cell>
          <cell r="FM10">
            <v>161.99</v>
          </cell>
        </row>
      </sheetData>
      <sheetData sheetId="25">
        <row r="10">
          <cell r="I10">
            <v>380.17468000000002</v>
          </cell>
          <cell r="S10">
            <v>296.59179</v>
          </cell>
          <cell r="AC10">
            <v>739.23974999999996</v>
          </cell>
          <cell r="AW10">
            <v>724.2</v>
          </cell>
          <cell r="BG10">
            <v>335.8</v>
          </cell>
          <cell r="BQ10">
            <v>951.5</v>
          </cell>
          <cell r="CU10">
            <v>344.6</v>
          </cell>
          <cell r="DE10">
            <v>1187.5999999999999</v>
          </cell>
          <cell r="DO10">
            <v>777.85</v>
          </cell>
          <cell r="ES10">
            <v>591.71</v>
          </cell>
          <cell r="FC10">
            <v>357.05567000000002</v>
          </cell>
          <cell r="FM10">
            <v>1745.2479000000001</v>
          </cell>
        </row>
      </sheetData>
      <sheetData sheetId="26">
        <row r="10">
          <cell r="E10">
            <v>74.5</v>
          </cell>
          <cell r="I10">
            <v>60.54</v>
          </cell>
          <cell r="O10">
            <v>74.5</v>
          </cell>
          <cell r="S10">
            <v>67.88</v>
          </cell>
          <cell r="Y10">
            <v>74.5</v>
          </cell>
          <cell r="AC10">
            <v>158.57</v>
          </cell>
          <cell r="AS10">
            <v>74.5</v>
          </cell>
          <cell r="AW10">
            <v>61.34</v>
          </cell>
          <cell r="BC10">
            <v>74.5</v>
          </cell>
          <cell r="BG10">
            <v>62.335999999999999</v>
          </cell>
          <cell r="BM10">
            <v>74.5</v>
          </cell>
          <cell r="BQ10">
            <v>60.34</v>
          </cell>
          <cell r="CQ10">
            <v>74.5</v>
          </cell>
          <cell r="CU10">
            <v>135.20975000000001</v>
          </cell>
          <cell r="DA10">
            <v>74.5</v>
          </cell>
          <cell r="DE10">
            <v>61.335999999999999</v>
          </cell>
          <cell r="DK10">
            <v>74.5</v>
          </cell>
          <cell r="DO10">
            <v>229.93716000000001</v>
          </cell>
        </row>
      </sheetData>
      <sheetData sheetId="27">
        <row r="10">
          <cell r="E10">
            <v>24.65</v>
          </cell>
          <cell r="I10">
            <v>18.64</v>
          </cell>
          <cell r="O10">
            <v>24.65</v>
          </cell>
          <cell r="S10">
            <v>27.97</v>
          </cell>
          <cell r="Y10">
            <v>24.65</v>
          </cell>
          <cell r="AC10">
            <v>27.12</v>
          </cell>
          <cell r="AS10">
            <v>24.65</v>
          </cell>
          <cell r="AW10">
            <v>27.97</v>
          </cell>
          <cell r="BC10">
            <v>24.65</v>
          </cell>
          <cell r="BG10">
            <v>22.88</v>
          </cell>
          <cell r="BM10">
            <v>24.65</v>
          </cell>
          <cell r="BQ10">
            <v>28.81</v>
          </cell>
          <cell r="CQ10">
            <v>24.65</v>
          </cell>
          <cell r="CU10">
            <v>25.423729999999999</v>
          </cell>
          <cell r="DA10">
            <v>24.65</v>
          </cell>
          <cell r="DE10">
            <v>24.58</v>
          </cell>
          <cell r="DK10">
            <v>24.65</v>
          </cell>
          <cell r="DO10">
            <v>38.14</v>
          </cell>
        </row>
      </sheetData>
      <sheetData sheetId="28">
        <row r="10">
          <cell r="E10">
            <v>83.34</v>
          </cell>
          <cell r="I10">
            <v>182.62</v>
          </cell>
          <cell r="O10">
            <v>83.34</v>
          </cell>
          <cell r="S10">
            <v>203.08</v>
          </cell>
          <cell r="Y10">
            <v>83.34</v>
          </cell>
          <cell r="AC10">
            <v>279.58999999999997</v>
          </cell>
          <cell r="AS10">
            <v>83.34</v>
          </cell>
          <cell r="AW10">
            <v>93.528000000000006</v>
          </cell>
          <cell r="BC10">
            <v>83.33</v>
          </cell>
          <cell r="BG10">
            <v>43.76</v>
          </cell>
          <cell r="BM10">
            <v>83.33</v>
          </cell>
          <cell r="BQ10">
            <v>319.14</v>
          </cell>
          <cell r="CQ10">
            <v>83.33</v>
          </cell>
          <cell r="CU10">
            <v>66.423900000000003</v>
          </cell>
          <cell r="DA10">
            <v>83.33</v>
          </cell>
          <cell r="DE10">
            <v>245.41</v>
          </cell>
          <cell r="DK10">
            <v>83.33</v>
          </cell>
          <cell r="DO10">
            <v>295.399</v>
          </cell>
          <cell r="EO10">
            <v>83.33</v>
          </cell>
          <cell r="ES10">
            <v>98.94</v>
          </cell>
          <cell r="EY10">
            <v>83.33</v>
          </cell>
          <cell r="FC10">
            <v>84.601500000000001</v>
          </cell>
          <cell r="FI10">
            <v>83.33</v>
          </cell>
          <cell r="FM10">
            <v>226.89775</v>
          </cell>
        </row>
      </sheetData>
      <sheetData sheetId="29">
        <row r="10">
          <cell r="AC10">
            <v>15.31</v>
          </cell>
          <cell r="BQ10">
            <v>32.03</v>
          </cell>
          <cell r="CU10">
            <v>21.65</v>
          </cell>
          <cell r="ES10">
            <v>14.10727</v>
          </cell>
        </row>
      </sheetData>
      <sheetData sheetId="30">
        <row r="10">
          <cell r="S10">
            <v>4.74</v>
          </cell>
          <cell r="AC10">
            <v>10.8</v>
          </cell>
          <cell r="AW10">
            <v>46.59</v>
          </cell>
          <cell r="BG10">
            <v>71.67</v>
          </cell>
          <cell r="BQ10">
            <v>5.69</v>
          </cell>
          <cell r="CU10">
            <v>92.33</v>
          </cell>
          <cell r="DE10">
            <v>2.5423800000000001</v>
          </cell>
          <cell r="ES10">
            <v>34.130000000000003</v>
          </cell>
          <cell r="FC10">
            <v>107.66</v>
          </cell>
          <cell r="FM10">
            <v>183.32</v>
          </cell>
        </row>
      </sheetData>
      <sheetData sheetId="31">
        <row r="10">
          <cell r="BL10">
            <v>15</v>
          </cell>
          <cell r="BQ10">
            <v>19.652000000000001</v>
          </cell>
          <cell r="CP10">
            <v>15</v>
          </cell>
          <cell r="CU10">
            <v>15.965000000000003</v>
          </cell>
          <cell r="CZ10">
            <v>15</v>
          </cell>
          <cell r="DE10">
            <v>3.6999999999999997</v>
          </cell>
          <cell r="DJ10">
            <v>15</v>
          </cell>
          <cell r="DO10">
            <v>9.76</v>
          </cell>
          <cell r="EO10">
            <v>15</v>
          </cell>
          <cell r="ES10">
            <v>9.9599999999999991</v>
          </cell>
          <cell r="EY10">
            <v>15</v>
          </cell>
          <cell r="FC10">
            <v>15.569999999999999</v>
          </cell>
          <cell r="FI10">
            <v>15</v>
          </cell>
          <cell r="FM10">
            <v>2.2000000000000002</v>
          </cell>
        </row>
        <row r="13">
          <cell r="GK13">
            <v>38986.43</v>
          </cell>
        </row>
        <row r="14">
          <cell r="GK14">
            <v>2043</v>
          </cell>
        </row>
        <row r="15">
          <cell r="GK15">
            <v>11648.101040000001</v>
          </cell>
        </row>
        <row r="17">
          <cell r="GK17">
            <v>5393.1900000000005</v>
          </cell>
        </row>
        <row r="19">
          <cell r="GK19">
            <v>229.2</v>
          </cell>
        </row>
        <row r="21">
          <cell r="GK21">
            <v>75.2</v>
          </cell>
        </row>
        <row r="22">
          <cell r="GK22">
            <v>10.8</v>
          </cell>
        </row>
        <row r="24">
          <cell r="GK24">
            <v>299.42064000000005</v>
          </cell>
        </row>
        <row r="25">
          <cell r="GK25">
            <v>132.97999999999999</v>
          </cell>
        </row>
        <row r="26">
          <cell r="GK26">
            <v>1371.9965762711865</v>
          </cell>
        </row>
        <row r="28">
          <cell r="GK28">
            <v>177.833</v>
          </cell>
        </row>
        <row r="29">
          <cell r="GK29">
            <v>4913.26</v>
          </cell>
        </row>
        <row r="30">
          <cell r="GK30">
            <v>0</v>
          </cell>
        </row>
        <row r="31">
          <cell r="GK31">
            <v>134.5</v>
          </cell>
        </row>
        <row r="33">
          <cell r="GK33">
            <v>747.73505</v>
          </cell>
        </row>
        <row r="34">
          <cell r="GK34">
            <v>0</v>
          </cell>
        </row>
        <row r="35">
          <cell r="GK35">
            <v>3791.3644067796613</v>
          </cell>
        </row>
        <row r="36">
          <cell r="GK36">
            <v>0</v>
          </cell>
        </row>
        <row r="37">
          <cell r="GK37">
            <v>0</v>
          </cell>
        </row>
        <row r="42">
          <cell r="GK42">
            <v>1492.1</v>
          </cell>
        </row>
        <row r="43">
          <cell r="GK43">
            <v>60.660000000000004</v>
          </cell>
        </row>
        <row r="44">
          <cell r="GK44">
            <v>96.84</v>
          </cell>
        </row>
        <row r="45">
          <cell r="GK45">
            <v>42.089999999999996</v>
          </cell>
        </row>
        <row r="46">
          <cell r="GK46">
            <v>157.26999999999998</v>
          </cell>
        </row>
        <row r="47">
          <cell r="GK47">
            <v>35</v>
          </cell>
        </row>
        <row r="51">
          <cell r="GK51">
            <v>0</v>
          </cell>
        </row>
        <row r="52">
          <cell r="GK52">
            <v>350.05157000000003</v>
          </cell>
        </row>
        <row r="53">
          <cell r="GK53">
            <v>376.61454000000003</v>
          </cell>
        </row>
        <row r="54">
          <cell r="GK54">
            <v>11.252000000000001</v>
          </cell>
        </row>
        <row r="55">
          <cell r="GK55">
            <v>28.300999999999998</v>
          </cell>
        </row>
        <row r="56">
          <cell r="GK56">
            <v>34.050000000000004</v>
          </cell>
        </row>
        <row r="58">
          <cell r="GK58">
            <v>116</v>
          </cell>
        </row>
        <row r="60">
          <cell r="GK60">
            <v>0</v>
          </cell>
        </row>
        <row r="61">
          <cell r="GK61">
            <v>0</v>
          </cell>
        </row>
        <row r="62">
          <cell r="GK62">
            <v>242</v>
          </cell>
        </row>
        <row r="64">
          <cell r="GK64">
            <v>74.509999999999991</v>
          </cell>
        </row>
        <row r="65">
          <cell r="GK65">
            <v>189</v>
          </cell>
        </row>
        <row r="66">
          <cell r="GK66">
            <v>3.3999999999999995</v>
          </cell>
        </row>
        <row r="67">
          <cell r="GK67">
            <v>93.539999999999992</v>
          </cell>
        </row>
        <row r="68">
          <cell r="GK68">
            <v>0</v>
          </cell>
        </row>
        <row r="69">
          <cell r="GK69">
            <v>1</v>
          </cell>
        </row>
        <row r="71">
          <cell r="GK71">
            <v>51</v>
          </cell>
        </row>
        <row r="72">
          <cell r="GK72">
            <v>0</v>
          </cell>
        </row>
        <row r="74">
          <cell r="GK74">
            <v>37</v>
          </cell>
        </row>
        <row r="76">
          <cell r="GK76">
            <v>85.983029166666654</v>
          </cell>
        </row>
        <row r="77">
          <cell r="GK77">
            <v>75.25</v>
          </cell>
        </row>
        <row r="78">
          <cell r="GK78">
            <v>0</v>
          </cell>
        </row>
        <row r="79">
          <cell r="GK79">
            <v>0</v>
          </cell>
        </row>
        <row r="80">
          <cell r="GK80">
            <v>0</v>
          </cell>
        </row>
        <row r="81">
          <cell r="GK81">
            <v>0</v>
          </cell>
        </row>
        <row r="82">
          <cell r="GK82">
            <v>0</v>
          </cell>
        </row>
        <row r="83">
          <cell r="GK83">
            <v>0</v>
          </cell>
        </row>
        <row r="85">
          <cell r="GK85">
            <v>0</v>
          </cell>
        </row>
        <row r="86">
          <cell r="GK86">
            <v>0</v>
          </cell>
        </row>
        <row r="87">
          <cell r="GK87">
            <v>0</v>
          </cell>
        </row>
        <row r="88">
          <cell r="GK88">
            <v>30.646666666666668</v>
          </cell>
        </row>
        <row r="89">
          <cell r="GK89">
            <v>29.602999999999998</v>
          </cell>
        </row>
        <row r="90">
          <cell r="GK90">
            <v>3</v>
          </cell>
        </row>
        <row r="92">
          <cell r="GK92">
            <v>207.447</v>
          </cell>
        </row>
        <row r="93">
          <cell r="GK93">
            <v>173.60139999999998</v>
          </cell>
        </row>
        <row r="94">
          <cell r="GK94">
            <v>1213.54</v>
          </cell>
        </row>
        <row r="95">
          <cell r="GK95">
            <v>0</v>
          </cell>
        </row>
        <row r="96">
          <cell r="GK96">
            <v>0</v>
          </cell>
        </row>
        <row r="97">
          <cell r="GK97">
            <v>69.680906666666658</v>
          </cell>
        </row>
        <row r="99">
          <cell r="GK99">
            <v>0</v>
          </cell>
        </row>
        <row r="100">
          <cell r="GK100">
            <v>210</v>
          </cell>
        </row>
        <row r="101">
          <cell r="GK101">
            <v>0</v>
          </cell>
        </row>
        <row r="102">
          <cell r="GK102">
            <v>79.75</v>
          </cell>
        </row>
        <row r="104">
          <cell r="GK104">
            <v>0</v>
          </cell>
        </row>
        <row r="105">
          <cell r="GK105">
            <v>42.400000000000006</v>
          </cell>
        </row>
        <row r="106">
          <cell r="GK106">
            <v>0</v>
          </cell>
        </row>
        <row r="112">
          <cell r="GK112">
            <v>1480.4700000000003</v>
          </cell>
        </row>
        <row r="113">
          <cell r="GK113">
            <v>0</v>
          </cell>
        </row>
        <row r="115">
          <cell r="GK115">
            <v>135</v>
          </cell>
        </row>
        <row r="116">
          <cell r="GK116">
            <v>30</v>
          </cell>
        </row>
        <row r="117">
          <cell r="GK117">
            <v>10</v>
          </cell>
        </row>
        <row r="118">
          <cell r="GK118">
            <v>217.2</v>
          </cell>
        </row>
        <row r="132">
          <cell r="GK132">
            <v>42.5</v>
          </cell>
        </row>
        <row r="133">
          <cell r="GK133">
            <v>0</v>
          </cell>
        </row>
        <row r="134">
          <cell r="GK134">
            <v>238.249</v>
          </cell>
        </row>
        <row r="135">
          <cell r="GK135">
            <v>0</v>
          </cell>
        </row>
        <row r="139">
          <cell r="GK139">
            <v>84</v>
          </cell>
        </row>
        <row r="143">
          <cell r="GK143">
            <v>260</v>
          </cell>
        </row>
        <row r="144">
          <cell r="GK144">
            <v>0</v>
          </cell>
        </row>
      </sheetData>
      <sheetData sheetId="32">
        <row r="10">
          <cell r="E10">
            <v>31.16</v>
          </cell>
          <cell r="I10">
            <v>45.07</v>
          </cell>
          <cell r="O10">
            <v>38.369999999999997</v>
          </cell>
          <cell r="S10">
            <v>65.930000000000007</v>
          </cell>
          <cell r="Y10">
            <v>51.57</v>
          </cell>
          <cell r="AC10">
            <v>36.78</v>
          </cell>
          <cell r="AS10">
            <v>59.27</v>
          </cell>
          <cell r="AW10">
            <v>28.86637</v>
          </cell>
          <cell r="BC10">
            <v>56.7</v>
          </cell>
          <cell r="BG10">
            <v>37.490599999999993</v>
          </cell>
          <cell r="BM10">
            <v>47.65</v>
          </cell>
          <cell r="BQ10">
            <v>100.88267999999999</v>
          </cell>
          <cell r="CQ10">
            <v>37.42</v>
          </cell>
          <cell r="CU10">
            <v>28.863879999999998</v>
          </cell>
          <cell r="DA10">
            <v>54.15</v>
          </cell>
          <cell r="DE10">
            <v>30.09132</v>
          </cell>
          <cell r="DK10">
            <v>36.61</v>
          </cell>
          <cell r="DO10">
            <v>42.84</v>
          </cell>
        </row>
      </sheetData>
      <sheetData sheetId="33">
        <row r="10">
          <cell r="E10">
            <v>52.5</v>
          </cell>
          <cell r="I10">
            <v>52.38</v>
          </cell>
          <cell r="O10">
            <v>52.5</v>
          </cell>
          <cell r="S10">
            <v>58.9</v>
          </cell>
          <cell r="Y10">
            <v>52.5</v>
          </cell>
          <cell r="AC10">
            <v>132.61000000000001</v>
          </cell>
          <cell r="AS10">
            <v>52.5</v>
          </cell>
          <cell r="AW10">
            <v>344.6</v>
          </cell>
          <cell r="BC10">
            <v>52.5</v>
          </cell>
          <cell r="BG10">
            <v>208.01999999999998</v>
          </cell>
          <cell r="BM10">
            <v>52.5</v>
          </cell>
          <cell r="BQ10">
            <v>304.72000000000003</v>
          </cell>
          <cell r="CQ10">
            <v>52.5</v>
          </cell>
          <cell r="CU10">
            <v>104.13</v>
          </cell>
          <cell r="DA10">
            <v>52.5</v>
          </cell>
          <cell r="DE10">
            <v>64.180000000000007</v>
          </cell>
          <cell r="DK10">
            <v>52.5</v>
          </cell>
          <cell r="DO10">
            <v>33.43</v>
          </cell>
          <cell r="EN10">
            <v>0</v>
          </cell>
          <cell r="EO10">
            <v>617.76</v>
          </cell>
          <cell r="ES10">
            <v>1188.19</v>
          </cell>
          <cell r="EX10">
            <v>0</v>
          </cell>
          <cell r="EY10">
            <v>1064.94</v>
          </cell>
          <cell r="FC10">
            <v>203.3</v>
          </cell>
          <cell r="FH10">
            <v>0</v>
          </cell>
          <cell r="FI10">
            <v>2176.38</v>
          </cell>
          <cell r="FM10">
            <v>2957.08</v>
          </cell>
        </row>
      </sheetData>
      <sheetData sheetId="34">
        <row r="10">
          <cell r="Y10">
            <v>354.17</v>
          </cell>
          <cell r="AC10">
            <v>476</v>
          </cell>
          <cell r="BG10">
            <v>212.30600000000001</v>
          </cell>
          <cell r="BM10">
            <v>354.17</v>
          </cell>
          <cell r="BQ10">
            <v>409.25</v>
          </cell>
          <cell r="CU10">
            <v>118.39</v>
          </cell>
          <cell r="DE10">
            <v>3.69</v>
          </cell>
          <cell r="DK10">
            <v>354.17</v>
          </cell>
          <cell r="DO10">
            <v>364.86</v>
          </cell>
          <cell r="ES10">
            <v>39.69</v>
          </cell>
          <cell r="FI10">
            <v>354.17</v>
          </cell>
          <cell r="FM10">
            <v>449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J79"/>
  <sheetViews>
    <sheetView tabSelected="1" topLeftCell="A50" zoomScaleNormal="100" workbookViewId="0">
      <selection activeCell="GB58" sqref="GB58"/>
    </sheetView>
  </sheetViews>
  <sheetFormatPr defaultColWidth="0.85546875" defaultRowHeight="15" customHeight="1" x14ac:dyDescent="0.25"/>
  <cols>
    <col min="1" max="10" width="0.85546875" style="2"/>
    <col min="11" max="11" width="1.7109375" style="2" customWidth="1"/>
    <col min="12" max="58" width="0.85546875" style="2"/>
    <col min="59" max="59" width="7.85546875" style="2" customWidth="1"/>
    <col min="60" max="70" width="0.85546875" style="2"/>
    <col min="71" max="71" width="3.42578125" style="2" customWidth="1"/>
    <col min="72" max="80" width="1.85546875" style="2" customWidth="1"/>
    <col min="81" max="81" width="2.5703125" style="2" customWidth="1"/>
    <col min="82" max="90" width="1.85546875" style="2" customWidth="1"/>
    <col min="91" max="112" width="0.85546875" style="2"/>
    <col min="113" max="113" width="0.5703125" style="2" customWidth="1"/>
    <col min="114" max="114" width="0.85546875" style="2" customWidth="1"/>
    <col min="115" max="16384" width="0.85546875" style="2"/>
  </cols>
  <sheetData>
    <row r="1" spans="1:107" s="1" customFormat="1" ht="12" customHeight="1" x14ac:dyDescent="0.2">
      <c r="BN1" s="1" t="s">
        <v>176</v>
      </c>
    </row>
    <row r="2" spans="1:107" s="1" customFormat="1" ht="12" customHeight="1" x14ac:dyDescent="0.2">
      <c r="BN2" s="1" t="s">
        <v>66</v>
      </c>
    </row>
    <row r="3" spans="1:107" s="1" customFormat="1" ht="12" customHeight="1" x14ac:dyDescent="0.2">
      <c r="BN3" s="1" t="s">
        <v>67</v>
      </c>
    </row>
    <row r="4" spans="1:107" ht="21" customHeight="1" x14ac:dyDescent="0.25"/>
    <row r="5" spans="1:107" s="3" customFormat="1" ht="14.25" customHeight="1" x14ac:dyDescent="0.25">
      <c r="A5" s="267" t="s">
        <v>27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67"/>
      <c r="BW5" s="267"/>
      <c r="BX5" s="267"/>
      <c r="BY5" s="267"/>
      <c r="BZ5" s="267"/>
      <c r="CA5" s="267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</row>
    <row r="6" spans="1:107" s="3" customFormat="1" ht="14.25" customHeight="1" x14ac:dyDescent="0.25">
      <c r="A6" s="267" t="s">
        <v>24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  <c r="CR6" s="267"/>
      <c r="CS6" s="267"/>
      <c r="CT6" s="267"/>
      <c r="CU6" s="267"/>
      <c r="CV6" s="267"/>
      <c r="CW6" s="267"/>
      <c r="CX6" s="267"/>
      <c r="CY6" s="267"/>
      <c r="CZ6" s="267"/>
      <c r="DA6" s="267"/>
      <c r="DB6" s="267"/>
      <c r="DC6" s="267"/>
    </row>
    <row r="7" spans="1:107" s="3" customFormat="1" ht="14.25" customHeight="1" x14ac:dyDescent="0.25">
      <c r="A7" s="267" t="s">
        <v>177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  <c r="BS7" s="267"/>
      <c r="BT7" s="267"/>
      <c r="BU7" s="267"/>
      <c r="BV7" s="267"/>
      <c r="BW7" s="267"/>
      <c r="BX7" s="267"/>
      <c r="BY7" s="267"/>
      <c r="BZ7" s="267"/>
      <c r="CA7" s="267"/>
      <c r="CB7" s="267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267"/>
      <c r="CN7" s="267"/>
      <c r="CO7" s="267"/>
      <c r="CP7" s="267"/>
      <c r="CQ7" s="267"/>
      <c r="CR7" s="267"/>
      <c r="CS7" s="267"/>
      <c r="CT7" s="267"/>
      <c r="CU7" s="267"/>
      <c r="CV7" s="267"/>
      <c r="CW7" s="267"/>
      <c r="CX7" s="267"/>
      <c r="CY7" s="267"/>
      <c r="CZ7" s="267"/>
      <c r="DA7" s="267"/>
      <c r="DB7" s="267"/>
      <c r="DC7" s="267"/>
    </row>
    <row r="8" spans="1:107" s="3" customFormat="1" ht="14.25" customHeight="1" x14ac:dyDescent="0.25">
      <c r="A8" s="267" t="s">
        <v>178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</row>
    <row r="9" spans="1:107" ht="21" customHeight="1" x14ac:dyDescent="0.25"/>
    <row r="10" spans="1:107" x14ac:dyDescent="0.25">
      <c r="C10" s="4" t="s">
        <v>28</v>
      </c>
      <c r="D10" s="4"/>
      <c r="AG10" s="268" t="s">
        <v>201</v>
      </c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  <c r="BF10" s="268"/>
      <c r="BG10" s="268"/>
      <c r="BH10" s="268"/>
      <c r="BI10" s="268"/>
      <c r="BJ10" s="268"/>
      <c r="BK10" s="268"/>
      <c r="BL10" s="268"/>
      <c r="BM10" s="268"/>
      <c r="BN10" s="268"/>
      <c r="BO10" s="268"/>
      <c r="BP10" s="268"/>
      <c r="BQ10" s="268"/>
      <c r="BR10" s="268"/>
      <c r="BS10" s="268"/>
      <c r="BT10" s="268"/>
      <c r="BU10" s="268"/>
      <c r="BV10" s="268"/>
      <c r="BW10" s="268"/>
      <c r="BX10" s="268"/>
      <c r="BY10" s="268"/>
      <c r="BZ10" s="268"/>
      <c r="CA10" s="268"/>
      <c r="CB10" s="268"/>
      <c r="CC10" s="268"/>
      <c r="CD10" s="268"/>
      <c r="CE10" s="268"/>
      <c r="CF10" s="268"/>
      <c r="CG10" s="268"/>
      <c r="CH10" s="268"/>
    </row>
    <row r="11" spans="1:107" x14ac:dyDescent="0.25">
      <c r="C11" s="4" t="s">
        <v>29</v>
      </c>
      <c r="D11" s="4"/>
      <c r="J11" s="269" t="s">
        <v>197</v>
      </c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CC11" s="14"/>
    </row>
    <row r="12" spans="1:107" x14ac:dyDescent="0.25">
      <c r="C12" s="4" t="s">
        <v>30</v>
      </c>
      <c r="D12" s="4"/>
      <c r="J12" s="257" t="s">
        <v>198</v>
      </c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  <c r="BM12" s="257"/>
      <c r="BS12" s="14"/>
      <c r="CC12" s="14"/>
    </row>
    <row r="13" spans="1:107" x14ac:dyDescent="0.25">
      <c r="C13" s="4" t="s">
        <v>121</v>
      </c>
      <c r="D13" s="4"/>
      <c r="AQ13" s="258" t="s">
        <v>227</v>
      </c>
      <c r="AR13" s="258"/>
      <c r="AS13" s="258"/>
      <c r="AT13" s="258"/>
      <c r="AU13" s="258"/>
      <c r="AV13" s="258"/>
      <c r="AW13" s="258"/>
      <c r="AX13" s="258"/>
      <c r="AY13" s="259" t="s">
        <v>55</v>
      </c>
      <c r="AZ13" s="259"/>
      <c r="BA13" s="258" t="s">
        <v>228</v>
      </c>
      <c r="BB13" s="258"/>
      <c r="BC13" s="258"/>
      <c r="BD13" s="258"/>
      <c r="BE13" s="258"/>
      <c r="BF13" s="258"/>
      <c r="BG13" s="258"/>
      <c r="BH13" s="2" t="s">
        <v>56</v>
      </c>
      <c r="BS13" s="14"/>
      <c r="CC13" s="14"/>
    </row>
    <row r="15" spans="1:107" s="6" customFormat="1" ht="13.5" x14ac:dyDescent="0.2">
      <c r="A15" s="260" t="s">
        <v>23</v>
      </c>
      <c r="B15" s="261"/>
      <c r="C15" s="261"/>
      <c r="D15" s="261"/>
      <c r="E15" s="261"/>
      <c r="F15" s="261"/>
      <c r="G15" s="261"/>
      <c r="H15" s="261"/>
      <c r="I15" s="262"/>
      <c r="J15" s="266" t="s">
        <v>0</v>
      </c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0" t="s">
        <v>126</v>
      </c>
      <c r="BI15" s="261"/>
      <c r="BJ15" s="261"/>
      <c r="BK15" s="261"/>
      <c r="BL15" s="261"/>
      <c r="BM15" s="261"/>
      <c r="BN15" s="261"/>
      <c r="BO15" s="261"/>
      <c r="BP15" s="261"/>
      <c r="BQ15" s="261"/>
      <c r="BR15" s="262"/>
      <c r="BS15" s="273" t="s">
        <v>229</v>
      </c>
      <c r="BT15" s="274"/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5"/>
      <c r="CM15" s="260" t="s">
        <v>4</v>
      </c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3"/>
    </row>
    <row r="16" spans="1:107" s="6" customFormat="1" ht="13.5" x14ac:dyDescent="0.2">
      <c r="A16" s="263"/>
      <c r="B16" s="264"/>
      <c r="C16" s="264"/>
      <c r="D16" s="264"/>
      <c r="E16" s="264"/>
      <c r="F16" s="264"/>
      <c r="G16" s="264"/>
      <c r="H16" s="264"/>
      <c r="I16" s="265"/>
      <c r="J16" s="263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3"/>
      <c r="BI16" s="264"/>
      <c r="BJ16" s="264"/>
      <c r="BK16" s="264"/>
      <c r="BL16" s="264"/>
      <c r="BM16" s="264"/>
      <c r="BN16" s="264"/>
      <c r="BO16" s="264"/>
      <c r="BP16" s="264"/>
      <c r="BQ16" s="264"/>
      <c r="BR16" s="265"/>
      <c r="BS16" s="273" t="s">
        <v>2</v>
      </c>
      <c r="BT16" s="274"/>
      <c r="BU16" s="274"/>
      <c r="BV16" s="274"/>
      <c r="BW16" s="274"/>
      <c r="BX16" s="274"/>
      <c r="BY16" s="274"/>
      <c r="BZ16" s="274"/>
      <c r="CA16" s="274"/>
      <c r="CB16" s="275"/>
      <c r="CC16" s="273" t="s">
        <v>3</v>
      </c>
      <c r="CD16" s="274"/>
      <c r="CE16" s="274"/>
      <c r="CF16" s="274"/>
      <c r="CG16" s="274"/>
      <c r="CH16" s="274"/>
      <c r="CI16" s="274"/>
      <c r="CJ16" s="274"/>
      <c r="CK16" s="274"/>
      <c r="CL16" s="275"/>
      <c r="CM16" s="284"/>
      <c r="CN16" s="285"/>
      <c r="CO16" s="285"/>
      <c r="CP16" s="285"/>
      <c r="CQ16" s="285"/>
      <c r="CR16" s="285"/>
      <c r="CS16" s="285"/>
      <c r="CT16" s="285"/>
      <c r="CU16" s="285"/>
      <c r="CV16" s="285"/>
      <c r="CW16" s="285"/>
      <c r="CX16" s="285"/>
      <c r="CY16" s="285"/>
      <c r="CZ16" s="285"/>
      <c r="DA16" s="285"/>
      <c r="DB16" s="285"/>
      <c r="DC16" s="286"/>
    </row>
    <row r="17" spans="1:114" s="6" customFormat="1" ht="15" customHeight="1" x14ac:dyDescent="0.2">
      <c r="A17" s="287" t="s">
        <v>5</v>
      </c>
      <c r="B17" s="288"/>
      <c r="C17" s="288"/>
      <c r="D17" s="288"/>
      <c r="E17" s="288"/>
      <c r="F17" s="288"/>
      <c r="G17" s="288"/>
      <c r="H17" s="288"/>
      <c r="I17" s="289"/>
      <c r="J17" s="293" t="s">
        <v>31</v>
      </c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  <c r="AP17" s="294"/>
      <c r="AQ17" s="294"/>
      <c r="AR17" s="294"/>
      <c r="AS17" s="294"/>
      <c r="AT17" s="294"/>
      <c r="AU17" s="294"/>
      <c r="AV17" s="294"/>
      <c r="AW17" s="294"/>
      <c r="AX17" s="294"/>
      <c r="AY17" s="294"/>
      <c r="AZ17" s="294"/>
      <c r="BA17" s="294"/>
      <c r="BB17" s="294"/>
      <c r="BC17" s="294"/>
      <c r="BD17" s="294"/>
      <c r="BE17" s="294"/>
      <c r="BF17" s="294"/>
      <c r="BG17" s="294"/>
      <c r="BH17" s="290" t="s">
        <v>32</v>
      </c>
      <c r="BI17" s="291"/>
      <c r="BJ17" s="291"/>
      <c r="BK17" s="291"/>
      <c r="BL17" s="291"/>
      <c r="BM17" s="291"/>
      <c r="BN17" s="291"/>
      <c r="BO17" s="291"/>
      <c r="BP17" s="291"/>
      <c r="BQ17" s="291"/>
      <c r="BR17" s="292"/>
      <c r="BS17" s="290" t="s">
        <v>32</v>
      </c>
      <c r="BT17" s="291"/>
      <c r="BU17" s="291"/>
      <c r="BV17" s="291"/>
      <c r="BW17" s="291"/>
      <c r="BX17" s="291"/>
      <c r="BY17" s="291"/>
      <c r="BZ17" s="291"/>
      <c r="CA17" s="291"/>
      <c r="CB17" s="292"/>
      <c r="CC17" s="290" t="s">
        <v>32</v>
      </c>
      <c r="CD17" s="291"/>
      <c r="CE17" s="291"/>
      <c r="CF17" s="291"/>
      <c r="CG17" s="291"/>
      <c r="CH17" s="291"/>
      <c r="CI17" s="291"/>
      <c r="CJ17" s="291"/>
      <c r="CK17" s="291"/>
      <c r="CL17" s="292"/>
      <c r="CM17" s="293" t="s">
        <v>32</v>
      </c>
      <c r="CN17" s="294"/>
      <c r="CO17" s="294"/>
      <c r="CP17" s="294"/>
      <c r="CQ17" s="294"/>
      <c r="CR17" s="294"/>
      <c r="CS17" s="294"/>
      <c r="CT17" s="294"/>
      <c r="CU17" s="294"/>
      <c r="CV17" s="294"/>
      <c r="CW17" s="294"/>
      <c r="CX17" s="294"/>
      <c r="CY17" s="294"/>
      <c r="CZ17" s="294"/>
      <c r="DA17" s="294"/>
      <c r="DB17" s="294"/>
      <c r="DC17" s="295"/>
    </row>
    <row r="18" spans="1:114" s="6" customFormat="1" ht="30" customHeight="1" x14ac:dyDescent="0.2">
      <c r="A18" s="270" t="s">
        <v>7</v>
      </c>
      <c r="B18" s="271"/>
      <c r="C18" s="271"/>
      <c r="D18" s="271"/>
      <c r="E18" s="271"/>
      <c r="F18" s="271"/>
      <c r="G18" s="271"/>
      <c r="H18" s="271"/>
      <c r="I18" s="272"/>
      <c r="J18" s="296" t="s">
        <v>137</v>
      </c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7"/>
      <c r="AA18" s="297"/>
      <c r="AB18" s="297"/>
      <c r="AC18" s="297"/>
      <c r="AD18" s="297"/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  <c r="AO18" s="297"/>
      <c r="AP18" s="297"/>
      <c r="AQ18" s="297"/>
      <c r="AR18" s="297"/>
      <c r="AS18" s="297"/>
      <c r="AT18" s="297"/>
      <c r="AU18" s="297"/>
      <c r="AV18" s="297"/>
      <c r="AW18" s="297"/>
      <c r="AX18" s="297"/>
      <c r="AY18" s="297"/>
      <c r="AZ18" s="297"/>
      <c r="BA18" s="297"/>
      <c r="BB18" s="297"/>
      <c r="BC18" s="297"/>
      <c r="BD18" s="297"/>
      <c r="BE18" s="297"/>
      <c r="BF18" s="297"/>
      <c r="BG18" s="297"/>
      <c r="BH18" s="273" t="s">
        <v>6</v>
      </c>
      <c r="BI18" s="274"/>
      <c r="BJ18" s="274"/>
      <c r="BK18" s="274"/>
      <c r="BL18" s="274"/>
      <c r="BM18" s="274"/>
      <c r="BN18" s="274"/>
      <c r="BO18" s="274"/>
      <c r="BP18" s="274"/>
      <c r="BQ18" s="274"/>
      <c r="BR18" s="275"/>
      <c r="BS18" s="276">
        <f>BS19+BS33+BS47+BS49</f>
        <v>6796312.6336478097</v>
      </c>
      <c r="BT18" s="277"/>
      <c r="BU18" s="277"/>
      <c r="BV18" s="277"/>
      <c r="BW18" s="277"/>
      <c r="BX18" s="277"/>
      <c r="BY18" s="277"/>
      <c r="BZ18" s="277"/>
      <c r="CA18" s="277"/>
      <c r="CB18" s="278"/>
      <c r="CC18" s="276">
        <f>CC19+CC33+CC47+CC49</f>
        <v>7725664.0183899999</v>
      </c>
      <c r="CD18" s="277"/>
      <c r="CE18" s="277"/>
      <c r="CF18" s="277"/>
      <c r="CG18" s="277"/>
      <c r="CH18" s="277"/>
      <c r="CI18" s="277"/>
      <c r="CJ18" s="277"/>
      <c r="CK18" s="277"/>
      <c r="CL18" s="278"/>
      <c r="CM18" s="279"/>
      <c r="CN18" s="280"/>
      <c r="CO18" s="280"/>
      <c r="CP18" s="280"/>
      <c r="CQ18" s="280"/>
      <c r="CR18" s="280"/>
      <c r="CS18" s="280"/>
      <c r="CT18" s="280"/>
      <c r="CU18" s="280"/>
      <c r="CV18" s="280"/>
      <c r="CW18" s="280"/>
      <c r="CX18" s="280"/>
      <c r="CY18" s="280"/>
      <c r="CZ18" s="280"/>
      <c r="DA18" s="280"/>
      <c r="DB18" s="280"/>
      <c r="DC18" s="281"/>
    </row>
    <row r="19" spans="1:114" s="6" customFormat="1" ht="30" customHeight="1" x14ac:dyDescent="0.2">
      <c r="A19" s="270" t="s">
        <v>8</v>
      </c>
      <c r="B19" s="271"/>
      <c r="C19" s="271"/>
      <c r="D19" s="271"/>
      <c r="E19" s="271"/>
      <c r="F19" s="271"/>
      <c r="G19" s="271"/>
      <c r="H19" s="271"/>
      <c r="I19" s="272"/>
      <c r="J19" s="296" t="s">
        <v>179</v>
      </c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297"/>
      <c r="BG19" s="297"/>
      <c r="BH19" s="273" t="s">
        <v>6</v>
      </c>
      <c r="BI19" s="274"/>
      <c r="BJ19" s="274"/>
      <c r="BK19" s="274"/>
      <c r="BL19" s="274"/>
      <c r="BM19" s="274"/>
      <c r="BN19" s="274"/>
      <c r="BO19" s="274"/>
      <c r="BP19" s="274"/>
      <c r="BQ19" s="274"/>
      <c r="BR19" s="275"/>
      <c r="BS19" s="276">
        <f>BS20+BS25+BS27+BS31+BS32</f>
        <v>3693373.5720456936</v>
      </c>
      <c r="BT19" s="277"/>
      <c r="BU19" s="277"/>
      <c r="BV19" s="277"/>
      <c r="BW19" s="277"/>
      <c r="BX19" s="277"/>
      <c r="BY19" s="277"/>
      <c r="BZ19" s="277"/>
      <c r="CA19" s="277"/>
      <c r="CB19" s="278"/>
      <c r="CC19" s="276">
        <f>CC20+CC25+CC27+CC31+CC32</f>
        <v>3809806.5921</v>
      </c>
      <c r="CD19" s="277"/>
      <c r="CE19" s="277"/>
      <c r="CF19" s="277"/>
      <c r="CG19" s="277"/>
      <c r="CH19" s="277"/>
      <c r="CI19" s="277"/>
      <c r="CJ19" s="277"/>
      <c r="CK19" s="277"/>
      <c r="CL19" s="278"/>
      <c r="CM19" s="279"/>
      <c r="CN19" s="280"/>
      <c r="CO19" s="280"/>
      <c r="CP19" s="280"/>
      <c r="CQ19" s="280"/>
      <c r="CR19" s="280"/>
      <c r="CS19" s="280"/>
      <c r="CT19" s="280"/>
      <c r="CU19" s="280"/>
      <c r="CV19" s="280"/>
      <c r="CW19" s="280"/>
      <c r="CX19" s="280"/>
      <c r="CY19" s="280"/>
      <c r="CZ19" s="280"/>
      <c r="DA19" s="280"/>
      <c r="DB19" s="280"/>
      <c r="DC19" s="281"/>
      <c r="DI19" s="10">
        <f>+BS20+BS25+BS27+BS31+BS32</f>
        <v>3693373.5720456936</v>
      </c>
      <c r="DJ19" s="10">
        <f>+CC20+CC25+CC27+CC31+CC32</f>
        <v>3809806.5921</v>
      </c>
    </row>
    <row r="20" spans="1:114" s="6" customFormat="1" ht="15" customHeight="1" x14ac:dyDescent="0.2">
      <c r="A20" s="287" t="s">
        <v>10</v>
      </c>
      <c r="B20" s="288"/>
      <c r="C20" s="288"/>
      <c r="D20" s="288"/>
      <c r="E20" s="288"/>
      <c r="F20" s="288"/>
      <c r="G20" s="288"/>
      <c r="H20" s="288"/>
      <c r="I20" s="289"/>
      <c r="J20" s="11"/>
      <c r="K20" s="298" t="s">
        <v>11</v>
      </c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8"/>
      <c r="AB20" s="298"/>
      <c r="AC20" s="298"/>
      <c r="AD20" s="298"/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298"/>
      <c r="AQ20" s="298"/>
      <c r="AR20" s="298"/>
      <c r="AS20" s="298"/>
      <c r="AT20" s="298"/>
      <c r="AU20" s="298"/>
      <c r="AV20" s="298"/>
      <c r="AW20" s="298"/>
      <c r="AX20" s="298"/>
      <c r="AY20" s="298"/>
      <c r="AZ20" s="298"/>
      <c r="BA20" s="298"/>
      <c r="BB20" s="298"/>
      <c r="BC20" s="298"/>
      <c r="BD20" s="298"/>
      <c r="BE20" s="298"/>
      <c r="BF20" s="298"/>
      <c r="BG20" s="298"/>
      <c r="BH20" s="290" t="s">
        <v>6</v>
      </c>
      <c r="BI20" s="291"/>
      <c r="BJ20" s="291"/>
      <c r="BK20" s="291"/>
      <c r="BL20" s="291"/>
      <c r="BM20" s="291"/>
      <c r="BN20" s="291"/>
      <c r="BO20" s="291"/>
      <c r="BP20" s="291"/>
      <c r="BQ20" s="291"/>
      <c r="BR20" s="292"/>
      <c r="BS20" s="299">
        <f>+BS21+BS22+BS23</f>
        <v>1950661.4639054476</v>
      </c>
      <c r="BT20" s="300"/>
      <c r="BU20" s="300"/>
      <c r="BV20" s="300"/>
      <c r="BW20" s="300"/>
      <c r="BX20" s="300"/>
      <c r="BY20" s="300"/>
      <c r="BZ20" s="300"/>
      <c r="CA20" s="300"/>
      <c r="CB20" s="301"/>
      <c r="CC20" s="299">
        <f>+CC21+CC22+CC23</f>
        <v>1450529.4475199999</v>
      </c>
      <c r="CD20" s="300"/>
      <c r="CE20" s="300"/>
      <c r="CF20" s="300"/>
      <c r="CG20" s="300"/>
      <c r="CH20" s="300"/>
      <c r="CI20" s="300"/>
      <c r="CJ20" s="300"/>
      <c r="CK20" s="300"/>
      <c r="CL20" s="301"/>
      <c r="CM20" s="302"/>
      <c r="CN20" s="298"/>
      <c r="CO20" s="298"/>
      <c r="CP20" s="298"/>
      <c r="CQ20" s="298"/>
      <c r="CR20" s="298"/>
      <c r="CS20" s="298"/>
      <c r="CT20" s="298"/>
      <c r="CU20" s="298"/>
      <c r="CV20" s="298"/>
      <c r="CW20" s="298"/>
      <c r="CX20" s="298"/>
      <c r="CY20" s="298"/>
      <c r="CZ20" s="298"/>
      <c r="DA20" s="298"/>
      <c r="DB20" s="298"/>
      <c r="DC20" s="303"/>
      <c r="DI20" s="10">
        <f>+DI19-BS19</f>
        <v>0</v>
      </c>
    </row>
    <row r="21" spans="1:114" s="6" customFormat="1" ht="30" customHeight="1" x14ac:dyDescent="0.2">
      <c r="A21" s="287" t="s">
        <v>13</v>
      </c>
      <c r="B21" s="288"/>
      <c r="C21" s="288"/>
      <c r="D21" s="288"/>
      <c r="E21" s="288"/>
      <c r="F21" s="288"/>
      <c r="G21" s="288"/>
      <c r="H21" s="288"/>
      <c r="I21" s="289"/>
      <c r="J21" s="11"/>
      <c r="K21" s="298" t="s">
        <v>130</v>
      </c>
      <c r="L21" s="298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298"/>
      <c r="Y21" s="298"/>
      <c r="Z21" s="298"/>
      <c r="AA21" s="298"/>
      <c r="AB21" s="298"/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98"/>
      <c r="AQ21" s="298"/>
      <c r="AR21" s="298"/>
      <c r="AS21" s="298"/>
      <c r="AT21" s="298"/>
      <c r="AU21" s="298"/>
      <c r="AV21" s="298"/>
      <c r="AW21" s="298"/>
      <c r="AX21" s="298"/>
      <c r="AY21" s="298"/>
      <c r="AZ21" s="298"/>
      <c r="BA21" s="298"/>
      <c r="BB21" s="298"/>
      <c r="BC21" s="298"/>
      <c r="BD21" s="298"/>
      <c r="BE21" s="298"/>
      <c r="BF21" s="298"/>
      <c r="BG21" s="298"/>
      <c r="BH21" s="290" t="s">
        <v>6</v>
      </c>
      <c r="BI21" s="291"/>
      <c r="BJ21" s="291"/>
      <c r="BK21" s="291"/>
      <c r="BL21" s="291"/>
      <c r="BM21" s="291"/>
      <c r="BN21" s="291"/>
      <c r="BO21" s="291"/>
      <c r="BP21" s="291"/>
      <c r="BQ21" s="291"/>
      <c r="BR21" s="292"/>
      <c r="BS21" s="299">
        <v>56776.071429447882</v>
      </c>
      <c r="BT21" s="300"/>
      <c r="BU21" s="300"/>
      <c r="BV21" s="300"/>
      <c r="BW21" s="300"/>
      <c r="BX21" s="300"/>
      <c r="BY21" s="300"/>
      <c r="BZ21" s="300"/>
      <c r="CA21" s="300"/>
      <c r="CB21" s="301"/>
      <c r="CC21" s="299">
        <v>250618.80979</v>
      </c>
      <c r="CD21" s="300"/>
      <c r="CE21" s="300"/>
      <c r="CF21" s="300"/>
      <c r="CG21" s="300"/>
      <c r="CH21" s="300"/>
      <c r="CI21" s="300"/>
      <c r="CJ21" s="300"/>
      <c r="CK21" s="300"/>
      <c r="CL21" s="301"/>
      <c r="CM21" s="302"/>
      <c r="CN21" s="298"/>
      <c r="CO21" s="298"/>
      <c r="CP21" s="298"/>
      <c r="CQ21" s="298"/>
      <c r="CR21" s="298"/>
      <c r="CS21" s="298"/>
      <c r="CT21" s="298"/>
      <c r="CU21" s="298"/>
      <c r="CV21" s="298"/>
      <c r="CW21" s="298"/>
      <c r="CX21" s="298"/>
      <c r="CY21" s="298"/>
      <c r="CZ21" s="298"/>
      <c r="DA21" s="298"/>
      <c r="DB21" s="298"/>
      <c r="DC21" s="303"/>
    </row>
    <row r="22" spans="1:114" s="6" customFormat="1" ht="15" customHeight="1" x14ac:dyDescent="0.2">
      <c r="A22" s="287" t="s">
        <v>15</v>
      </c>
      <c r="B22" s="288"/>
      <c r="C22" s="288"/>
      <c r="D22" s="288"/>
      <c r="E22" s="288"/>
      <c r="F22" s="288"/>
      <c r="G22" s="288"/>
      <c r="H22" s="288"/>
      <c r="I22" s="289"/>
      <c r="J22" s="11"/>
      <c r="K22" s="298" t="s">
        <v>139</v>
      </c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8"/>
      <c r="AZ22" s="298"/>
      <c r="BA22" s="298"/>
      <c r="BB22" s="298"/>
      <c r="BC22" s="298"/>
      <c r="BD22" s="298"/>
      <c r="BE22" s="298"/>
      <c r="BF22" s="298"/>
      <c r="BG22" s="298"/>
      <c r="BH22" s="290" t="s">
        <v>6</v>
      </c>
      <c r="BI22" s="291"/>
      <c r="BJ22" s="291"/>
      <c r="BK22" s="291"/>
      <c r="BL22" s="291"/>
      <c r="BM22" s="291"/>
      <c r="BN22" s="291"/>
      <c r="BO22" s="291"/>
      <c r="BP22" s="291"/>
      <c r="BQ22" s="291"/>
      <c r="BR22" s="292"/>
      <c r="BS22" s="299">
        <v>750099.46247599996</v>
      </c>
      <c r="BT22" s="300"/>
      <c r="BU22" s="300"/>
      <c r="BV22" s="300"/>
      <c r="BW22" s="300"/>
      <c r="BX22" s="300"/>
      <c r="BY22" s="300"/>
      <c r="BZ22" s="300"/>
      <c r="CA22" s="300"/>
      <c r="CB22" s="301"/>
      <c r="CC22" s="299">
        <v>750120.68500000006</v>
      </c>
      <c r="CD22" s="300"/>
      <c r="CE22" s="300"/>
      <c r="CF22" s="300"/>
      <c r="CG22" s="300"/>
      <c r="CH22" s="300"/>
      <c r="CI22" s="300"/>
      <c r="CJ22" s="300"/>
      <c r="CK22" s="300"/>
      <c r="CL22" s="301"/>
      <c r="CM22" s="302"/>
      <c r="CN22" s="298"/>
      <c r="CO22" s="298"/>
      <c r="CP22" s="298"/>
      <c r="CQ22" s="298"/>
      <c r="CR22" s="298"/>
      <c r="CS22" s="298"/>
      <c r="CT22" s="298"/>
      <c r="CU22" s="298"/>
      <c r="CV22" s="298"/>
      <c r="CW22" s="298"/>
      <c r="CX22" s="298"/>
      <c r="CY22" s="298"/>
      <c r="CZ22" s="298"/>
      <c r="DA22" s="298"/>
      <c r="DB22" s="298"/>
      <c r="DC22" s="303"/>
    </row>
    <row r="23" spans="1:114" s="6" customFormat="1" ht="58.5" customHeight="1" x14ac:dyDescent="0.2">
      <c r="A23" s="287" t="s">
        <v>41</v>
      </c>
      <c r="B23" s="288"/>
      <c r="C23" s="288"/>
      <c r="D23" s="288"/>
      <c r="E23" s="288"/>
      <c r="F23" s="288"/>
      <c r="G23" s="288"/>
      <c r="H23" s="288"/>
      <c r="I23" s="289"/>
      <c r="J23" s="11"/>
      <c r="K23" s="298" t="s">
        <v>42</v>
      </c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8"/>
      <c r="AV23" s="298"/>
      <c r="AW23" s="298"/>
      <c r="AX23" s="298"/>
      <c r="AY23" s="298"/>
      <c r="AZ23" s="298"/>
      <c r="BA23" s="298"/>
      <c r="BB23" s="298"/>
      <c r="BC23" s="298"/>
      <c r="BD23" s="298"/>
      <c r="BE23" s="298"/>
      <c r="BF23" s="298"/>
      <c r="BG23" s="298"/>
      <c r="BH23" s="290" t="s">
        <v>6</v>
      </c>
      <c r="BI23" s="291"/>
      <c r="BJ23" s="291"/>
      <c r="BK23" s="291"/>
      <c r="BL23" s="291"/>
      <c r="BM23" s="291"/>
      <c r="BN23" s="291"/>
      <c r="BO23" s="291"/>
      <c r="BP23" s="291"/>
      <c r="BQ23" s="291"/>
      <c r="BR23" s="292"/>
      <c r="BS23" s="299">
        <v>1143785.93</v>
      </c>
      <c r="BT23" s="300"/>
      <c r="BU23" s="300"/>
      <c r="BV23" s="300"/>
      <c r="BW23" s="300"/>
      <c r="BX23" s="300"/>
      <c r="BY23" s="300"/>
      <c r="BZ23" s="300"/>
      <c r="CA23" s="300"/>
      <c r="CB23" s="301"/>
      <c r="CC23" s="299">
        <v>449789.95272999996</v>
      </c>
      <c r="CD23" s="300"/>
      <c r="CE23" s="300"/>
      <c r="CF23" s="300"/>
      <c r="CG23" s="300"/>
      <c r="CH23" s="300"/>
      <c r="CI23" s="300"/>
      <c r="CJ23" s="300"/>
      <c r="CK23" s="300"/>
      <c r="CL23" s="301"/>
      <c r="CM23" s="302"/>
      <c r="CN23" s="298"/>
      <c r="CO23" s="298"/>
      <c r="CP23" s="298"/>
      <c r="CQ23" s="298"/>
      <c r="CR23" s="298"/>
      <c r="CS23" s="298"/>
      <c r="CT23" s="298"/>
      <c r="CU23" s="298"/>
      <c r="CV23" s="298"/>
      <c r="CW23" s="298"/>
      <c r="CX23" s="298"/>
      <c r="CY23" s="298"/>
      <c r="CZ23" s="298"/>
      <c r="DA23" s="298"/>
      <c r="DB23" s="298"/>
      <c r="DC23" s="303"/>
    </row>
    <row r="24" spans="1:114" s="6" customFormat="1" ht="15" customHeight="1" x14ac:dyDescent="0.2">
      <c r="A24" s="287" t="s">
        <v>43</v>
      </c>
      <c r="B24" s="288"/>
      <c r="C24" s="288"/>
      <c r="D24" s="288"/>
      <c r="E24" s="288"/>
      <c r="F24" s="288"/>
      <c r="G24" s="288"/>
      <c r="H24" s="288"/>
      <c r="I24" s="289"/>
      <c r="J24" s="11"/>
      <c r="K24" s="298" t="s">
        <v>14</v>
      </c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298"/>
      <c r="AS24" s="298"/>
      <c r="AT24" s="298"/>
      <c r="AU24" s="298"/>
      <c r="AV24" s="298"/>
      <c r="AW24" s="298"/>
      <c r="AX24" s="298"/>
      <c r="AY24" s="298"/>
      <c r="AZ24" s="298"/>
      <c r="BA24" s="298"/>
      <c r="BB24" s="298"/>
      <c r="BC24" s="298"/>
      <c r="BD24" s="298"/>
      <c r="BE24" s="298"/>
      <c r="BF24" s="298"/>
      <c r="BG24" s="298"/>
      <c r="BH24" s="290" t="s">
        <v>6</v>
      </c>
      <c r="BI24" s="291"/>
      <c r="BJ24" s="291"/>
      <c r="BK24" s="291"/>
      <c r="BL24" s="291"/>
      <c r="BM24" s="291"/>
      <c r="BN24" s="291"/>
      <c r="BO24" s="291"/>
      <c r="BP24" s="291"/>
      <c r="BQ24" s="291"/>
      <c r="BR24" s="292"/>
      <c r="BS24" s="299"/>
      <c r="BT24" s="300"/>
      <c r="BU24" s="300"/>
      <c r="BV24" s="300"/>
      <c r="BW24" s="300"/>
      <c r="BX24" s="300"/>
      <c r="BY24" s="300"/>
      <c r="BZ24" s="300"/>
      <c r="CA24" s="300"/>
      <c r="CB24" s="301"/>
      <c r="CC24" s="299"/>
      <c r="CD24" s="300"/>
      <c r="CE24" s="300"/>
      <c r="CF24" s="300"/>
      <c r="CG24" s="300"/>
      <c r="CH24" s="300"/>
      <c r="CI24" s="300"/>
      <c r="CJ24" s="300"/>
      <c r="CK24" s="300"/>
      <c r="CL24" s="301"/>
      <c r="CM24" s="302"/>
      <c r="CN24" s="298"/>
      <c r="CO24" s="298"/>
      <c r="CP24" s="298"/>
      <c r="CQ24" s="298"/>
      <c r="CR24" s="298"/>
      <c r="CS24" s="298"/>
      <c r="CT24" s="298"/>
      <c r="CU24" s="298"/>
      <c r="CV24" s="298"/>
      <c r="CW24" s="298"/>
      <c r="CX24" s="298"/>
      <c r="CY24" s="298"/>
      <c r="CZ24" s="298"/>
      <c r="DA24" s="298"/>
      <c r="DB24" s="298"/>
      <c r="DC24" s="303"/>
    </row>
    <row r="25" spans="1:114" s="6" customFormat="1" ht="15" customHeight="1" x14ac:dyDescent="0.2">
      <c r="A25" s="287" t="s">
        <v>12</v>
      </c>
      <c r="B25" s="288"/>
      <c r="C25" s="288"/>
      <c r="D25" s="288"/>
      <c r="E25" s="288"/>
      <c r="F25" s="288"/>
      <c r="G25" s="288"/>
      <c r="H25" s="288"/>
      <c r="I25" s="289"/>
      <c r="J25" s="11"/>
      <c r="K25" s="298" t="s">
        <v>39</v>
      </c>
      <c r="L25" s="298"/>
      <c r="M25" s="298"/>
      <c r="N25" s="298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8"/>
      <c r="AP25" s="298"/>
      <c r="AQ25" s="298"/>
      <c r="AR25" s="298"/>
      <c r="AS25" s="298"/>
      <c r="AT25" s="298"/>
      <c r="AU25" s="298"/>
      <c r="AV25" s="298"/>
      <c r="AW25" s="298"/>
      <c r="AX25" s="298"/>
      <c r="AY25" s="298"/>
      <c r="AZ25" s="298"/>
      <c r="BA25" s="298"/>
      <c r="BB25" s="298"/>
      <c r="BC25" s="298"/>
      <c r="BD25" s="298"/>
      <c r="BE25" s="298"/>
      <c r="BF25" s="298"/>
      <c r="BG25" s="298"/>
      <c r="BH25" s="290" t="s">
        <v>6</v>
      </c>
      <c r="BI25" s="291"/>
      <c r="BJ25" s="291"/>
      <c r="BK25" s="291"/>
      <c r="BL25" s="291"/>
      <c r="BM25" s="291"/>
      <c r="BN25" s="291"/>
      <c r="BO25" s="291"/>
      <c r="BP25" s="291"/>
      <c r="BQ25" s="291"/>
      <c r="BR25" s="292"/>
      <c r="BS25" s="299">
        <v>1137634.2720000001</v>
      </c>
      <c r="BT25" s="300"/>
      <c r="BU25" s="300"/>
      <c r="BV25" s="300"/>
      <c r="BW25" s="300"/>
      <c r="BX25" s="300"/>
      <c r="BY25" s="300"/>
      <c r="BZ25" s="300"/>
      <c r="CA25" s="300"/>
      <c r="CB25" s="301"/>
      <c r="CC25" s="299">
        <v>1582368.3979400001</v>
      </c>
      <c r="CD25" s="300"/>
      <c r="CE25" s="300"/>
      <c r="CF25" s="300"/>
      <c r="CG25" s="300"/>
      <c r="CH25" s="300"/>
      <c r="CI25" s="300"/>
      <c r="CJ25" s="300"/>
      <c r="CK25" s="300"/>
      <c r="CL25" s="301"/>
      <c r="CM25" s="302"/>
      <c r="CN25" s="298"/>
      <c r="CO25" s="298"/>
      <c r="CP25" s="298"/>
      <c r="CQ25" s="298"/>
      <c r="CR25" s="298"/>
      <c r="CS25" s="298"/>
      <c r="CT25" s="298"/>
      <c r="CU25" s="298"/>
      <c r="CV25" s="298"/>
      <c r="CW25" s="298"/>
      <c r="CX25" s="298"/>
      <c r="CY25" s="298"/>
      <c r="CZ25" s="298"/>
      <c r="DA25" s="298"/>
      <c r="DB25" s="298"/>
      <c r="DC25" s="303"/>
    </row>
    <row r="26" spans="1:114" s="6" customFormat="1" ht="15" customHeight="1" x14ac:dyDescent="0.2">
      <c r="A26" s="287" t="s">
        <v>44</v>
      </c>
      <c r="B26" s="288"/>
      <c r="C26" s="288"/>
      <c r="D26" s="288"/>
      <c r="E26" s="288"/>
      <c r="F26" s="288"/>
      <c r="G26" s="288"/>
      <c r="H26" s="288"/>
      <c r="I26" s="289"/>
      <c r="J26" s="11"/>
      <c r="K26" s="298" t="s">
        <v>14</v>
      </c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  <c r="AC26" s="298"/>
      <c r="AD26" s="298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298"/>
      <c r="AS26" s="298"/>
      <c r="AT26" s="298"/>
      <c r="AU26" s="298"/>
      <c r="AV26" s="298"/>
      <c r="AW26" s="298"/>
      <c r="AX26" s="298"/>
      <c r="AY26" s="298"/>
      <c r="AZ26" s="298"/>
      <c r="BA26" s="298"/>
      <c r="BB26" s="298"/>
      <c r="BC26" s="298"/>
      <c r="BD26" s="298"/>
      <c r="BE26" s="298"/>
      <c r="BF26" s="298"/>
      <c r="BG26" s="298"/>
      <c r="BH26" s="290" t="s">
        <v>6</v>
      </c>
      <c r="BI26" s="291"/>
      <c r="BJ26" s="291"/>
      <c r="BK26" s="291"/>
      <c r="BL26" s="291"/>
      <c r="BM26" s="291"/>
      <c r="BN26" s="291"/>
      <c r="BO26" s="291"/>
      <c r="BP26" s="291"/>
      <c r="BQ26" s="291"/>
      <c r="BR26" s="292"/>
      <c r="BS26" s="299"/>
      <c r="BT26" s="300"/>
      <c r="BU26" s="300"/>
      <c r="BV26" s="300"/>
      <c r="BW26" s="300"/>
      <c r="BX26" s="300"/>
      <c r="BY26" s="300"/>
      <c r="BZ26" s="300"/>
      <c r="CA26" s="300"/>
      <c r="CB26" s="301"/>
      <c r="CC26" s="299"/>
      <c r="CD26" s="300"/>
      <c r="CE26" s="300"/>
      <c r="CF26" s="300"/>
      <c r="CG26" s="300"/>
      <c r="CH26" s="300"/>
      <c r="CI26" s="300"/>
      <c r="CJ26" s="300"/>
      <c r="CK26" s="300"/>
      <c r="CL26" s="301"/>
      <c r="CM26" s="302"/>
      <c r="CN26" s="298"/>
      <c r="CO26" s="298"/>
      <c r="CP26" s="298"/>
      <c r="CQ26" s="298"/>
      <c r="CR26" s="298"/>
      <c r="CS26" s="298"/>
      <c r="CT26" s="298"/>
      <c r="CU26" s="298"/>
      <c r="CV26" s="298"/>
      <c r="CW26" s="298"/>
      <c r="CX26" s="298"/>
      <c r="CY26" s="298"/>
      <c r="CZ26" s="298"/>
      <c r="DA26" s="298"/>
      <c r="DB26" s="298"/>
      <c r="DC26" s="303"/>
    </row>
    <row r="27" spans="1:114" s="6" customFormat="1" ht="30" customHeight="1" x14ac:dyDescent="0.2">
      <c r="A27" s="287" t="s">
        <v>16</v>
      </c>
      <c r="B27" s="288"/>
      <c r="C27" s="288"/>
      <c r="D27" s="288"/>
      <c r="E27" s="288"/>
      <c r="F27" s="288"/>
      <c r="G27" s="288"/>
      <c r="H27" s="288"/>
      <c r="I27" s="289"/>
      <c r="J27" s="11"/>
      <c r="K27" s="298" t="s">
        <v>204</v>
      </c>
      <c r="L27" s="298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298"/>
      <c r="AH27" s="298"/>
      <c r="AI27" s="298"/>
      <c r="AJ27" s="298"/>
      <c r="AK27" s="298"/>
      <c r="AL27" s="298"/>
      <c r="AM27" s="298"/>
      <c r="AN27" s="298"/>
      <c r="AO27" s="298"/>
      <c r="AP27" s="298"/>
      <c r="AQ27" s="298"/>
      <c r="AR27" s="298"/>
      <c r="AS27" s="298"/>
      <c r="AT27" s="298"/>
      <c r="AU27" s="298"/>
      <c r="AV27" s="298"/>
      <c r="AW27" s="298"/>
      <c r="AX27" s="298"/>
      <c r="AY27" s="298"/>
      <c r="AZ27" s="298"/>
      <c r="BA27" s="298"/>
      <c r="BB27" s="298"/>
      <c r="BC27" s="298"/>
      <c r="BD27" s="298"/>
      <c r="BE27" s="298"/>
      <c r="BF27" s="298"/>
      <c r="BG27" s="298"/>
      <c r="BH27" s="290" t="s">
        <v>6</v>
      </c>
      <c r="BI27" s="291"/>
      <c r="BJ27" s="291"/>
      <c r="BK27" s="291"/>
      <c r="BL27" s="291"/>
      <c r="BM27" s="291"/>
      <c r="BN27" s="291"/>
      <c r="BO27" s="291"/>
      <c r="BP27" s="291"/>
      <c r="BQ27" s="291"/>
      <c r="BR27" s="292"/>
      <c r="BS27" s="299">
        <f>+BS28+BS29+BS30</f>
        <v>550886.63526582438</v>
      </c>
      <c r="BT27" s="300"/>
      <c r="BU27" s="300"/>
      <c r="BV27" s="300"/>
      <c r="BW27" s="300"/>
      <c r="BX27" s="300"/>
      <c r="BY27" s="300"/>
      <c r="BZ27" s="300"/>
      <c r="CA27" s="300"/>
      <c r="CB27" s="301"/>
      <c r="CC27" s="299">
        <f>+CC28+CC29+CC30</f>
        <v>290734.22203999996</v>
      </c>
      <c r="CD27" s="300"/>
      <c r="CE27" s="300"/>
      <c r="CF27" s="300"/>
      <c r="CG27" s="300"/>
      <c r="CH27" s="300"/>
      <c r="CI27" s="300"/>
      <c r="CJ27" s="300"/>
      <c r="CK27" s="300"/>
      <c r="CL27" s="301"/>
      <c r="CM27" s="302"/>
      <c r="CN27" s="298"/>
      <c r="CO27" s="298"/>
      <c r="CP27" s="298"/>
      <c r="CQ27" s="298"/>
      <c r="CR27" s="298"/>
      <c r="CS27" s="298"/>
      <c r="CT27" s="298"/>
      <c r="CU27" s="298"/>
      <c r="CV27" s="298"/>
      <c r="CW27" s="298"/>
      <c r="CX27" s="298"/>
      <c r="CY27" s="298"/>
      <c r="CZ27" s="298"/>
      <c r="DA27" s="298"/>
      <c r="DB27" s="298"/>
      <c r="DC27" s="303"/>
    </row>
    <row r="28" spans="1:114" s="6" customFormat="1" ht="30" customHeight="1" x14ac:dyDescent="0.2">
      <c r="A28" s="287" t="s">
        <v>46</v>
      </c>
      <c r="B28" s="288"/>
      <c r="C28" s="288"/>
      <c r="D28" s="288"/>
      <c r="E28" s="288"/>
      <c r="F28" s="288"/>
      <c r="G28" s="288"/>
      <c r="H28" s="288"/>
      <c r="I28" s="289"/>
      <c r="J28" s="11"/>
      <c r="K28" s="298" t="s">
        <v>181</v>
      </c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  <c r="AR28" s="298"/>
      <c r="AS28" s="298"/>
      <c r="AT28" s="298"/>
      <c r="AU28" s="298"/>
      <c r="AV28" s="298"/>
      <c r="AW28" s="298"/>
      <c r="AX28" s="298"/>
      <c r="AY28" s="298"/>
      <c r="AZ28" s="298"/>
      <c r="BA28" s="298"/>
      <c r="BB28" s="298"/>
      <c r="BC28" s="298"/>
      <c r="BD28" s="298"/>
      <c r="BE28" s="298"/>
      <c r="BF28" s="298"/>
      <c r="BG28" s="298"/>
      <c r="BH28" s="290" t="s">
        <v>6</v>
      </c>
      <c r="BI28" s="291"/>
      <c r="BJ28" s="291"/>
      <c r="BK28" s="291"/>
      <c r="BL28" s="291"/>
      <c r="BM28" s="291"/>
      <c r="BN28" s="291"/>
      <c r="BO28" s="291"/>
      <c r="BP28" s="291"/>
      <c r="BQ28" s="291"/>
      <c r="BR28" s="292"/>
      <c r="BS28" s="299">
        <v>27534.616750906538</v>
      </c>
      <c r="BT28" s="300"/>
      <c r="BU28" s="300"/>
      <c r="BV28" s="300"/>
      <c r="BW28" s="300"/>
      <c r="BX28" s="300"/>
      <c r="BY28" s="300"/>
      <c r="BZ28" s="300"/>
      <c r="CA28" s="300"/>
      <c r="CB28" s="301"/>
      <c r="CC28" s="299">
        <v>16239.769420000001</v>
      </c>
      <c r="CD28" s="300"/>
      <c r="CE28" s="300"/>
      <c r="CF28" s="300"/>
      <c r="CG28" s="300"/>
      <c r="CH28" s="300"/>
      <c r="CI28" s="300"/>
      <c r="CJ28" s="300"/>
      <c r="CK28" s="300"/>
      <c r="CL28" s="301"/>
      <c r="CM28" s="302"/>
      <c r="CN28" s="298"/>
      <c r="CO28" s="298"/>
      <c r="CP28" s="298"/>
      <c r="CQ28" s="298"/>
      <c r="CR28" s="298"/>
      <c r="CS28" s="298"/>
      <c r="CT28" s="298"/>
      <c r="CU28" s="298"/>
      <c r="CV28" s="298"/>
      <c r="CW28" s="298"/>
      <c r="CX28" s="298"/>
      <c r="CY28" s="298"/>
      <c r="CZ28" s="298"/>
      <c r="DA28" s="298"/>
      <c r="DB28" s="298"/>
      <c r="DC28" s="303"/>
    </row>
    <row r="29" spans="1:114" s="6" customFormat="1" ht="15" customHeight="1" x14ac:dyDescent="0.2">
      <c r="A29" s="287" t="s">
        <v>48</v>
      </c>
      <c r="B29" s="288"/>
      <c r="C29" s="288"/>
      <c r="D29" s="288"/>
      <c r="E29" s="288"/>
      <c r="F29" s="288"/>
      <c r="G29" s="288"/>
      <c r="H29" s="288"/>
      <c r="I29" s="289"/>
      <c r="J29" s="11"/>
      <c r="K29" s="298" t="s">
        <v>47</v>
      </c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8"/>
      <c r="AX29" s="298"/>
      <c r="AY29" s="298"/>
      <c r="AZ29" s="298"/>
      <c r="BA29" s="298"/>
      <c r="BB29" s="298"/>
      <c r="BC29" s="298"/>
      <c r="BD29" s="298"/>
      <c r="BE29" s="298"/>
      <c r="BF29" s="298"/>
      <c r="BG29" s="298"/>
      <c r="BH29" s="290" t="s">
        <v>6</v>
      </c>
      <c r="BI29" s="291"/>
      <c r="BJ29" s="291"/>
      <c r="BK29" s="291"/>
      <c r="BL29" s="291"/>
      <c r="BM29" s="291"/>
      <c r="BN29" s="291"/>
      <c r="BO29" s="291"/>
      <c r="BP29" s="291"/>
      <c r="BQ29" s="291"/>
      <c r="BR29" s="292"/>
      <c r="BS29" s="299"/>
      <c r="BT29" s="300"/>
      <c r="BU29" s="300"/>
      <c r="BV29" s="300"/>
      <c r="BW29" s="300"/>
      <c r="BX29" s="300"/>
      <c r="BY29" s="300"/>
      <c r="BZ29" s="300"/>
      <c r="CA29" s="300"/>
      <c r="CB29" s="301"/>
      <c r="CC29" s="299"/>
      <c r="CD29" s="300"/>
      <c r="CE29" s="300"/>
      <c r="CF29" s="300"/>
      <c r="CG29" s="300"/>
      <c r="CH29" s="300"/>
      <c r="CI29" s="300"/>
      <c r="CJ29" s="300"/>
      <c r="CK29" s="300"/>
      <c r="CL29" s="301"/>
      <c r="CM29" s="302"/>
      <c r="CN29" s="298"/>
      <c r="CO29" s="298"/>
      <c r="CP29" s="298"/>
      <c r="CQ29" s="298"/>
      <c r="CR29" s="298"/>
      <c r="CS29" s="298"/>
      <c r="CT29" s="298"/>
      <c r="CU29" s="298"/>
      <c r="CV29" s="298"/>
      <c r="CW29" s="298"/>
      <c r="CX29" s="298"/>
      <c r="CY29" s="298"/>
      <c r="CZ29" s="298"/>
      <c r="DA29" s="298"/>
      <c r="DB29" s="298"/>
      <c r="DC29" s="303"/>
    </row>
    <row r="30" spans="1:114" s="6" customFormat="1" ht="30" customHeight="1" x14ac:dyDescent="0.2">
      <c r="A30" s="287" t="s">
        <v>182</v>
      </c>
      <c r="B30" s="288"/>
      <c r="C30" s="288"/>
      <c r="D30" s="288"/>
      <c r="E30" s="288"/>
      <c r="F30" s="288"/>
      <c r="G30" s="288"/>
      <c r="H30" s="288"/>
      <c r="I30" s="289"/>
      <c r="J30" s="11"/>
      <c r="K30" s="298" t="s">
        <v>206</v>
      </c>
      <c r="L30" s="298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A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  <c r="AR30" s="298"/>
      <c r="AS30" s="298"/>
      <c r="AT30" s="298"/>
      <c r="AU30" s="298"/>
      <c r="AV30" s="298"/>
      <c r="AW30" s="298"/>
      <c r="AX30" s="298"/>
      <c r="AY30" s="298"/>
      <c r="AZ30" s="298"/>
      <c r="BA30" s="298"/>
      <c r="BB30" s="298"/>
      <c r="BC30" s="298"/>
      <c r="BD30" s="298"/>
      <c r="BE30" s="298"/>
      <c r="BF30" s="298"/>
      <c r="BG30" s="298"/>
      <c r="BH30" s="290" t="s">
        <v>6</v>
      </c>
      <c r="BI30" s="291"/>
      <c r="BJ30" s="291"/>
      <c r="BK30" s="291"/>
      <c r="BL30" s="291"/>
      <c r="BM30" s="291"/>
      <c r="BN30" s="291"/>
      <c r="BO30" s="291"/>
      <c r="BP30" s="291"/>
      <c r="BQ30" s="291"/>
      <c r="BR30" s="292"/>
      <c r="BS30" s="299">
        <v>523352.01851491781</v>
      </c>
      <c r="BT30" s="300"/>
      <c r="BU30" s="300"/>
      <c r="BV30" s="300"/>
      <c r="BW30" s="300"/>
      <c r="BX30" s="300"/>
      <c r="BY30" s="300"/>
      <c r="BZ30" s="300"/>
      <c r="CA30" s="300"/>
      <c r="CB30" s="301"/>
      <c r="CC30" s="299">
        <v>274494.45261999994</v>
      </c>
      <c r="CD30" s="300"/>
      <c r="CE30" s="300"/>
      <c r="CF30" s="300"/>
      <c r="CG30" s="300"/>
      <c r="CH30" s="300"/>
      <c r="CI30" s="300"/>
      <c r="CJ30" s="300"/>
      <c r="CK30" s="300"/>
      <c r="CL30" s="301"/>
      <c r="CM30" s="302"/>
      <c r="CN30" s="298"/>
      <c r="CO30" s="298"/>
      <c r="CP30" s="298"/>
      <c r="CQ30" s="298"/>
      <c r="CR30" s="298"/>
      <c r="CS30" s="298"/>
      <c r="CT30" s="298"/>
      <c r="CU30" s="298"/>
      <c r="CV30" s="298"/>
      <c r="CW30" s="298"/>
      <c r="CX30" s="298"/>
      <c r="CY30" s="298"/>
      <c r="CZ30" s="298"/>
      <c r="DA30" s="298"/>
      <c r="DB30" s="298"/>
      <c r="DC30" s="303"/>
    </row>
    <row r="31" spans="1:114" s="6" customFormat="1" ht="45" customHeight="1" x14ac:dyDescent="0.2">
      <c r="A31" s="287" t="s">
        <v>142</v>
      </c>
      <c r="B31" s="288"/>
      <c r="C31" s="288"/>
      <c r="D31" s="288"/>
      <c r="E31" s="288"/>
      <c r="F31" s="288"/>
      <c r="G31" s="288"/>
      <c r="H31" s="288"/>
      <c r="I31" s="289"/>
      <c r="J31" s="11"/>
      <c r="K31" s="298" t="s">
        <v>183</v>
      </c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  <c r="AR31" s="298"/>
      <c r="AS31" s="298"/>
      <c r="AT31" s="298"/>
      <c r="AU31" s="298"/>
      <c r="AV31" s="298"/>
      <c r="AW31" s="298"/>
      <c r="AX31" s="298"/>
      <c r="AY31" s="298"/>
      <c r="AZ31" s="298"/>
      <c r="BA31" s="298"/>
      <c r="BB31" s="298"/>
      <c r="BC31" s="298"/>
      <c r="BD31" s="298"/>
      <c r="BE31" s="298"/>
      <c r="BF31" s="298"/>
      <c r="BG31" s="298"/>
      <c r="BH31" s="290" t="s">
        <v>6</v>
      </c>
      <c r="BI31" s="291"/>
      <c r="BJ31" s="291"/>
      <c r="BK31" s="291"/>
      <c r="BL31" s="291"/>
      <c r="BM31" s="291"/>
      <c r="BN31" s="291"/>
      <c r="BO31" s="291"/>
      <c r="BP31" s="291"/>
      <c r="BQ31" s="291"/>
      <c r="BR31" s="292"/>
      <c r="BS31" s="299">
        <v>49983.370826885752</v>
      </c>
      <c r="BT31" s="300"/>
      <c r="BU31" s="300"/>
      <c r="BV31" s="300"/>
      <c r="BW31" s="300"/>
      <c r="BX31" s="300"/>
      <c r="BY31" s="300"/>
      <c r="BZ31" s="300"/>
      <c r="CA31" s="300"/>
      <c r="CB31" s="301"/>
      <c r="CC31" s="299">
        <v>204875.99338</v>
      </c>
      <c r="CD31" s="300"/>
      <c r="CE31" s="300"/>
      <c r="CF31" s="300"/>
      <c r="CG31" s="300"/>
      <c r="CH31" s="300"/>
      <c r="CI31" s="300"/>
      <c r="CJ31" s="300"/>
      <c r="CK31" s="300"/>
      <c r="CL31" s="301"/>
      <c r="CM31" s="302"/>
      <c r="CN31" s="298"/>
      <c r="CO31" s="298"/>
      <c r="CP31" s="298"/>
      <c r="CQ31" s="298"/>
      <c r="CR31" s="298"/>
      <c r="CS31" s="298"/>
      <c r="CT31" s="298"/>
      <c r="CU31" s="298"/>
      <c r="CV31" s="298"/>
      <c r="CW31" s="298"/>
      <c r="CX31" s="298"/>
      <c r="CY31" s="298"/>
      <c r="CZ31" s="298"/>
      <c r="DA31" s="298"/>
      <c r="DB31" s="298"/>
      <c r="DC31" s="303"/>
    </row>
    <row r="32" spans="1:114" s="6" customFormat="1" ht="30" customHeight="1" x14ac:dyDescent="0.2">
      <c r="A32" s="287" t="s">
        <v>184</v>
      </c>
      <c r="B32" s="288"/>
      <c r="C32" s="288"/>
      <c r="D32" s="288"/>
      <c r="E32" s="288"/>
      <c r="F32" s="288"/>
      <c r="G32" s="288"/>
      <c r="H32" s="288"/>
      <c r="I32" s="289"/>
      <c r="J32" s="11"/>
      <c r="K32" s="298" t="s">
        <v>185</v>
      </c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8"/>
      <c r="AS32" s="298"/>
      <c r="AT32" s="298"/>
      <c r="AU32" s="298"/>
      <c r="AV32" s="298"/>
      <c r="AW32" s="298"/>
      <c r="AX32" s="298"/>
      <c r="AY32" s="298"/>
      <c r="AZ32" s="298"/>
      <c r="BA32" s="298"/>
      <c r="BB32" s="298"/>
      <c r="BC32" s="298"/>
      <c r="BD32" s="298"/>
      <c r="BE32" s="298"/>
      <c r="BF32" s="298"/>
      <c r="BG32" s="298"/>
      <c r="BH32" s="290" t="s">
        <v>6</v>
      </c>
      <c r="BI32" s="291"/>
      <c r="BJ32" s="291"/>
      <c r="BK32" s="291"/>
      <c r="BL32" s="291"/>
      <c r="BM32" s="291"/>
      <c r="BN32" s="291"/>
      <c r="BO32" s="291"/>
      <c r="BP32" s="291"/>
      <c r="BQ32" s="291"/>
      <c r="BR32" s="292"/>
      <c r="BS32" s="299">
        <v>4207.8300475357009</v>
      </c>
      <c r="BT32" s="300"/>
      <c r="BU32" s="300"/>
      <c r="BV32" s="300"/>
      <c r="BW32" s="300"/>
      <c r="BX32" s="300"/>
      <c r="BY32" s="300"/>
      <c r="BZ32" s="300"/>
      <c r="CA32" s="300"/>
      <c r="CB32" s="301"/>
      <c r="CC32" s="299">
        <v>281298.53122</v>
      </c>
      <c r="CD32" s="300"/>
      <c r="CE32" s="300"/>
      <c r="CF32" s="300"/>
      <c r="CG32" s="300"/>
      <c r="CH32" s="300"/>
      <c r="CI32" s="300"/>
      <c r="CJ32" s="300"/>
      <c r="CK32" s="300"/>
      <c r="CL32" s="301"/>
      <c r="CM32" s="302"/>
      <c r="CN32" s="298"/>
      <c r="CO32" s="298"/>
      <c r="CP32" s="298"/>
      <c r="CQ32" s="298"/>
      <c r="CR32" s="298"/>
      <c r="CS32" s="298"/>
      <c r="CT32" s="298"/>
      <c r="CU32" s="298"/>
      <c r="CV32" s="298"/>
      <c r="CW32" s="298"/>
      <c r="CX32" s="298"/>
      <c r="CY32" s="298"/>
      <c r="CZ32" s="298"/>
      <c r="DA32" s="298"/>
      <c r="DB32" s="298"/>
      <c r="DC32" s="303"/>
    </row>
    <row r="33" spans="1:114" s="6" customFormat="1" ht="30" customHeight="1" x14ac:dyDescent="0.2">
      <c r="A33" s="270" t="s">
        <v>9</v>
      </c>
      <c r="B33" s="271"/>
      <c r="C33" s="271"/>
      <c r="D33" s="271"/>
      <c r="E33" s="271"/>
      <c r="F33" s="271"/>
      <c r="G33" s="271"/>
      <c r="H33" s="271"/>
      <c r="I33" s="272"/>
      <c r="J33" s="12"/>
      <c r="K33" s="280" t="s">
        <v>50</v>
      </c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0"/>
      <c r="AZ33" s="280"/>
      <c r="BA33" s="280"/>
      <c r="BB33" s="280"/>
      <c r="BC33" s="280"/>
      <c r="BD33" s="280"/>
      <c r="BE33" s="280"/>
      <c r="BF33" s="280"/>
      <c r="BG33" s="280"/>
      <c r="BH33" s="273" t="s">
        <v>6</v>
      </c>
      <c r="BI33" s="274"/>
      <c r="BJ33" s="274"/>
      <c r="BK33" s="274"/>
      <c r="BL33" s="274"/>
      <c r="BM33" s="274"/>
      <c r="BN33" s="274"/>
      <c r="BO33" s="274"/>
      <c r="BP33" s="274"/>
      <c r="BQ33" s="274"/>
      <c r="BR33" s="275"/>
      <c r="BS33" s="276">
        <f>BS34+BS35+BS36+BS37+BS38+BS39+BS40+BS41+BS42+BS43+BS45+BS46</f>
        <v>1905355.7591020085</v>
      </c>
      <c r="BT33" s="277"/>
      <c r="BU33" s="277"/>
      <c r="BV33" s="277"/>
      <c r="BW33" s="277"/>
      <c r="BX33" s="277"/>
      <c r="BY33" s="277"/>
      <c r="BZ33" s="277"/>
      <c r="CA33" s="277"/>
      <c r="CB33" s="278"/>
      <c r="CC33" s="299">
        <f>CC34+CC35+CC36+CC37+CC38+CC39+CC40+CC41+CC42+CC43+CC45+CC46</f>
        <v>2095664.07892</v>
      </c>
      <c r="CD33" s="300"/>
      <c r="CE33" s="300"/>
      <c r="CF33" s="300"/>
      <c r="CG33" s="300"/>
      <c r="CH33" s="300"/>
      <c r="CI33" s="300"/>
      <c r="CJ33" s="300"/>
      <c r="CK33" s="300"/>
      <c r="CL33" s="301"/>
      <c r="CM33" s="279"/>
      <c r="CN33" s="280"/>
      <c r="CO33" s="280"/>
      <c r="CP33" s="280"/>
      <c r="CQ33" s="280"/>
      <c r="CR33" s="280"/>
      <c r="CS33" s="280"/>
      <c r="CT33" s="280"/>
      <c r="CU33" s="280"/>
      <c r="CV33" s="280"/>
      <c r="CW33" s="280"/>
      <c r="CX33" s="280"/>
      <c r="CY33" s="280"/>
      <c r="CZ33" s="280"/>
      <c r="DA33" s="280"/>
      <c r="DB33" s="280"/>
      <c r="DC33" s="281"/>
      <c r="DI33" s="10">
        <f>+BS34+BS35+BS36+BS37+BS38+BS39+BS40+BS41+BS42+BS43+BS45+BS46</f>
        <v>1905355.7591020085</v>
      </c>
      <c r="DJ33" s="10">
        <f>+CC34+CC35+CC36+CC37+CC38+CC39+CC40+CC41+CC42+CC43+CC45+CC46</f>
        <v>2095664.07892</v>
      </c>
    </row>
    <row r="34" spans="1:114" s="6" customFormat="1" ht="15" customHeight="1" x14ac:dyDescent="0.2">
      <c r="A34" s="287" t="s">
        <v>17</v>
      </c>
      <c r="B34" s="288"/>
      <c r="C34" s="288"/>
      <c r="D34" s="288"/>
      <c r="E34" s="288"/>
      <c r="F34" s="288"/>
      <c r="G34" s="288"/>
      <c r="H34" s="288"/>
      <c r="I34" s="289"/>
      <c r="J34" s="11"/>
      <c r="K34" s="298" t="s">
        <v>51</v>
      </c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  <c r="AR34" s="298"/>
      <c r="AS34" s="298"/>
      <c r="AT34" s="298"/>
      <c r="AU34" s="298"/>
      <c r="AV34" s="298"/>
      <c r="AW34" s="298"/>
      <c r="AX34" s="298"/>
      <c r="AY34" s="298"/>
      <c r="AZ34" s="298"/>
      <c r="BA34" s="298"/>
      <c r="BB34" s="298"/>
      <c r="BC34" s="298"/>
      <c r="BD34" s="298"/>
      <c r="BE34" s="298"/>
      <c r="BF34" s="298"/>
      <c r="BG34" s="298"/>
      <c r="BH34" s="290" t="s">
        <v>6</v>
      </c>
      <c r="BI34" s="291"/>
      <c r="BJ34" s="291"/>
      <c r="BK34" s="291"/>
      <c r="BL34" s="291"/>
      <c r="BM34" s="291"/>
      <c r="BN34" s="291"/>
      <c r="BO34" s="291"/>
      <c r="BP34" s="291"/>
      <c r="BQ34" s="291"/>
      <c r="BR34" s="292"/>
      <c r="BS34" s="299">
        <v>38577.370678192499</v>
      </c>
      <c r="BT34" s="300"/>
      <c r="BU34" s="300"/>
      <c r="BV34" s="300"/>
      <c r="BW34" s="300"/>
      <c r="BX34" s="300"/>
      <c r="BY34" s="300"/>
      <c r="BZ34" s="300"/>
      <c r="CA34" s="300"/>
      <c r="CB34" s="301"/>
      <c r="CC34" s="299">
        <v>86934.644029999996</v>
      </c>
      <c r="CD34" s="300"/>
      <c r="CE34" s="300"/>
      <c r="CF34" s="300"/>
      <c r="CG34" s="300"/>
      <c r="CH34" s="300"/>
      <c r="CI34" s="300"/>
      <c r="CJ34" s="300"/>
      <c r="CK34" s="300"/>
      <c r="CL34" s="301"/>
      <c r="CM34" s="302"/>
      <c r="CN34" s="298"/>
      <c r="CO34" s="298"/>
      <c r="CP34" s="298"/>
      <c r="CQ34" s="298"/>
      <c r="CR34" s="298"/>
      <c r="CS34" s="298"/>
      <c r="CT34" s="298"/>
      <c r="CU34" s="298"/>
      <c r="CV34" s="298"/>
      <c r="CW34" s="298"/>
      <c r="CX34" s="298"/>
      <c r="CY34" s="298"/>
      <c r="CZ34" s="298"/>
      <c r="DA34" s="298"/>
      <c r="DB34" s="298"/>
      <c r="DC34" s="303"/>
    </row>
    <row r="35" spans="1:114" s="6" customFormat="1" ht="45" customHeight="1" x14ac:dyDescent="0.2">
      <c r="A35" s="287" t="s">
        <v>18</v>
      </c>
      <c r="B35" s="288"/>
      <c r="C35" s="288"/>
      <c r="D35" s="288"/>
      <c r="E35" s="288"/>
      <c r="F35" s="288"/>
      <c r="G35" s="288"/>
      <c r="H35" s="288"/>
      <c r="I35" s="289"/>
      <c r="J35" s="11"/>
      <c r="K35" s="298" t="s">
        <v>52</v>
      </c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  <c r="AL35" s="298"/>
      <c r="AM35" s="298"/>
      <c r="AN35" s="298"/>
      <c r="AO35" s="298"/>
      <c r="AP35" s="298"/>
      <c r="AQ35" s="298"/>
      <c r="AR35" s="298"/>
      <c r="AS35" s="298"/>
      <c r="AT35" s="298"/>
      <c r="AU35" s="298"/>
      <c r="AV35" s="298"/>
      <c r="AW35" s="298"/>
      <c r="AX35" s="298"/>
      <c r="AY35" s="298"/>
      <c r="AZ35" s="298"/>
      <c r="BA35" s="298"/>
      <c r="BB35" s="298"/>
      <c r="BC35" s="298"/>
      <c r="BD35" s="298"/>
      <c r="BE35" s="298"/>
      <c r="BF35" s="298"/>
      <c r="BG35" s="298"/>
      <c r="BH35" s="290" t="s">
        <v>6</v>
      </c>
      <c r="BI35" s="291"/>
      <c r="BJ35" s="291"/>
      <c r="BK35" s="291"/>
      <c r="BL35" s="291"/>
      <c r="BM35" s="291"/>
      <c r="BN35" s="291"/>
      <c r="BO35" s="291"/>
      <c r="BP35" s="291"/>
      <c r="BQ35" s="291"/>
      <c r="BR35" s="292"/>
      <c r="BS35" s="299"/>
      <c r="BT35" s="300"/>
      <c r="BU35" s="300"/>
      <c r="BV35" s="300"/>
      <c r="BW35" s="300"/>
      <c r="BX35" s="300"/>
      <c r="BY35" s="300"/>
      <c r="BZ35" s="300"/>
      <c r="CA35" s="300"/>
      <c r="CB35" s="301"/>
      <c r="CC35" s="299"/>
      <c r="CD35" s="300"/>
      <c r="CE35" s="300"/>
      <c r="CF35" s="300"/>
      <c r="CG35" s="300"/>
      <c r="CH35" s="300"/>
      <c r="CI35" s="300"/>
      <c r="CJ35" s="300"/>
      <c r="CK35" s="300"/>
      <c r="CL35" s="301"/>
      <c r="CM35" s="302"/>
      <c r="CN35" s="298"/>
      <c r="CO35" s="298"/>
      <c r="CP35" s="298"/>
      <c r="CQ35" s="298"/>
      <c r="CR35" s="298"/>
      <c r="CS35" s="298"/>
      <c r="CT35" s="298"/>
      <c r="CU35" s="298"/>
      <c r="CV35" s="298"/>
      <c r="CW35" s="298"/>
      <c r="CX35" s="298"/>
      <c r="CY35" s="298"/>
      <c r="CZ35" s="298"/>
      <c r="DA35" s="298"/>
      <c r="DB35" s="298"/>
      <c r="DC35" s="303"/>
    </row>
    <row r="36" spans="1:114" s="6" customFormat="1" ht="15" customHeight="1" x14ac:dyDescent="0.2">
      <c r="A36" s="287" t="s">
        <v>53</v>
      </c>
      <c r="B36" s="288"/>
      <c r="C36" s="288"/>
      <c r="D36" s="288"/>
      <c r="E36" s="288"/>
      <c r="F36" s="288"/>
      <c r="G36" s="288"/>
      <c r="H36" s="288"/>
      <c r="I36" s="289"/>
      <c r="J36" s="11"/>
      <c r="K36" s="298" t="s">
        <v>54</v>
      </c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8"/>
      <c r="AO36" s="298"/>
      <c r="AP36" s="298"/>
      <c r="AQ36" s="298"/>
      <c r="AR36" s="298"/>
      <c r="AS36" s="298"/>
      <c r="AT36" s="298"/>
      <c r="AU36" s="298"/>
      <c r="AV36" s="298"/>
      <c r="AW36" s="298"/>
      <c r="AX36" s="298"/>
      <c r="AY36" s="298"/>
      <c r="AZ36" s="298"/>
      <c r="BA36" s="298"/>
      <c r="BB36" s="298"/>
      <c r="BC36" s="298"/>
      <c r="BD36" s="298"/>
      <c r="BE36" s="298"/>
      <c r="BF36" s="298"/>
      <c r="BG36" s="298"/>
      <c r="BH36" s="290" t="s">
        <v>6</v>
      </c>
      <c r="BI36" s="291"/>
      <c r="BJ36" s="291"/>
      <c r="BK36" s="291"/>
      <c r="BL36" s="291"/>
      <c r="BM36" s="291"/>
      <c r="BN36" s="291"/>
      <c r="BO36" s="291"/>
      <c r="BP36" s="291"/>
      <c r="BQ36" s="291"/>
      <c r="BR36" s="292"/>
      <c r="BS36" s="299">
        <v>327194.68069840001</v>
      </c>
      <c r="BT36" s="300"/>
      <c r="BU36" s="300"/>
      <c r="BV36" s="300"/>
      <c r="BW36" s="300"/>
      <c r="BX36" s="300"/>
      <c r="BY36" s="300"/>
      <c r="BZ36" s="300"/>
      <c r="CA36" s="300"/>
      <c r="CB36" s="301"/>
      <c r="CC36" s="299">
        <v>603621.30654000002</v>
      </c>
      <c r="CD36" s="300"/>
      <c r="CE36" s="300"/>
      <c r="CF36" s="300"/>
      <c r="CG36" s="300"/>
      <c r="CH36" s="300"/>
      <c r="CI36" s="300"/>
      <c r="CJ36" s="300"/>
      <c r="CK36" s="300"/>
      <c r="CL36" s="301"/>
      <c r="CM36" s="302"/>
      <c r="CN36" s="298"/>
      <c r="CO36" s="298"/>
      <c r="CP36" s="298"/>
      <c r="CQ36" s="298"/>
      <c r="CR36" s="298"/>
      <c r="CS36" s="298"/>
      <c r="CT36" s="298"/>
      <c r="CU36" s="298"/>
      <c r="CV36" s="298"/>
      <c r="CW36" s="298"/>
      <c r="CX36" s="298"/>
      <c r="CY36" s="298"/>
      <c r="CZ36" s="298"/>
      <c r="DA36" s="298"/>
      <c r="DB36" s="298"/>
      <c r="DC36" s="303"/>
    </row>
    <row r="37" spans="1:114" s="6" customFormat="1" ht="15" customHeight="1" x14ac:dyDescent="0.2">
      <c r="A37" s="287" t="s">
        <v>57</v>
      </c>
      <c r="B37" s="288"/>
      <c r="C37" s="288"/>
      <c r="D37" s="288"/>
      <c r="E37" s="288"/>
      <c r="F37" s="288"/>
      <c r="G37" s="288"/>
      <c r="H37" s="288"/>
      <c r="I37" s="289"/>
      <c r="J37" s="11"/>
      <c r="K37" s="298" t="s">
        <v>37</v>
      </c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  <c r="AA37" s="298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  <c r="AL37" s="298"/>
      <c r="AM37" s="298"/>
      <c r="AN37" s="298"/>
      <c r="AO37" s="298"/>
      <c r="AP37" s="298"/>
      <c r="AQ37" s="298"/>
      <c r="AR37" s="298"/>
      <c r="AS37" s="298"/>
      <c r="AT37" s="298"/>
      <c r="AU37" s="298"/>
      <c r="AV37" s="298"/>
      <c r="AW37" s="298"/>
      <c r="AX37" s="298"/>
      <c r="AY37" s="298"/>
      <c r="AZ37" s="298"/>
      <c r="BA37" s="298"/>
      <c r="BB37" s="298"/>
      <c r="BC37" s="298"/>
      <c r="BD37" s="298"/>
      <c r="BE37" s="298"/>
      <c r="BF37" s="298"/>
      <c r="BG37" s="298"/>
      <c r="BH37" s="290" t="s">
        <v>6</v>
      </c>
      <c r="BI37" s="291"/>
      <c r="BJ37" s="291"/>
      <c r="BK37" s="291"/>
      <c r="BL37" s="291"/>
      <c r="BM37" s="291"/>
      <c r="BN37" s="291"/>
      <c r="BO37" s="291"/>
      <c r="BP37" s="291"/>
      <c r="BQ37" s="291"/>
      <c r="BR37" s="292"/>
      <c r="BS37" s="299">
        <v>295784.91072000004</v>
      </c>
      <c r="BT37" s="300"/>
      <c r="BU37" s="300"/>
      <c r="BV37" s="300"/>
      <c r="BW37" s="300"/>
      <c r="BX37" s="300"/>
      <c r="BY37" s="300"/>
      <c r="BZ37" s="300"/>
      <c r="CA37" s="300"/>
      <c r="CB37" s="301"/>
      <c r="CC37" s="299">
        <v>443113.33633999998</v>
      </c>
      <c r="CD37" s="300"/>
      <c r="CE37" s="300"/>
      <c r="CF37" s="300"/>
      <c r="CG37" s="300"/>
      <c r="CH37" s="300"/>
      <c r="CI37" s="300"/>
      <c r="CJ37" s="300"/>
      <c r="CK37" s="300"/>
      <c r="CL37" s="301"/>
      <c r="CM37" s="302"/>
      <c r="CN37" s="298"/>
      <c r="CO37" s="298"/>
      <c r="CP37" s="298"/>
      <c r="CQ37" s="298"/>
      <c r="CR37" s="298"/>
      <c r="CS37" s="298"/>
      <c r="CT37" s="298"/>
      <c r="CU37" s="298"/>
      <c r="CV37" s="298"/>
      <c r="CW37" s="298"/>
      <c r="CX37" s="298"/>
      <c r="CY37" s="298"/>
      <c r="CZ37" s="298"/>
      <c r="DA37" s="298"/>
      <c r="DB37" s="298"/>
      <c r="DC37" s="303"/>
    </row>
    <row r="38" spans="1:114" s="6" customFormat="1" ht="45" customHeight="1" x14ac:dyDescent="0.2">
      <c r="A38" s="287" t="s">
        <v>58</v>
      </c>
      <c r="B38" s="288"/>
      <c r="C38" s="288"/>
      <c r="D38" s="288"/>
      <c r="E38" s="288"/>
      <c r="F38" s="288"/>
      <c r="G38" s="288"/>
      <c r="H38" s="288"/>
      <c r="I38" s="289"/>
      <c r="J38" s="11"/>
      <c r="K38" s="298" t="s">
        <v>186</v>
      </c>
      <c r="L38" s="298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  <c r="AR38" s="298"/>
      <c r="AS38" s="298"/>
      <c r="AT38" s="298"/>
      <c r="AU38" s="298"/>
      <c r="AV38" s="298"/>
      <c r="AW38" s="298"/>
      <c r="AX38" s="298"/>
      <c r="AY38" s="298"/>
      <c r="AZ38" s="298"/>
      <c r="BA38" s="298"/>
      <c r="BB38" s="298"/>
      <c r="BC38" s="298"/>
      <c r="BD38" s="298"/>
      <c r="BE38" s="298"/>
      <c r="BF38" s="298"/>
      <c r="BG38" s="298"/>
      <c r="BH38" s="290" t="s">
        <v>6</v>
      </c>
      <c r="BI38" s="291"/>
      <c r="BJ38" s="291"/>
      <c r="BK38" s="291"/>
      <c r="BL38" s="291"/>
      <c r="BM38" s="291"/>
      <c r="BN38" s="291"/>
      <c r="BO38" s="291"/>
      <c r="BP38" s="291"/>
      <c r="BQ38" s="291"/>
      <c r="BR38" s="292"/>
      <c r="BS38" s="299"/>
      <c r="BT38" s="300"/>
      <c r="BU38" s="300"/>
      <c r="BV38" s="300"/>
      <c r="BW38" s="300"/>
      <c r="BX38" s="300"/>
      <c r="BY38" s="300"/>
      <c r="BZ38" s="300"/>
      <c r="CA38" s="300"/>
      <c r="CB38" s="301"/>
      <c r="CC38" s="299"/>
      <c r="CD38" s="300"/>
      <c r="CE38" s="300"/>
      <c r="CF38" s="300"/>
      <c r="CG38" s="300"/>
      <c r="CH38" s="300"/>
      <c r="CI38" s="300"/>
      <c r="CJ38" s="300"/>
      <c r="CK38" s="300"/>
      <c r="CL38" s="301"/>
      <c r="CM38" s="302"/>
      <c r="CN38" s="298"/>
      <c r="CO38" s="298"/>
      <c r="CP38" s="298"/>
      <c r="CQ38" s="298"/>
      <c r="CR38" s="298"/>
      <c r="CS38" s="298"/>
      <c r="CT38" s="298"/>
      <c r="CU38" s="298"/>
      <c r="CV38" s="298"/>
      <c r="CW38" s="298"/>
      <c r="CX38" s="298"/>
      <c r="CY38" s="298"/>
      <c r="CZ38" s="298"/>
      <c r="DA38" s="298"/>
      <c r="DB38" s="298"/>
      <c r="DC38" s="303"/>
    </row>
    <row r="39" spans="1:114" s="6" customFormat="1" ht="15" customHeight="1" x14ac:dyDescent="0.2">
      <c r="A39" s="287" t="s">
        <v>59</v>
      </c>
      <c r="B39" s="288"/>
      <c r="C39" s="288"/>
      <c r="D39" s="288"/>
      <c r="E39" s="288"/>
      <c r="F39" s="288"/>
      <c r="G39" s="288"/>
      <c r="H39" s="288"/>
      <c r="I39" s="289"/>
      <c r="J39" s="11"/>
      <c r="K39" s="298" t="s">
        <v>187</v>
      </c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0" t="s">
        <v>6</v>
      </c>
      <c r="BI39" s="291"/>
      <c r="BJ39" s="291"/>
      <c r="BK39" s="291"/>
      <c r="BL39" s="291"/>
      <c r="BM39" s="291"/>
      <c r="BN39" s="291"/>
      <c r="BO39" s="291"/>
      <c r="BP39" s="291"/>
      <c r="BQ39" s="291"/>
      <c r="BR39" s="292"/>
      <c r="BS39" s="299">
        <v>463510</v>
      </c>
      <c r="BT39" s="300"/>
      <c r="BU39" s="300"/>
      <c r="BV39" s="300"/>
      <c r="BW39" s="300"/>
      <c r="BX39" s="300"/>
      <c r="BY39" s="300"/>
      <c r="BZ39" s="300"/>
      <c r="CA39" s="300"/>
      <c r="CB39" s="301"/>
      <c r="CC39" s="299">
        <v>851323</v>
      </c>
      <c r="CD39" s="300"/>
      <c r="CE39" s="300"/>
      <c r="CF39" s="300"/>
      <c r="CG39" s="300"/>
      <c r="CH39" s="300"/>
      <c r="CI39" s="300"/>
      <c r="CJ39" s="300"/>
      <c r="CK39" s="300"/>
      <c r="CL39" s="301"/>
      <c r="CM39" s="302"/>
      <c r="CN39" s="298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303"/>
    </row>
    <row r="40" spans="1:114" s="6" customFormat="1" ht="15" customHeight="1" x14ac:dyDescent="0.2">
      <c r="A40" s="287" t="s">
        <v>60</v>
      </c>
      <c r="B40" s="288"/>
      <c r="C40" s="288"/>
      <c r="D40" s="288"/>
      <c r="E40" s="288"/>
      <c r="F40" s="288"/>
      <c r="G40" s="288"/>
      <c r="H40" s="288"/>
      <c r="I40" s="289"/>
      <c r="J40" s="11"/>
      <c r="K40" s="298" t="s">
        <v>188</v>
      </c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0" t="s">
        <v>6</v>
      </c>
      <c r="BI40" s="291"/>
      <c r="BJ40" s="291"/>
      <c r="BK40" s="291"/>
      <c r="BL40" s="291"/>
      <c r="BM40" s="291"/>
      <c r="BN40" s="291"/>
      <c r="BO40" s="291"/>
      <c r="BP40" s="291"/>
      <c r="BQ40" s="291"/>
      <c r="BR40" s="292"/>
      <c r="BS40" s="299">
        <v>375068.23</v>
      </c>
      <c r="BT40" s="300"/>
      <c r="BU40" s="300"/>
      <c r="BV40" s="300"/>
      <c r="BW40" s="300"/>
      <c r="BX40" s="300"/>
      <c r="BY40" s="300"/>
      <c r="BZ40" s="300"/>
      <c r="CA40" s="300"/>
      <c r="CB40" s="301"/>
      <c r="CC40" s="299"/>
      <c r="CD40" s="300"/>
      <c r="CE40" s="300"/>
      <c r="CF40" s="300"/>
      <c r="CG40" s="300"/>
      <c r="CH40" s="300"/>
      <c r="CI40" s="300"/>
      <c r="CJ40" s="300"/>
      <c r="CK40" s="300"/>
      <c r="CL40" s="301"/>
      <c r="CM40" s="302"/>
      <c r="CN40" s="298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303"/>
    </row>
    <row r="41" spans="1:114" s="6" customFormat="1" ht="15" customHeight="1" x14ac:dyDescent="0.2">
      <c r="A41" s="287" t="s">
        <v>68</v>
      </c>
      <c r="B41" s="288"/>
      <c r="C41" s="288"/>
      <c r="D41" s="288"/>
      <c r="E41" s="288"/>
      <c r="F41" s="288"/>
      <c r="G41" s="288"/>
      <c r="H41" s="288"/>
      <c r="I41" s="289"/>
      <c r="J41" s="11"/>
      <c r="K41" s="298" t="s">
        <v>36</v>
      </c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0" t="s">
        <v>6</v>
      </c>
      <c r="BI41" s="291"/>
      <c r="BJ41" s="291"/>
      <c r="BK41" s="291"/>
      <c r="BL41" s="291"/>
      <c r="BM41" s="291"/>
      <c r="BN41" s="291"/>
      <c r="BO41" s="291"/>
      <c r="BP41" s="291"/>
      <c r="BQ41" s="291"/>
      <c r="BR41" s="292"/>
      <c r="BS41" s="299">
        <v>171897.91594750001</v>
      </c>
      <c r="BT41" s="300"/>
      <c r="BU41" s="300"/>
      <c r="BV41" s="300"/>
      <c r="BW41" s="300"/>
      <c r="BX41" s="300"/>
      <c r="BY41" s="300"/>
      <c r="BZ41" s="300"/>
      <c r="CA41" s="300"/>
      <c r="CB41" s="301"/>
      <c r="CC41" s="299"/>
      <c r="CD41" s="300"/>
      <c r="CE41" s="300"/>
      <c r="CF41" s="300"/>
      <c r="CG41" s="300"/>
      <c r="CH41" s="300"/>
      <c r="CI41" s="300"/>
      <c r="CJ41" s="300"/>
      <c r="CK41" s="300"/>
      <c r="CL41" s="301"/>
      <c r="CM41" s="302"/>
      <c r="CN41" s="298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303"/>
    </row>
    <row r="42" spans="1:114" s="6" customFormat="1" ht="15" customHeight="1" x14ac:dyDescent="0.2">
      <c r="A42" s="287" t="s">
        <v>189</v>
      </c>
      <c r="B42" s="288"/>
      <c r="C42" s="288"/>
      <c r="D42" s="288"/>
      <c r="E42" s="288"/>
      <c r="F42" s="288"/>
      <c r="G42" s="288"/>
      <c r="H42" s="288"/>
      <c r="I42" s="289"/>
      <c r="J42" s="11"/>
      <c r="K42" s="298" t="s">
        <v>35</v>
      </c>
      <c r="L42" s="298"/>
      <c r="M42" s="298"/>
      <c r="N42" s="298"/>
      <c r="O42" s="298"/>
      <c r="P42" s="298"/>
      <c r="Q42" s="298"/>
      <c r="R42" s="298"/>
      <c r="S42" s="298"/>
      <c r="T42" s="298"/>
      <c r="U42" s="298"/>
      <c r="V42" s="298"/>
      <c r="W42" s="298"/>
      <c r="X42" s="298"/>
      <c r="Y42" s="298"/>
      <c r="Z42" s="298"/>
      <c r="AA42" s="298"/>
      <c r="AB42" s="298"/>
      <c r="AC42" s="298"/>
      <c r="AD42" s="298"/>
      <c r="AE42" s="298"/>
      <c r="AF42" s="298"/>
      <c r="AG42" s="298"/>
      <c r="AH42" s="298"/>
      <c r="AI42" s="298"/>
      <c r="AJ42" s="298"/>
      <c r="AK42" s="298"/>
      <c r="AL42" s="298"/>
      <c r="AM42" s="298"/>
      <c r="AN42" s="298"/>
      <c r="AO42" s="298"/>
      <c r="AP42" s="298"/>
      <c r="AQ42" s="298"/>
      <c r="AR42" s="298"/>
      <c r="AS42" s="298"/>
      <c r="AT42" s="298"/>
      <c r="AU42" s="298"/>
      <c r="AV42" s="298"/>
      <c r="AW42" s="298"/>
      <c r="AX42" s="298"/>
      <c r="AY42" s="298"/>
      <c r="AZ42" s="298"/>
      <c r="BA42" s="298"/>
      <c r="BB42" s="298"/>
      <c r="BC42" s="298"/>
      <c r="BD42" s="298"/>
      <c r="BE42" s="298"/>
      <c r="BF42" s="298"/>
      <c r="BG42" s="298"/>
      <c r="BH42" s="290" t="s">
        <v>6</v>
      </c>
      <c r="BI42" s="291"/>
      <c r="BJ42" s="291"/>
      <c r="BK42" s="291"/>
      <c r="BL42" s="291"/>
      <c r="BM42" s="291"/>
      <c r="BN42" s="291"/>
      <c r="BO42" s="291"/>
      <c r="BP42" s="291"/>
      <c r="BQ42" s="291"/>
      <c r="BR42" s="292"/>
      <c r="BS42" s="299">
        <v>59328.14105791632</v>
      </c>
      <c r="BT42" s="300"/>
      <c r="BU42" s="300"/>
      <c r="BV42" s="300"/>
      <c r="BW42" s="300"/>
      <c r="BX42" s="300"/>
      <c r="BY42" s="300"/>
      <c r="BZ42" s="300"/>
      <c r="CA42" s="300"/>
      <c r="CB42" s="301"/>
      <c r="CC42" s="299">
        <v>36526.924300000006</v>
      </c>
      <c r="CD42" s="300"/>
      <c r="CE42" s="300"/>
      <c r="CF42" s="300"/>
      <c r="CG42" s="300"/>
      <c r="CH42" s="300"/>
      <c r="CI42" s="300"/>
      <c r="CJ42" s="300"/>
      <c r="CK42" s="300"/>
      <c r="CL42" s="301"/>
      <c r="CM42" s="302"/>
      <c r="CN42" s="298"/>
      <c r="CO42" s="298"/>
      <c r="CP42" s="298"/>
      <c r="CQ42" s="298"/>
      <c r="CR42" s="298"/>
      <c r="CS42" s="298"/>
      <c r="CT42" s="298"/>
      <c r="CU42" s="298"/>
      <c r="CV42" s="298"/>
      <c r="CW42" s="298"/>
      <c r="CX42" s="298"/>
      <c r="CY42" s="298"/>
      <c r="CZ42" s="298"/>
      <c r="DA42" s="298"/>
      <c r="DB42" s="298"/>
      <c r="DC42" s="303"/>
    </row>
    <row r="43" spans="1:114" s="6" customFormat="1" ht="72.75" customHeight="1" x14ac:dyDescent="0.2">
      <c r="A43" s="287" t="s">
        <v>190</v>
      </c>
      <c r="B43" s="288"/>
      <c r="C43" s="288"/>
      <c r="D43" s="288"/>
      <c r="E43" s="288"/>
      <c r="F43" s="288"/>
      <c r="G43" s="288"/>
      <c r="H43" s="288"/>
      <c r="I43" s="289"/>
      <c r="J43" s="11"/>
      <c r="K43" s="298" t="s">
        <v>61</v>
      </c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98"/>
      <c r="AK43" s="298"/>
      <c r="AL43" s="298"/>
      <c r="AM43" s="298"/>
      <c r="AN43" s="298"/>
      <c r="AO43" s="298"/>
      <c r="AP43" s="298"/>
      <c r="AQ43" s="298"/>
      <c r="AR43" s="298"/>
      <c r="AS43" s="298"/>
      <c r="AT43" s="298"/>
      <c r="AU43" s="298"/>
      <c r="AV43" s="298"/>
      <c r="AW43" s="298"/>
      <c r="AX43" s="298"/>
      <c r="AY43" s="298"/>
      <c r="AZ43" s="298"/>
      <c r="BA43" s="298"/>
      <c r="BB43" s="298"/>
      <c r="BC43" s="298"/>
      <c r="BD43" s="298"/>
      <c r="BE43" s="298"/>
      <c r="BF43" s="298"/>
      <c r="BG43" s="298"/>
      <c r="BH43" s="290" t="s">
        <v>6</v>
      </c>
      <c r="BI43" s="291"/>
      <c r="BJ43" s="291"/>
      <c r="BK43" s="291"/>
      <c r="BL43" s="291"/>
      <c r="BM43" s="291"/>
      <c r="BN43" s="291"/>
      <c r="BO43" s="291"/>
      <c r="BP43" s="291"/>
      <c r="BQ43" s="291"/>
      <c r="BR43" s="292"/>
      <c r="BS43" s="299">
        <v>100246.29</v>
      </c>
      <c r="BT43" s="300"/>
      <c r="BU43" s="300"/>
      <c r="BV43" s="300"/>
      <c r="BW43" s="300"/>
      <c r="BX43" s="300"/>
      <c r="BY43" s="300"/>
      <c r="BZ43" s="300"/>
      <c r="CA43" s="300"/>
      <c r="CB43" s="301"/>
      <c r="CC43" s="299"/>
      <c r="CD43" s="300"/>
      <c r="CE43" s="300"/>
      <c r="CF43" s="300"/>
      <c r="CG43" s="300"/>
      <c r="CH43" s="300"/>
      <c r="CI43" s="300"/>
      <c r="CJ43" s="300"/>
      <c r="CK43" s="300"/>
      <c r="CL43" s="301"/>
      <c r="CM43" s="302"/>
      <c r="CN43" s="298"/>
      <c r="CO43" s="298"/>
      <c r="CP43" s="298"/>
      <c r="CQ43" s="298"/>
      <c r="CR43" s="298"/>
      <c r="CS43" s="298"/>
      <c r="CT43" s="298"/>
      <c r="CU43" s="298"/>
      <c r="CV43" s="298"/>
      <c r="CW43" s="298"/>
      <c r="CX43" s="298"/>
      <c r="CY43" s="298"/>
      <c r="CZ43" s="298"/>
      <c r="DA43" s="298"/>
      <c r="DB43" s="298"/>
      <c r="DC43" s="303"/>
    </row>
    <row r="44" spans="1:114" s="6" customFormat="1" ht="30" customHeight="1" x14ac:dyDescent="0.2">
      <c r="A44" s="287" t="s">
        <v>191</v>
      </c>
      <c r="B44" s="288"/>
      <c r="C44" s="288"/>
      <c r="D44" s="288"/>
      <c r="E44" s="288"/>
      <c r="F44" s="288"/>
      <c r="G44" s="288"/>
      <c r="H44" s="288"/>
      <c r="I44" s="289"/>
      <c r="J44" s="11"/>
      <c r="K44" s="298" t="s">
        <v>63</v>
      </c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8"/>
      <c r="AH44" s="298"/>
      <c r="AI44" s="298"/>
      <c r="AJ44" s="298"/>
      <c r="AK44" s="298"/>
      <c r="AL44" s="298"/>
      <c r="AM44" s="298"/>
      <c r="AN44" s="298"/>
      <c r="AO44" s="298"/>
      <c r="AP44" s="298"/>
      <c r="AQ44" s="298"/>
      <c r="AR44" s="298"/>
      <c r="AS44" s="298"/>
      <c r="AT44" s="298"/>
      <c r="AU44" s="298"/>
      <c r="AV44" s="298"/>
      <c r="AW44" s="298"/>
      <c r="AX44" s="298"/>
      <c r="AY44" s="298"/>
      <c r="AZ44" s="298"/>
      <c r="BA44" s="298"/>
      <c r="BB44" s="298"/>
      <c r="BC44" s="298"/>
      <c r="BD44" s="298"/>
      <c r="BE44" s="298"/>
      <c r="BF44" s="298"/>
      <c r="BG44" s="298"/>
      <c r="BH44" s="290" t="s">
        <v>64</v>
      </c>
      <c r="BI44" s="291"/>
      <c r="BJ44" s="291"/>
      <c r="BK44" s="291"/>
      <c r="BL44" s="291"/>
      <c r="BM44" s="291"/>
      <c r="BN44" s="291"/>
      <c r="BO44" s="291"/>
      <c r="BP44" s="291"/>
      <c r="BQ44" s="291"/>
      <c r="BR44" s="292"/>
      <c r="BS44" s="304">
        <v>5400</v>
      </c>
      <c r="BT44" s="305"/>
      <c r="BU44" s="305"/>
      <c r="BV44" s="305"/>
      <c r="BW44" s="305"/>
      <c r="BX44" s="305"/>
      <c r="BY44" s="305"/>
      <c r="BZ44" s="305"/>
      <c r="CA44" s="305"/>
      <c r="CB44" s="306"/>
      <c r="CC44" s="299">
        <v>5432</v>
      </c>
      <c r="CD44" s="300"/>
      <c r="CE44" s="300"/>
      <c r="CF44" s="300"/>
      <c r="CG44" s="300"/>
      <c r="CH44" s="300"/>
      <c r="CI44" s="300"/>
      <c r="CJ44" s="300"/>
      <c r="CK44" s="300"/>
      <c r="CL44" s="301"/>
      <c r="CM44" s="307"/>
      <c r="CN44" s="308"/>
      <c r="CO44" s="308"/>
      <c r="CP44" s="308"/>
      <c r="CQ44" s="308"/>
      <c r="CR44" s="308"/>
      <c r="CS44" s="308"/>
      <c r="CT44" s="308"/>
      <c r="CU44" s="308"/>
      <c r="CV44" s="308"/>
      <c r="CW44" s="308"/>
      <c r="CX44" s="308"/>
      <c r="CY44" s="308"/>
      <c r="CZ44" s="308"/>
      <c r="DA44" s="308"/>
      <c r="DB44" s="308"/>
      <c r="DC44" s="309"/>
    </row>
    <row r="45" spans="1:114" s="6" customFormat="1" ht="111.75" customHeight="1" x14ac:dyDescent="0.2">
      <c r="A45" s="287" t="s">
        <v>192</v>
      </c>
      <c r="B45" s="288"/>
      <c r="C45" s="288"/>
      <c r="D45" s="288"/>
      <c r="E45" s="288"/>
      <c r="F45" s="288"/>
      <c r="G45" s="288"/>
      <c r="H45" s="288"/>
      <c r="I45" s="289"/>
      <c r="J45" s="11"/>
      <c r="K45" s="298" t="s">
        <v>122</v>
      </c>
      <c r="L45" s="298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98"/>
      <c r="AK45" s="298"/>
      <c r="AL45" s="298"/>
      <c r="AM45" s="298"/>
      <c r="AN45" s="298"/>
      <c r="AO45" s="298"/>
      <c r="AP45" s="298"/>
      <c r="AQ45" s="298"/>
      <c r="AR45" s="298"/>
      <c r="AS45" s="298"/>
      <c r="AT45" s="298"/>
      <c r="AU45" s="298"/>
      <c r="AV45" s="298"/>
      <c r="AW45" s="298"/>
      <c r="AX45" s="298"/>
      <c r="AY45" s="298"/>
      <c r="AZ45" s="298"/>
      <c r="BA45" s="298"/>
      <c r="BB45" s="298"/>
      <c r="BC45" s="298"/>
      <c r="BD45" s="298"/>
      <c r="BE45" s="298"/>
      <c r="BF45" s="298"/>
      <c r="BG45" s="298"/>
      <c r="BH45" s="290" t="s">
        <v>6</v>
      </c>
      <c r="BI45" s="291"/>
      <c r="BJ45" s="291"/>
      <c r="BK45" s="291"/>
      <c r="BL45" s="291"/>
      <c r="BM45" s="291"/>
      <c r="BN45" s="291"/>
      <c r="BO45" s="291"/>
      <c r="BP45" s="291"/>
      <c r="BQ45" s="291"/>
      <c r="BR45" s="292"/>
      <c r="BS45" s="299"/>
      <c r="BT45" s="300"/>
      <c r="BU45" s="300"/>
      <c r="BV45" s="300"/>
      <c r="BW45" s="300"/>
      <c r="BX45" s="300"/>
      <c r="BY45" s="300"/>
      <c r="BZ45" s="300"/>
      <c r="CA45" s="300"/>
      <c r="CB45" s="301"/>
      <c r="CC45" s="299"/>
      <c r="CD45" s="300"/>
      <c r="CE45" s="300"/>
      <c r="CF45" s="300"/>
      <c r="CG45" s="300"/>
      <c r="CH45" s="300"/>
      <c r="CI45" s="300"/>
      <c r="CJ45" s="300"/>
      <c r="CK45" s="300"/>
      <c r="CL45" s="301"/>
      <c r="CM45" s="302"/>
      <c r="CN45" s="298"/>
      <c r="CO45" s="298"/>
      <c r="CP45" s="298"/>
      <c r="CQ45" s="298"/>
      <c r="CR45" s="298"/>
      <c r="CS45" s="298"/>
      <c r="CT45" s="298"/>
      <c r="CU45" s="298"/>
      <c r="CV45" s="298"/>
      <c r="CW45" s="298"/>
      <c r="CX45" s="298"/>
      <c r="CY45" s="298"/>
      <c r="CZ45" s="298"/>
      <c r="DA45" s="298"/>
      <c r="DB45" s="298"/>
      <c r="DC45" s="303"/>
    </row>
    <row r="46" spans="1:114" s="6" customFormat="1" ht="30" customHeight="1" x14ac:dyDescent="0.2">
      <c r="A46" s="287" t="s">
        <v>193</v>
      </c>
      <c r="B46" s="288"/>
      <c r="C46" s="288"/>
      <c r="D46" s="288"/>
      <c r="E46" s="288"/>
      <c r="F46" s="288"/>
      <c r="G46" s="288"/>
      <c r="H46" s="288"/>
      <c r="I46" s="289"/>
      <c r="J46" s="11"/>
      <c r="K46" s="298" t="s">
        <v>205</v>
      </c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  <c r="AI46" s="298"/>
      <c r="AJ46" s="298"/>
      <c r="AK46" s="298"/>
      <c r="AL46" s="298"/>
      <c r="AM46" s="298"/>
      <c r="AN46" s="298"/>
      <c r="AO46" s="298"/>
      <c r="AP46" s="298"/>
      <c r="AQ46" s="298"/>
      <c r="AR46" s="298"/>
      <c r="AS46" s="298"/>
      <c r="AT46" s="298"/>
      <c r="AU46" s="298"/>
      <c r="AV46" s="298"/>
      <c r="AW46" s="298"/>
      <c r="AX46" s="298"/>
      <c r="AY46" s="298"/>
      <c r="AZ46" s="298"/>
      <c r="BA46" s="298"/>
      <c r="BB46" s="298"/>
      <c r="BC46" s="298"/>
      <c r="BD46" s="298"/>
      <c r="BE46" s="298"/>
      <c r="BF46" s="298"/>
      <c r="BG46" s="298"/>
      <c r="BH46" s="290" t="s">
        <v>6</v>
      </c>
      <c r="BI46" s="291"/>
      <c r="BJ46" s="291"/>
      <c r="BK46" s="291"/>
      <c r="BL46" s="291"/>
      <c r="BM46" s="291"/>
      <c r="BN46" s="291"/>
      <c r="BO46" s="291"/>
      <c r="BP46" s="291"/>
      <c r="BQ46" s="291"/>
      <c r="BR46" s="292"/>
      <c r="BS46" s="299">
        <v>73748.22</v>
      </c>
      <c r="BT46" s="300"/>
      <c r="BU46" s="300"/>
      <c r="BV46" s="300"/>
      <c r="BW46" s="300"/>
      <c r="BX46" s="300"/>
      <c r="BY46" s="300"/>
      <c r="BZ46" s="300"/>
      <c r="CA46" s="300"/>
      <c r="CB46" s="301"/>
      <c r="CC46" s="299">
        <v>74144.867709999991</v>
      </c>
      <c r="CD46" s="300"/>
      <c r="CE46" s="300"/>
      <c r="CF46" s="300"/>
      <c r="CG46" s="300"/>
      <c r="CH46" s="300"/>
      <c r="CI46" s="300"/>
      <c r="CJ46" s="300"/>
      <c r="CK46" s="300"/>
      <c r="CL46" s="301"/>
      <c r="CM46" s="302"/>
      <c r="CN46" s="298"/>
      <c r="CO46" s="298"/>
      <c r="CP46" s="298"/>
      <c r="CQ46" s="298"/>
      <c r="CR46" s="298"/>
      <c r="CS46" s="298"/>
      <c r="CT46" s="298"/>
      <c r="CU46" s="298"/>
      <c r="CV46" s="298"/>
      <c r="CW46" s="298"/>
      <c r="CX46" s="298"/>
      <c r="CY46" s="298"/>
      <c r="CZ46" s="298"/>
      <c r="DA46" s="298"/>
      <c r="DB46" s="298"/>
      <c r="DC46" s="303"/>
    </row>
    <row r="47" spans="1:114" s="6" customFormat="1" ht="45" customHeight="1" x14ac:dyDescent="0.2">
      <c r="A47" s="270" t="s">
        <v>19</v>
      </c>
      <c r="B47" s="271"/>
      <c r="C47" s="271"/>
      <c r="D47" s="271"/>
      <c r="E47" s="271"/>
      <c r="F47" s="271"/>
      <c r="G47" s="271"/>
      <c r="H47" s="271"/>
      <c r="I47" s="272"/>
      <c r="J47" s="12"/>
      <c r="K47" s="280" t="s">
        <v>195</v>
      </c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280"/>
      <c r="BH47" s="273" t="s">
        <v>6</v>
      </c>
      <c r="BI47" s="274"/>
      <c r="BJ47" s="274"/>
      <c r="BK47" s="274"/>
      <c r="BL47" s="274"/>
      <c r="BM47" s="274"/>
      <c r="BN47" s="274"/>
      <c r="BO47" s="274"/>
      <c r="BP47" s="274"/>
      <c r="BQ47" s="274"/>
      <c r="BR47" s="275"/>
      <c r="BS47" s="276">
        <v>-520466.43749989261</v>
      </c>
      <c r="BT47" s="277"/>
      <c r="BU47" s="277"/>
      <c r="BV47" s="277"/>
      <c r="BW47" s="277"/>
      <c r="BX47" s="277"/>
      <c r="BY47" s="277"/>
      <c r="BZ47" s="277"/>
      <c r="CA47" s="277"/>
      <c r="CB47" s="278"/>
      <c r="CC47" s="299"/>
      <c r="CD47" s="300"/>
      <c r="CE47" s="300"/>
      <c r="CF47" s="300"/>
      <c r="CG47" s="300"/>
      <c r="CH47" s="300"/>
      <c r="CI47" s="300"/>
      <c r="CJ47" s="300"/>
      <c r="CK47" s="300"/>
      <c r="CL47" s="301"/>
      <c r="CM47" s="279"/>
      <c r="CN47" s="280"/>
      <c r="CO47" s="280"/>
      <c r="CP47" s="280"/>
      <c r="CQ47" s="280"/>
      <c r="CR47" s="280"/>
      <c r="CS47" s="280"/>
      <c r="CT47" s="280"/>
      <c r="CU47" s="280"/>
      <c r="CV47" s="280"/>
      <c r="CW47" s="280"/>
      <c r="CX47" s="280"/>
      <c r="CY47" s="280"/>
      <c r="CZ47" s="280"/>
      <c r="DA47" s="280"/>
      <c r="DB47" s="280"/>
      <c r="DC47" s="281"/>
    </row>
    <row r="48" spans="1:114" s="6" customFormat="1" ht="30" customHeight="1" x14ac:dyDescent="0.2">
      <c r="A48" s="287" t="s">
        <v>20</v>
      </c>
      <c r="B48" s="288"/>
      <c r="C48" s="288"/>
      <c r="D48" s="288"/>
      <c r="E48" s="288"/>
      <c r="F48" s="288"/>
      <c r="G48" s="288"/>
      <c r="H48" s="288"/>
      <c r="I48" s="289"/>
      <c r="J48" s="11"/>
      <c r="K48" s="298" t="s">
        <v>202</v>
      </c>
      <c r="L48" s="298"/>
      <c r="M48" s="298"/>
      <c r="N48" s="298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8"/>
      <c r="Z48" s="298"/>
      <c r="AA48" s="298"/>
      <c r="AB48" s="298"/>
      <c r="AC48" s="298"/>
      <c r="AD48" s="298"/>
      <c r="AE48" s="298"/>
      <c r="AF48" s="298"/>
      <c r="AG48" s="298"/>
      <c r="AH48" s="298"/>
      <c r="AI48" s="298"/>
      <c r="AJ48" s="298"/>
      <c r="AK48" s="298"/>
      <c r="AL48" s="298"/>
      <c r="AM48" s="298"/>
      <c r="AN48" s="298"/>
      <c r="AO48" s="298"/>
      <c r="AP48" s="298"/>
      <c r="AQ48" s="298"/>
      <c r="AR48" s="298"/>
      <c r="AS48" s="298"/>
      <c r="AT48" s="298"/>
      <c r="AU48" s="298"/>
      <c r="AV48" s="298"/>
      <c r="AW48" s="298"/>
      <c r="AX48" s="298"/>
      <c r="AY48" s="298"/>
      <c r="AZ48" s="298"/>
      <c r="BA48" s="298"/>
      <c r="BB48" s="298"/>
      <c r="BC48" s="298"/>
      <c r="BD48" s="298"/>
      <c r="BE48" s="298"/>
      <c r="BF48" s="298"/>
      <c r="BG48" s="298"/>
      <c r="BH48" s="290" t="s">
        <v>6</v>
      </c>
      <c r="BI48" s="291"/>
      <c r="BJ48" s="291"/>
      <c r="BK48" s="291"/>
      <c r="BL48" s="291"/>
      <c r="BM48" s="291"/>
      <c r="BN48" s="291"/>
      <c r="BO48" s="291"/>
      <c r="BP48" s="291"/>
      <c r="BQ48" s="291"/>
      <c r="BR48" s="292"/>
      <c r="BS48" s="299">
        <f>+BS22+BS26+BS24</f>
        <v>750099.46247599996</v>
      </c>
      <c r="BT48" s="300"/>
      <c r="BU48" s="300"/>
      <c r="BV48" s="300"/>
      <c r="BW48" s="300"/>
      <c r="BX48" s="300"/>
      <c r="BY48" s="300"/>
      <c r="BZ48" s="300"/>
      <c r="CA48" s="300"/>
      <c r="CB48" s="301"/>
      <c r="CC48" s="299">
        <f>+CC22+CC26+CC24</f>
        <v>750120.68500000006</v>
      </c>
      <c r="CD48" s="300"/>
      <c r="CE48" s="300"/>
      <c r="CF48" s="300"/>
      <c r="CG48" s="300"/>
      <c r="CH48" s="300"/>
      <c r="CI48" s="300"/>
      <c r="CJ48" s="300"/>
      <c r="CK48" s="300"/>
      <c r="CL48" s="301"/>
      <c r="CM48" s="302"/>
      <c r="CN48" s="298"/>
      <c r="CO48" s="298"/>
      <c r="CP48" s="298"/>
      <c r="CQ48" s="298"/>
      <c r="CR48" s="298"/>
      <c r="CS48" s="298"/>
      <c r="CT48" s="298"/>
      <c r="CU48" s="298"/>
      <c r="CV48" s="298"/>
      <c r="CW48" s="298"/>
      <c r="CX48" s="298"/>
      <c r="CY48" s="298"/>
      <c r="CZ48" s="298"/>
      <c r="DA48" s="298"/>
      <c r="DB48" s="298"/>
      <c r="DC48" s="303"/>
    </row>
    <row r="49" spans="1:107" s="6" customFormat="1" ht="45" customHeight="1" x14ac:dyDescent="0.2">
      <c r="A49" s="287" t="s">
        <v>21</v>
      </c>
      <c r="B49" s="288"/>
      <c r="C49" s="288"/>
      <c r="D49" s="288"/>
      <c r="E49" s="288"/>
      <c r="F49" s="288"/>
      <c r="G49" s="288"/>
      <c r="H49" s="288"/>
      <c r="I49" s="289"/>
      <c r="J49" s="11"/>
      <c r="K49" s="298" t="s">
        <v>83</v>
      </c>
      <c r="L49" s="298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8"/>
      <c r="Z49" s="298"/>
      <c r="AA49" s="298"/>
      <c r="AB49" s="298"/>
      <c r="AC49" s="298"/>
      <c r="AD49" s="298"/>
      <c r="AE49" s="298"/>
      <c r="AF49" s="298"/>
      <c r="AG49" s="298"/>
      <c r="AH49" s="298"/>
      <c r="AI49" s="298"/>
      <c r="AJ49" s="298"/>
      <c r="AK49" s="298"/>
      <c r="AL49" s="298"/>
      <c r="AM49" s="298"/>
      <c r="AN49" s="298"/>
      <c r="AO49" s="298"/>
      <c r="AP49" s="298"/>
      <c r="AQ49" s="298"/>
      <c r="AR49" s="298"/>
      <c r="AS49" s="298"/>
      <c r="AT49" s="298"/>
      <c r="AU49" s="298"/>
      <c r="AV49" s="298"/>
      <c r="AW49" s="298"/>
      <c r="AX49" s="298"/>
      <c r="AY49" s="298"/>
      <c r="AZ49" s="298"/>
      <c r="BA49" s="298"/>
      <c r="BB49" s="298"/>
      <c r="BC49" s="298"/>
      <c r="BD49" s="298"/>
      <c r="BE49" s="298"/>
      <c r="BF49" s="298"/>
      <c r="BG49" s="298"/>
      <c r="BH49" s="290" t="s">
        <v>6</v>
      </c>
      <c r="BI49" s="291"/>
      <c r="BJ49" s="291"/>
      <c r="BK49" s="291"/>
      <c r="BL49" s="291"/>
      <c r="BM49" s="291"/>
      <c r="BN49" s="291"/>
      <c r="BO49" s="291"/>
      <c r="BP49" s="291"/>
      <c r="BQ49" s="291"/>
      <c r="BR49" s="292"/>
      <c r="BS49" s="299">
        <v>1718049.74</v>
      </c>
      <c r="BT49" s="300"/>
      <c r="BU49" s="300"/>
      <c r="BV49" s="300"/>
      <c r="BW49" s="300"/>
      <c r="BX49" s="300"/>
      <c r="BY49" s="300"/>
      <c r="BZ49" s="300"/>
      <c r="CA49" s="300"/>
      <c r="CB49" s="301"/>
      <c r="CC49" s="299">
        <v>1820193.3473699999</v>
      </c>
      <c r="CD49" s="300"/>
      <c r="CE49" s="300"/>
      <c r="CF49" s="300"/>
      <c r="CG49" s="300"/>
      <c r="CH49" s="300"/>
      <c r="CI49" s="300"/>
      <c r="CJ49" s="300"/>
      <c r="CK49" s="300"/>
      <c r="CL49" s="301"/>
      <c r="CM49" s="302"/>
      <c r="CN49" s="298"/>
      <c r="CO49" s="298"/>
      <c r="CP49" s="298"/>
      <c r="CQ49" s="298"/>
      <c r="CR49" s="298"/>
      <c r="CS49" s="298"/>
      <c r="CT49" s="298"/>
      <c r="CU49" s="298"/>
      <c r="CV49" s="298"/>
      <c r="CW49" s="298"/>
      <c r="CX49" s="298"/>
      <c r="CY49" s="298"/>
      <c r="CZ49" s="298"/>
      <c r="DA49" s="298"/>
      <c r="DB49" s="298"/>
      <c r="DC49" s="303"/>
    </row>
    <row r="50" spans="1:107" s="6" customFormat="1" ht="30" customHeight="1" x14ac:dyDescent="0.2">
      <c r="A50" s="287" t="s">
        <v>8</v>
      </c>
      <c r="B50" s="288"/>
      <c r="C50" s="288"/>
      <c r="D50" s="288"/>
      <c r="E50" s="288"/>
      <c r="F50" s="288"/>
      <c r="G50" s="288"/>
      <c r="H50" s="288"/>
      <c r="I50" s="289"/>
      <c r="J50" s="11"/>
      <c r="K50" s="298" t="s">
        <v>167</v>
      </c>
      <c r="L50" s="298"/>
      <c r="M50" s="298"/>
      <c r="N50" s="298"/>
      <c r="O50" s="298"/>
      <c r="P50" s="298"/>
      <c r="Q50" s="298"/>
      <c r="R50" s="298"/>
      <c r="S50" s="298"/>
      <c r="T50" s="298"/>
      <c r="U50" s="298"/>
      <c r="V50" s="298"/>
      <c r="W50" s="298"/>
      <c r="X50" s="298"/>
      <c r="Y50" s="298"/>
      <c r="Z50" s="298"/>
      <c r="AA50" s="298"/>
      <c r="AB50" s="298"/>
      <c r="AC50" s="298"/>
      <c r="AD50" s="298"/>
      <c r="AE50" s="298"/>
      <c r="AF50" s="298"/>
      <c r="AG50" s="298"/>
      <c r="AH50" s="298"/>
      <c r="AI50" s="298"/>
      <c r="AJ50" s="298"/>
      <c r="AK50" s="298"/>
      <c r="AL50" s="298"/>
      <c r="AM50" s="298"/>
      <c r="AN50" s="298"/>
      <c r="AO50" s="298"/>
      <c r="AP50" s="298"/>
      <c r="AQ50" s="298"/>
      <c r="AR50" s="298"/>
      <c r="AS50" s="298"/>
      <c r="AT50" s="298"/>
      <c r="AU50" s="298"/>
      <c r="AV50" s="298"/>
      <c r="AW50" s="298"/>
      <c r="AX50" s="298"/>
      <c r="AY50" s="298"/>
      <c r="AZ50" s="298"/>
      <c r="BA50" s="298"/>
      <c r="BB50" s="298"/>
      <c r="BC50" s="298"/>
      <c r="BD50" s="298"/>
      <c r="BE50" s="298"/>
      <c r="BF50" s="298"/>
      <c r="BG50" s="298"/>
      <c r="BH50" s="290" t="s">
        <v>125</v>
      </c>
      <c r="BI50" s="291"/>
      <c r="BJ50" s="291"/>
      <c r="BK50" s="291"/>
      <c r="BL50" s="291"/>
      <c r="BM50" s="291"/>
      <c r="BN50" s="291"/>
      <c r="BO50" s="291"/>
      <c r="BP50" s="291"/>
      <c r="BQ50" s="291"/>
      <c r="BR50" s="292"/>
      <c r="BS50" s="299">
        <v>896268.4</v>
      </c>
      <c r="BT50" s="300"/>
      <c r="BU50" s="300"/>
      <c r="BV50" s="300"/>
      <c r="BW50" s="300"/>
      <c r="BX50" s="300"/>
      <c r="BY50" s="300"/>
      <c r="BZ50" s="300"/>
      <c r="CA50" s="300"/>
      <c r="CB50" s="301"/>
      <c r="CC50" s="299">
        <v>998975.25</v>
      </c>
      <c r="CD50" s="300"/>
      <c r="CE50" s="300"/>
      <c r="CF50" s="300"/>
      <c r="CG50" s="300"/>
      <c r="CH50" s="300"/>
      <c r="CI50" s="300"/>
      <c r="CJ50" s="300"/>
      <c r="CK50" s="300"/>
      <c r="CL50" s="301"/>
      <c r="CM50" s="302"/>
      <c r="CN50" s="298"/>
      <c r="CO50" s="298"/>
      <c r="CP50" s="298"/>
      <c r="CQ50" s="298"/>
      <c r="CR50" s="298"/>
      <c r="CS50" s="298"/>
      <c r="CT50" s="298"/>
      <c r="CU50" s="298"/>
      <c r="CV50" s="298"/>
      <c r="CW50" s="298"/>
      <c r="CX50" s="298"/>
      <c r="CY50" s="298"/>
      <c r="CZ50" s="298"/>
      <c r="DA50" s="298"/>
      <c r="DB50" s="298"/>
      <c r="DC50" s="303"/>
    </row>
    <row r="51" spans="1:107" s="6" customFormat="1" ht="60" customHeight="1" x14ac:dyDescent="0.2">
      <c r="A51" s="287" t="s">
        <v>9</v>
      </c>
      <c r="B51" s="288"/>
      <c r="C51" s="288"/>
      <c r="D51" s="288"/>
      <c r="E51" s="288"/>
      <c r="F51" s="288"/>
      <c r="G51" s="288"/>
      <c r="H51" s="288"/>
      <c r="I51" s="289"/>
      <c r="J51" s="11"/>
      <c r="K51" s="298" t="s">
        <v>168</v>
      </c>
      <c r="L51" s="298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8"/>
      <c r="Z51" s="298"/>
      <c r="AA51" s="298"/>
      <c r="AB51" s="298"/>
      <c r="AC51" s="298"/>
      <c r="AD51" s="298"/>
      <c r="AE51" s="298"/>
      <c r="AF51" s="298"/>
      <c r="AG51" s="298"/>
      <c r="AH51" s="298"/>
      <c r="AI51" s="298"/>
      <c r="AJ51" s="298"/>
      <c r="AK51" s="298"/>
      <c r="AL51" s="298"/>
      <c r="AM51" s="298"/>
      <c r="AN51" s="298"/>
      <c r="AO51" s="298"/>
      <c r="AP51" s="298"/>
      <c r="AQ51" s="298"/>
      <c r="AR51" s="298"/>
      <c r="AS51" s="298"/>
      <c r="AT51" s="298"/>
      <c r="AU51" s="298"/>
      <c r="AV51" s="298"/>
      <c r="AW51" s="298"/>
      <c r="AX51" s="298"/>
      <c r="AY51" s="298"/>
      <c r="AZ51" s="298"/>
      <c r="BA51" s="298"/>
      <c r="BB51" s="298"/>
      <c r="BC51" s="298"/>
      <c r="BD51" s="298"/>
      <c r="BE51" s="298"/>
      <c r="BF51" s="298"/>
      <c r="BG51" s="298"/>
      <c r="BH51" s="290" t="s">
        <v>6</v>
      </c>
      <c r="BI51" s="291"/>
      <c r="BJ51" s="291"/>
      <c r="BK51" s="291"/>
      <c r="BL51" s="291"/>
      <c r="BM51" s="291"/>
      <c r="BN51" s="291"/>
      <c r="BO51" s="291"/>
      <c r="BP51" s="291"/>
      <c r="BQ51" s="291"/>
      <c r="BR51" s="292"/>
      <c r="BS51" s="299">
        <f>BS49/BS50</f>
        <v>1.9168920158291869</v>
      </c>
      <c r="BT51" s="300"/>
      <c r="BU51" s="300"/>
      <c r="BV51" s="300"/>
      <c r="BW51" s="300"/>
      <c r="BX51" s="300"/>
      <c r="BY51" s="300"/>
      <c r="BZ51" s="300"/>
      <c r="CA51" s="300"/>
      <c r="CB51" s="301"/>
      <c r="CC51" s="299">
        <f>CC49/CC50</f>
        <v>1.822060503871342</v>
      </c>
      <c r="CD51" s="300"/>
      <c r="CE51" s="300"/>
      <c r="CF51" s="300"/>
      <c r="CG51" s="300"/>
      <c r="CH51" s="300"/>
      <c r="CI51" s="300"/>
      <c r="CJ51" s="300"/>
      <c r="CK51" s="300"/>
      <c r="CL51" s="301"/>
      <c r="CM51" s="302"/>
      <c r="CN51" s="298"/>
      <c r="CO51" s="298"/>
      <c r="CP51" s="298"/>
      <c r="CQ51" s="298"/>
      <c r="CR51" s="298"/>
      <c r="CS51" s="298"/>
      <c r="CT51" s="298"/>
      <c r="CU51" s="298"/>
      <c r="CV51" s="298"/>
      <c r="CW51" s="298"/>
      <c r="CX51" s="298"/>
      <c r="CY51" s="298"/>
      <c r="CZ51" s="298"/>
      <c r="DA51" s="298"/>
      <c r="DB51" s="298"/>
      <c r="DC51" s="303"/>
    </row>
    <row r="52" spans="1:107" s="6" customFormat="1" ht="57" customHeight="1" x14ac:dyDescent="0.2">
      <c r="A52" s="287" t="s">
        <v>34</v>
      </c>
      <c r="B52" s="288"/>
      <c r="C52" s="288"/>
      <c r="D52" s="288"/>
      <c r="E52" s="288"/>
      <c r="F52" s="288"/>
      <c r="G52" s="288"/>
      <c r="H52" s="288"/>
      <c r="I52" s="289"/>
      <c r="J52" s="11"/>
      <c r="K52" s="298" t="s">
        <v>90</v>
      </c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  <c r="AA52" s="298"/>
      <c r="AB52" s="298"/>
      <c r="AC52" s="298"/>
      <c r="AD52" s="298"/>
      <c r="AE52" s="298"/>
      <c r="AF52" s="298"/>
      <c r="AG52" s="298"/>
      <c r="AH52" s="298"/>
      <c r="AI52" s="298"/>
      <c r="AJ52" s="298"/>
      <c r="AK52" s="298"/>
      <c r="AL52" s="298"/>
      <c r="AM52" s="298"/>
      <c r="AN52" s="298"/>
      <c r="AO52" s="298"/>
      <c r="AP52" s="298"/>
      <c r="AQ52" s="298"/>
      <c r="AR52" s="298"/>
      <c r="AS52" s="298"/>
      <c r="AT52" s="298"/>
      <c r="AU52" s="298"/>
      <c r="AV52" s="298"/>
      <c r="AW52" s="298"/>
      <c r="AX52" s="298"/>
      <c r="AY52" s="298"/>
      <c r="AZ52" s="298"/>
      <c r="BA52" s="298"/>
      <c r="BB52" s="298"/>
      <c r="BC52" s="298"/>
      <c r="BD52" s="298"/>
      <c r="BE52" s="298"/>
      <c r="BF52" s="298"/>
      <c r="BG52" s="298"/>
      <c r="BH52" s="290" t="s">
        <v>32</v>
      </c>
      <c r="BI52" s="291"/>
      <c r="BJ52" s="291"/>
      <c r="BK52" s="291"/>
      <c r="BL52" s="291"/>
      <c r="BM52" s="291"/>
      <c r="BN52" s="291"/>
      <c r="BO52" s="291"/>
      <c r="BP52" s="291"/>
      <c r="BQ52" s="291"/>
      <c r="BR52" s="292"/>
      <c r="BS52" s="299" t="s">
        <v>32</v>
      </c>
      <c r="BT52" s="300"/>
      <c r="BU52" s="300"/>
      <c r="BV52" s="300"/>
      <c r="BW52" s="300"/>
      <c r="BX52" s="300"/>
      <c r="BY52" s="300"/>
      <c r="BZ52" s="300"/>
      <c r="CA52" s="300"/>
      <c r="CB52" s="301"/>
      <c r="CC52" s="299" t="s">
        <v>32</v>
      </c>
      <c r="CD52" s="300"/>
      <c r="CE52" s="300"/>
      <c r="CF52" s="300"/>
      <c r="CG52" s="300"/>
      <c r="CH52" s="300"/>
      <c r="CI52" s="300"/>
      <c r="CJ52" s="300"/>
      <c r="CK52" s="300"/>
      <c r="CL52" s="301"/>
      <c r="CM52" s="293" t="s">
        <v>32</v>
      </c>
      <c r="CN52" s="294"/>
      <c r="CO52" s="294"/>
      <c r="CP52" s="294"/>
      <c r="CQ52" s="294"/>
      <c r="CR52" s="294"/>
      <c r="CS52" s="294"/>
      <c r="CT52" s="294"/>
      <c r="CU52" s="294"/>
      <c r="CV52" s="294"/>
      <c r="CW52" s="294"/>
      <c r="CX52" s="294"/>
      <c r="CY52" s="294"/>
      <c r="CZ52" s="294"/>
      <c r="DA52" s="294"/>
      <c r="DB52" s="294"/>
      <c r="DC52" s="295"/>
    </row>
    <row r="53" spans="1:107" s="6" customFormat="1" ht="30" customHeight="1" x14ac:dyDescent="0.2">
      <c r="A53" s="287" t="s">
        <v>7</v>
      </c>
      <c r="B53" s="288"/>
      <c r="C53" s="288"/>
      <c r="D53" s="288"/>
      <c r="E53" s="288"/>
      <c r="F53" s="288"/>
      <c r="G53" s="288"/>
      <c r="H53" s="288"/>
      <c r="I53" s="289"/>
      <c r="J53" s="11"/>
      <c r="K53" s="298" t="s">
        <v>92</v>
      </c>
      <c r="L53" s="298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  <c r="AA53" s="298"/>
      <c r="AB53" s="298"/>
      <c r="AC53" s="298"/>
      <c r="AD53" s="298"/>
      <c r="AE53" s="298"/>
      <c r="AF53" s="298"/>
      <c r="AG53" s="298"/>
      <c r="AH53" s="298"/>
      <c r="AI53" s="298"/>
      <c r="AJ53" s="298"/>
      <c r="AK53" s="298"/>
      <c r="AL53" s="298"/>
      <c r="AM53" s="298"/>
      <c r="AN53" s="298"/>
      <c r="AO53" s="298"/>
      <c r="AP53" s="298"/>
      <c r="AQ53" s="298"/>
      <c r="AR53" s="298"/>
      <c r="AS53" s="298"/>
      <c r="AT53" s="298"/>
      <c r="AU53" s="298"/>
      <c r="AV53" s="298"/>
      <c r="AW53" s="298"/>
      <c r="AX53" s="298"/>
      <c r="AY53" s="298"/>
      <c r="AZ53" s="298"/>
      <c r="BA53" s="298"/>
      <c r="BB53" s="298"/>
      <c r="BC53" s="298"/>
      <c r="BD53" s="298"/>
      <c r="BE53" s="298"/>
      <c r="BF53" s="298"/>
      <c r="BG53" s="298"/>
      <c r="BH53" s="290" t="s">
        <v>91</v>
      </c>
      <c r="BI53" s="291"/>
      <c r="BJ53" s="291"/>
      <c r="BK53" s="291"/>
      <c r="BL53" s="291"/>
      <c r="BM53" s="291"/>
      <c r="BN53" s="291"/>
      <c r="BO53" s="291"/>
      <c r="BP53" s="291"/>
      <c r="BQ53" s="291"/>
      <c r="BR53" s="292"/>
      <c r="BS53" s="299">
        <v>1000000</v>
      </c>
      <c r="BT53" s="300"/>
      <c r="BU53" s="300"/>
      <c r="BV53" s="300"/>
      <c r="BW53" s="300"/>
      <c r="BX53" s="300"/>
      <c r="BY53" s="300"/>
      <c r="BZ53" s="300"/>
      <c r="CA53" s="300"/>
      <c r="CB53" s="301"/>
      <c r="CC53" s="299">
        <v>999067</v>
      </c>
      <c r="CD53" s="300"/>
      <c r="CE53" s="300"/>
      <c r="CF53" s="300"/>
      <c r="CG53" s="300"/>
      <c r="CH53" s="300"/>
      <c r="CI53" s="300"/>
      <c r="CJ53" s="300"/>
      <c r="CK53" s="300"/>
      <c r="CL53" s="301"/>
      <c r="CM53" s="302"/>
      <c r="CN53" s="298"/>
      <c r="CO53" s="298"/>
      <c r="CP53" s="298"/>
      <c r="CQ53" s="298"/>
      <c r="CR53" s="298"/>
      <c r="CS53" s="298"/>
      <c r="CT53" s="298"/>
      <c r="CU53" s="298"/>
      <c r="CV53" s="298"/>
      <c r="CW53" s="298"/>
      <c r="CX53" s="298"/>
      <c r="CY53" s="298"/>
      <c r="CZ53" s="298"/>
      <c r="DA53" s="298"/>
      <c r="DB53" s="298"/>
      <c r="DC53" s="303"/>
    </row>
    <row r="54" spans="1:107" s="6" customFormat="1" ht="15" customHeight="1" x14ac:dyDescent="0.2">
      <c r="A54" s="287" t="s">
        <v>93</v>
      </c>
      <c r="B54" s="288"/>
      <c r="C54" s="288"/>
      <c r="D54" s="288"/>
      <c r="E54" s="288"/>
      <c r="F54" s="288"/>
      <c r="G54" s="288"/>
      <c r="H54" s="288"/>
      <c r="I54" s="289"/>
      <c r="J54" s="11"/>
      <c r="K54" s="298" t="s">
        <v>94</v>
      </c>
      <c r="L54" s="298"/>
      <c r="M54" s="298"/>
      <c r="N54" s="298"/>
      <c r="O54" s="298"/>
      <c r="P54" s="298"/>
      <c r="Q54" s="298"/>
      <c r="R54" s="298"/>
      <c r="S54" s="298"/>
      <c r="T54" s="298"/>
      <c r="U54" s="298"/>
      <c r="V54" s="298"/>
      <c r="W54" s="298"/>
      <c r="X54" s="298"/>
      <c r="Y54" s="298"/>
      <c r="Z54" s="298"/>
      <c r="AA54" s="298"/>
      <c r="AB54" s="298"/>
      <c r="AC54" s="298"/>
      <c r="AD54" s="298"/>
      <c r="AE54" s="298"/>
      <c r="AF54" s="298"/>
      <c r="AG54" s="298"/>
      <c r="AH54" s="298"/>
      <c r="AI54" s="298"/>
      <c r="AJ54" s="298"/>
      <c r="AK54" s="298"/>
      <c r="AL54" s="298"/>
      <c r="AM54" s="298"/>
      <c r="AN54" s="298"/>
      <c r="AO54" s="298"/>
      <c r="AP54" s="298"/>
      <c r="AQ54" s="298"/>
      <c r="AR54" s="298"/>
      <c r="AS54" s="298"/>
      <c r="AT54" s="298"/>
      <c r="AU54" s="298"/>
      <c r="AV54" s="298"/>
      <c r="AW54" s="298"/>
      <c r="AX54" s="298"/>
      <c r="AY54" s="298"/>
      <c r="AZ54" s="298"/>
      <c r="BA54" s="298"/>
      <c r="BB54" s="298"/>
      <c r="BC54" s="298"/>
      <c r="BD54" s="298"/>
      <c r="BE54" s="298"/>
      <c r="BF54" s="298"/>
      <c r="BG54" s="298"/>
      <c r="BH54" s="290" t="s">
        <v>127</v>
      </c>
      <c r="BI54" s="291"/>
      <c r="BJ54" s="291"/>
      <c r="BK54" s="291"/>
      <c r="BL54" s="291"/>
      <c r="BM54" s="291"/>
      <c r="BN54" s="291"/>
      <c r="BO54" s="291"/>
      <c r="BP54" s="291"/>
      <c r="BQ54" s="291"/>
      <c r="BR54" s="292"/>
      <c r="BS54" s="299">
        <f>BS55+BS56</f>
        <v>2815</v>
      </c>
      <c r="BT54" s="300"/>
      <c r="BU54" s="300"/>
      <c r="BV54" s="300"/>
      <c r="BW54" s="300"/>
      <c r="BX54" s="300"/>
      <c r="BY54" s="300"/>
      <c r="BZ54" s="300"/>
      <c r="CA54" s="300"/>
      <c r="CB54" s="301"/>
      <c r="CC54" s="299">
        <v>2846</v>
      </c>
      <c r="CD54" s="300"/>
      <c r="CE54" s="300"/>
      <c r="CF54" s="300"/>
      <c r="CG54" s="300"/>
      <c r="CH54" s="300"/>
      <c r="CI54" s="300"/>
      <c r="CJ54" s="300"/>
      <c r="CK54" s="300"/>
      <c r="CL54" s="301"/>
      <c r="CM54" s="302"/>
      <c r="CN54" s="298"/>
      <c r="CO54" s="298"/>
      <c r="CP54" s="298"/>
      <c r="CQ54" s="298"/>
      <c r="CR54" s="298"/>
      <c r="CS54" s="298"/>
      <c r="CT54" s="298"/>
      <c r="CU54" s="298"/>
      <c r="CV54" s="298"/>
      <c r="CW54" s="298"/>
      <c r="CX54" s="298"/>
      <c r="CY54" s="298"/>
      <c r="CZ54" s="298"/>
      <c r="DA54" s="298"/>
      <c r="DB54" s="298"/>
      <c r="DC54" s="303"/>
    </row>
    <row r="55" spans="1:107" s="6" customFormat="1" ht="30" customHeight="1" x14ac:dyDescent="0.2">
      <c r="A55" s="287" t="s">
        <v>223</v>
      </c>
      <c r="B55" s="288"/>
      <c r="C55" s="288"/>
      <c r="D55" s="288"/>
      <c r="E55" s="288"/>
      <c r="F55" s="288"/>
      <c r="G55" s="288"/>
      <c r="H55" s="288"/>
      <c r="I55" s="289"/>
      <c r="J55" s="13"/>
      <c r="K55" s="298" t="s">
        <v>226</v>
      </c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8"/>
      <c r="Z55" s="298"/>
      <c r="AA55" s="298"/>
      <c r="AB55" s="298"/>
      <c r="AC55" s="298"/>
      <c r="AD55" s="298"/>
      <c r="AE55" s="298"/>
      <c r="AF55" s="298"/>
      <c r="AG55" s="298"/>
      <c r="AH55" s="298"/>
      <c r="AI55" s="298"/>
      <c r="AJ55" s="298"/>
      <c r="AK55" s="298"/>
      <c r="AL55" s="298"/>
      <c r="AM55" s="298"/>
      <c r="AN55" s="298"/>
      <c r="AO55" s="298"/>
      <c r="AP55" s="298"/>
      <c r="AQ55" s="298"/>
      <c r="AR55" s="298"/>
      <c r="AS55" s="298"/>
      <c r="AT55" s="298"/>
      <c r="AU55" s="298"/>
      <c r="AV55" s="298"/>
      <c r="AW55" s="298"/>
      <c r="AX55" s="298"/>
      <c r="AY55" s="298"/>
      <c r="AZ55" s="298"/>
      <c r="BA55" s="298"/>
      <c r="BB55" s="298"/>
      <c r="BC55" s="298"/>
      <c r="BD55" s="298"/>
      <c r="BE55" s="298"/>
      <c r="BF55" s="298"/>
      <c r="BG55" s="298"/>
      <c r="BH55" s="290" t="s">
        <v>127</v>
      </c>
      <c r="BI55" s="291"/>
      <c r="BJ55" s="291"/>
      <c r="BK55" s="291"/>
      <c r="BL55" s="291"/>
      <c r="BM55" s="291"/>
      <c r="BN55" s="291"/>
      <c r="BO55" s="291"/>
      <c r="BP55" s="291"/>
      <c r="BQ55" s="291"/>
      <c r="BR55" s="292"/>
      <c r="BS55" s="299">
        <v>2800</v>
      </c>
      <c r="BT55" s="300"/>
      <c r="BU55" s="300"/>
      <c r="BV55" s="300"/>
      <c r="BW55" s="300"/>
      <c r="BX55" s="300"/>
      <c r="BY55" s="300"/>
      <c r="BZ55" s="300"/>
      <c r="CA55" s="300"/>
      <c r="CB55" s="301"/>
      <c r="CC55" s="299">
        <v>2830.5</v>
      </c>
      <c r="CD55" s="300"/>
      <c r="CE55" s="300"/>
      <c r="CF55" s="300"/>
      <c r="CG55" s="300"/>
      <c r="CH55" s="300"/>
      <c r="CI55" s="300"/>
      <c r="CJ55" s="300"/>
      <c r="CK55" s="300"/>
      <c r="CL55" s="301"/>
      <c r="CM55" s="302"/>
      <c r="CN55" s="298"/>
      <c r="CO55" s="298"/>
      <c r="CP55" s="298"/>
      <c r="CQ55" s="298"/>
      <c r="CR55" s="298"/>
      <c r="CS55" s="298"/>
      <c r="CT55" s="298"/>
      <c r="CU55" s="298"/>
      <c r="CV55" s="298"/>
      <c r="CW55" s="298"/>
      <c r="CX55" s="298"/>
      <c r="CY55" s="298"/>
      <c r="CZ55" s="298"/>
      <c r="DA55" s="298"/>
      <c r="DB55" s="298"/>
      <c r="DC55" s="303"/>
    </row>
    <row r="56" spans="1:107" s="6" customFormat="1" ht="30" customHeight="1" x14ac:dyDescent="0.2">
      <c r="A56" s="287" t="s">
        <v>224</v>
      </c>
      <c r="B56" s="288"/>
      <c r="C56" s="288"/>
      <c r="D56" s="288"/>
      <c r="E56" s="288"/>
      <c r="F56" s="288"/>
      <c r="G56" s="288"/>
      <c r="H56" s="288"/>
      <c r="I56" s="289"/>
      <c r="J56" s="11"/>
      <c r="K56" s="298" t="s">
        <v>225</v>
      </c>
      <c r="L56" s="298"/>
      <c r="M56" s="298"/>
      <c r="N56" s="298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8"/>
      <c r="Z56" s="298"/>
      <c r="AA56" s="298"/>
      <c r="AB56" s="298"/>
      <c r="AC56" s="298"/>
      <c r="AD56" s="298"/>
      <c r="AE56" s="298"/>
      <c r="AF56" s="298"/>
      <c r="AG56" s="298"/>
      <c r="AH56" s="298"/>
      <c r="AI56" s="298"/>
      <c r="AJ56" s="298"/>
      <c r="AK56" s="298"/>
      <c r="AL56" s="298"/>
      <c r="AM56" s="298"/>
      <c r="AN56" s="298"/>
      <c r="AO56" s="298"/>
      <c r="AP56" s="298"/>
      <c r="AQ56" s="298"/>
      <c r="AR56" s="298"/>
      <c r="AS56" s="298"/>
      <c r="AT56" s="298"/>
      <c r="AU56" s="298"/>
      <c r="AV56" s="298"/>
      <c r="AW56" s="298"/>
      <c r="AX56" s="298"/>
      <c r="AY56" s="298"/>
      <c r="AZ56" s="298"/>
      <c r="BA56" s="298"/>
      <c r="BB56" s="298"/>
      <c r="BC56" s="298"/>
      <c r="BD56" s="298"/>
      <c r="BE56" s="298"/>
      <c r="BF56" s="298"/>
      <c r="BG56" s="298"/>
      <c r="BH56" s="290" t="s">
        <v>127</v>
      </c>
      <c r="BI56" s="291"/>
      <c r="BJ56" s="291"/>
      <c r="BK56" s="291"/>
      <c r="BL56" s="291"/>
      <c r="BM56" s="291"/>
      <c r="BN56" s="291"/>
      <c r="BO56" s="291"/>
      <c r="BP56" s="291"/>
      <c r="BQ56" s="291"/>
      <c r="BR56" s="292"/>
      <c r="BS56" s="299">
        <v>15</v>
      </c>
      <c r="BT56" s="300"/>
      <c r="BU56" s="300"/>
      <c r="BV56" s="300"/>
      <c r="BW56" s="300"/>
      <c r="BX56" s="300"/>
      <c r="BY56" s="300"/>
      <c r="BZ56" s="300"/>
      <c r="CA56" s="300"/>
      <c r="CB56" s="301"/>
      <c r="CC56" s="299">
        <v>15.5</v>
      </c>
      <c r="CD56" s="300"/>
      <c r="CE56" s="300"/>
      <c r="CF56" s="300"/>
      <c r="CG56" s="300"/>
      <c r="CH56" s="300"/>
      <c r="CI56" s="300"/>
      <c r="CJ56" s="300"/>
      <c r="CK56" s="300"/>
      <c r="CL56" s="301"/>
      <c r="CM56" s="302"/>
      <c r="CN56" s="298"/>
      <c r="CO56" s="298"/>
      <c r="CP56" s="298"/>
      <c r="CQ56" s="298"/>
      <c r="CR56" s="298"/>
      <c r="CS56" s="298"/>
      <c r="CT56" s="298"/>
      <c r="CU56" s="298"/>
      <c r="CV56" s="298"/>
      <c r="CW56" s="298"/>
      <c r="CX56" s="298"/>
      <c r="CY56" s="298"/>
      <c r="CZ56" s="298"/>
      <c r="DA56" s="298"/>
      <c r="DB56" s="298"/>
      <c r="DC56" s="303"/>
    </row>
    <row r="57" spans="1:107" s="6" customFormat="1" ht="30" customHeight="1" x14ac:dyDescent="0.2">
      <c r="A57" s="287" t="s">
        <v>97</v>
      </c>
      <c r="B57" s="288"/>
      <c r="C57" s="288"/>
      <c r="D57" s="288"/>
      <c r="E57" s="288"/>
      <c r="F57" s="288"/>
      <c r="G57" s="288"/>
      <c r="H57" s="288"/>
      <c r="I57" s="289"/>
      <c r="J57" s="11"/>
      <c r="K57" s="298" t="s">
        <v>98</v>
      </c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  <c r="AA57" s="298"/>
      <c r="AB57" s="298"/>
      <c r="AC57" s="298"/>
      <c r="AD57" s="298"/>
      <c r="AE57" s="298"/>
      <c r="AF57" s="298"/>
      <c r="AG57" s="298"/>
      <c r="AH57" s="298"/>
      <c r="AI57" s="298"/>
      <c r="AJ57" s="298"/>
      <c r="AK57" s="298"/>
      <c r="AL57" s="298"/>
      <c r="AM57" s="298"/>
      <c r="AN57" s="298"/>
      <c r="AO57" s="298"/>
      <c r="AP57" s="298"/>
      <c r="AQ57" s="298"/>
      <c r="AR57" s="298"/>
      <c r="AS57" s="298"/>
      <c r="AT57" s="298"/>
      <c r="AU57" s="298"/>
      <c r="AV57" s="298"/>
      <c r="AW57" s="298"/>
      <c r="AX57" s="298"/>
      <c r="AY57" s="298"/>
      <c r="AZ57" s="298"/>
      <c r="BA57" s="298"/>
      <c r="BB57" s="298"/>
      <c r="BC57" s="298"/>
      <c r="BD57" s="298"/>
      <c r="BE57" s="298"/>
      <c r="BF57" s="298"/>
      <c r="BG57" s="298"/>
      <c r="BH57" s="290" t="s">
        <v>99</v>
      </c>
      <c r="BI57" s="291"/>
      <c r="BJ57" s="291"/>
      <c r="BK57" s="291"/>
      <c r="BL57" s="291"/>
      <c r="BM57" s="291"/>
      <c r="BN57" s="291"/>
      <c r="BO57" s="291"/>
      <c r="BP57" s="291"/>
      <c r="BQ57" s="291"/>
      <c r="BR57" s="292"/>
      <c r="BS57" s="299">
        <f>SUM(BS58:CB60)</f>
        <v>51530</v>
      </c>
      <c r="BT57" s="300"/>
      <c r="BU57" s="300"/>
      <c r="BV57" s="300"/>
      <c r="BW57" s="300"/>
      <c r="BX57" s="300"/>
      <c r="BY57" s="300"/>
      <c r="BZ57" s="300"/>
      <c r="CA57" s="300"/>
      <c r="CB57" s="301"/>
      <c r="CC57" s="299">
        <v>51446.74</v>
      </c>
      <c r="CD57" s="300"/>
      <c r="CE57" s="300"/>
      <c r="CF57" s="300"/>
      <c r="CG57" s="300"/>
      <c r="CH57" s="300"/>
      <c r="CI57" s="300"/>
      <c r="CJ57" s="300"/>
      <c r="CK57" s="300"/>
      <c r="CL57" s="301"/>
      <c r="CM57" s="302"/>
      <c r="CN57" s="298"/>
      <c r="CO57" s="298"/>
      <c r="CP57" s="298"/>
      <c r="CQ57" s="298"/>
      <c r="CR57" s="298"/>
      <c r="CS57" s="298"/>
      <c r="CT57" s="298"/>
      <c r="CU57" s="298"/>
      <c r="CV57" s="298"/>
      <c r="CW57" s="298"/>
      <c r="CX57" s="298"/>
      <c r="CY57" s="298"/>
      <c r="CZ57" s="298"/>
      <c r="DA57" s="298"/>
      <c r="DB57" s="298"/>
      <c r="DC57" s="303"/>
    </row>
    <row r="58" spans="1:107" s="6" customFormat="1" ht="30" customHeight="1" x14ac:dyDescent="0.2">
      <c r="A58" s="287" t="s">
        <v>207</v>
      </c>
      <c r="B58" s="288"/>
      <c r="C58" s="288"/>
      <c r="D58" s="288"/>
      <c r="E58" s="288"/>
      <c r="F58" s="288"/>
      <c r="G58" s="288"/>
      <c r="H58" s="288"/>
      <c r="I58" s="289"/>
      <c r="J58" s="13"/>
      <c r="K58" s="298" t="s">
        <v>210</v>
      </c>
      <c r="L58" s="298"/>
      <c r="M58" s="298"/>
      <c r="N58" s="298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8"/>
      <c r="Z58" s="298"/>
      <c r="AA58" s="298"/>
      <c r="AB58" s="298"/>
      <c r="AC58" s="298"/>
      <c r="AD58" s="298"/>
      <c r="AE58" s="298"/>
      <c r="AF58" s="298"/>
      <c r="AG58" s="298"/>
      <c r="AH58" s="298"/>
      <c r="AI58" s="298"/>
      <c r="AJ58" s="298"/>
      <c r="AK58" s="298"/>
      <c r="AL58" s="298"/>
      <c r="AM58" s="298"/>
      <c r="AN58" s="298"/>
      <c r="AO58" s="298"/>
      <c r="AP58" s="298"/>
      <c r="AQ58" s="298"/>
      <c r="AR58" s="298"/>
      <c r="AS58" s="298"/>
      <c r="AT58" s="298"/>
      <c r="AU58" s="298"/>
      <c r="AV58" s="298"/>
      <c r="AW58" s="298"/>
      <c r="AX58" s="298"/>
      <c r="AY58" s="298"/>
      <c r="AZ58" s="298"/>
      <c r="BA58" s="298"/>
      <c r="BB58" s="298"/>
      <c r="BC58" s="298"/>
      <c r="BD58" s="298"/>
      <c r="BE58" s="298"/>
      <c r="BF58" s="298"/>
      <c r="BG58" s="298"/>
      <c r="BH58" s="290" t="s">
        <v>99</v>
      </c>
      <c r="BI58" s="291"/>
      <c r="BJ58" s="291"/>
      <c r="BK58" s="291"/>
      <c r="BL58" s="291"/>
      <c r="BM58" s="291"/>
      <c r="BN58" s="291"/>
      <c r="BO58" s="291"/>
      <c r="BP58" s="291"/>
      <c r="BQ58" s="291"/>
      <c r="BR58" s="292"/>
      <c r="BS58" s="299">
        <v>30</v>
      </c>
      <c r="BT58" s="300"/>
      <c r="BU58" s="300"/>
      <c r="BV58" s="300"/>
      <c r="BW58" s="300"/>
      <c r="BX58" s="300"/>
      <c r="BY58" s="300"/>
      <c r="BZ58" s="300"/>
      <c r="CA58" s="300"/>
      <c r="CB58" s="301"/>
      <c r="CC58" s="299">
        <v>27.74</v>
      </c>
      <c r="CD58" s="300"/>
      <c r="CE58" s="300"/>
      <c r="CF58" s="300"/>
      <c r="CG58" s="300"/>
      <c r="CH58" s="300"/>
      <c r="CI58" s="300"/>
      <c r="CJ58" s="300"/>
      <c r="CK58" s="300"/>
      <c r="CL58" s="301"/>
      <c r="CM58" s="302"/>
      <c r="CN58" s="298"/>
      <c r="CO58" s="298"/>
      <c r="CP58" s="298"/>
      <c r="CQ58" s="298"/>
      <c r="CR58" s="298"/>
      <c r="CS58" s="298"/>
      <c r="CT58" s="298"/>
      <c r="CU58" s="298"/>
      <c r="CV58" s="298"/>
      <c r="CW58" s="298"/>
      <c r="CX58" s="298"/>
      <c r="CY58" s="298"/>
      <c r="CZ58" s="298"/>
      <c r="DA58" s="298"/>
      <c r="DB58" s="298"/>
      <c r="DC58" s="303"/>
    </row>
    <row r="59" spans="1:107" s="6" customFormat="1" ht="30" customHeight="1" x14ac:dyDescent="0.2">
      <c r="A59" s="287" t="s">
        <v>208</v>
      </c>
      <c r="B59" s="288"/>
      <c r="C59" s="288"/>
      <c r="D59" s="288"/>
      <c r="E59" s="288"/>
      <c r="F59" s="288"/>
      <c r="G59" s="288"/>
      <c r="H59" s="288"/>
      <c r="I59" s="289"/>
      <c r="J59" s="13"/>
      <c r="K59" s="298" t="s">
        <v>211</v>
      </c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98"/>
      <c r="AB59" s="298"/>
      <c r="AC59" s="298"/>
      <c r="AD59" s="298"/>
      <c r="AE59" s="298"/>
      <c r="AF59" s="298"/>
      <c r="AG59" s="298"/>
      <c r="AH59" s="298"/>
      <c r="AI59" s="298"/>
      <c r="AJ59" s="298"/>
      <c r="AK59" s="298"/>
      <c r="AL59" s="298"/>
      <c r="AM59" s="298"/>
      <c r="AN59" s="298"/>
      <c r="AO59" s="298"/>
      <c r="AP59" s="298"/>
      <c r="AQ59" s="298"/>
      <c r="AR59" s="298"/>
      <c r="AS59" s="298"/>
      <c r="AT59" s="298"/>
      <c r="AU59" s="298"/>
      <c r="AV59" s="298"/>
      <c r="AW59" s="298"/>
      <c r="AX59" s="298"/>
      <c r="AY59" s="298"/>
      <c r="AZ59" s="298"/>
      <c r="BA59" s="298"/>
      <c r="BB59" s="298"/>
      <c r="BC59" s="298"/>
      <c r="BD59" s="298"/>
      <c r="BE59" s="298"/>
      <c r="BF59" s="298"/>
      <c r="BG59" s="298"/>
      <c r="BH59" s="290" t="s">
        <v>99</v>
      </c>
      <c r="BI59" s="291"/>
      <c r="BJ59" s="291"/>
      <c r="BK59" s="291"/>
      <c r="BL59" s="291"/>
      <c r="BM59" s="291"/>
      <c r="BN59" s="291"/>
      <c r="BO59" s="291"/>
      <c r="BP59" s="291"/>
      <c r="BQ59" s="291"/>
      <c r="BR59" s="292"/>
      <c r="BS59" s="299">
        <v>26000</v>
      </c>
      <c r="BT59" s="300"/>
      <c r="BU59" s="300"/>
      <c r="BV59" s="300"/>
      <c r="BW59" s="300"/>
      <c r="BX59" s="300"/>
      <c r="BY59" s="300"/>
      <c r="BZ59" s="300"/>
      <c r="CA59" s="300"/>
      <c r="CB59" s="301"/>
      <c r="CC59" s="299">
        <v>25608</v>
      </c>
      <c r="CD59" s="300"/>
      <c r="CE59" s="300"/>
      <c r="CF59" s="300"/>
      <c r="CG59" s="300"/>
      <c r="CH59" s="300"/>
      <c r="CI59" s="300"/>
      <c r="CJ59" s="300"/>
      <c r="CK59" s="300"/>
      <c r="CL59" s="301"/>
      <c r="CM59" s="302"/>
      <c r="CN59" s="298"/>
      <c r="CO59" s="298"/>
      <c r="CP59" s="298"/>
      <c r="CQ59" s="298"/>
      <c r="CR59" s="298"/>
      <c r="CS59" s="298"/>
      <c r="CT59" s="298"/>
      <c r="CU59" s="298"/>
      <c r="CV59" s="298"/>
      <c r="CW59" s="298"/>
      <c r="CX59" s="298"/>
      <c r="CY59" s="298"/>
      <c r="CZ59" s="298"/>
      <c r="DA59" s="298"/>
      <c r="DB59" s="298"/>
      <c r="DC59" s="303"/>
    </row>
    <row r="60" spans="1:107" s="6" customFormat="1" ht="48.75" customHeight="1" x14ac:dyDescent="0.2">
      <c r="A60" s="287" t="s">
        <v>209</v>
      </c>
      <c r="B60" s="288"/>
      <c r="C60" s="288"/>
      <c r="D60" s="288"/>
      <c r="E60" s="288"/>
      <c r="F60" s="288"/>
      <c r="G60" s="288"/>
      <c r="H60" s="288"/>
      <c r="I60" s="289"/>
      <c r="J60" s="11"/>
      <c r="K60" s="298" t="s">
        <v>212</v>
      </c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8"/>
      <c r="AK60" s="298"/>
      <c r="AL60" s="298"/>
      <c r="AM60" s="298"/>
      <c r="AN60" s="298"/>
      <c r="AO60" s="298"/>
      <c r="AP60" s="298"/>
      <c r="AQ60" s="298"/>
      <c r="AR60" s="298"/>
      <c r="AS60" s="298"/>
      <c r="AT60" s="298"/>
      <c r="AU60" s="298"/>
      <c r="AV60" s="298"/>
      <c r="AW60" s="298"/>
      <c r="AX60" s="298"/>
      <c r="AY60" s="298"/>
      <c r="AZ60" s="298"/>
      <c r="BA60" s="298"/>
      <c r="BB60" s="298"/>
      <c r="BC60" s="298"/>
      <c r="BD60" s="298"/>
      <c r="BE60" s="298"/>
      <c r="BF60" s="298"/>
      <c r="BG60" s="298"/>
      <c r="BH60" s="290" t="s">
        <v>99</v>
      </c>
      <c r="BI60" s="291"/>
      <c r="BJ60" s="291"/>
      <c r="BK60" s="291"/>
      <c r="BL60" s="291"/>
      <c r="BM60" s="291"/>
      <c r="BN60" s="291"/>
      <c r="BO60" s="291"/>
      <c r="BP60" s="291"/>
      <c r="BQ60" s="291"/>
      <c r="BR60" s="292"/>
      <c r="BS60" s="299">
        <v>25500</v>
      </c>
      <c r="BT60" s="300"/>
      <c r="BU60" s="300"/>
      <c r="BV60" s="300"/>
      <c r="BW60" s="300"/>
      <c r="BX60" s="300"/>
      <c r="BY60" s="300"/>
      <c r="BZ60" s="300"/>
      <c r="CA60" s="300"/>
      <c r="CB60" s="301"/>
      <c r="CC60" s="299">
        <v>25811</v>
      </c>
      <c r="CD60" s="300"/>
      <c r="CE60" s="300"/>
      <c r="CF60" s="300"/>
      <c r="CG60" s="300"/>
      <c r="CH60" s="300"/>
      <c r="CI60" s="300"/>
      <c r="CJ60" s="300"/>
      <c r="CK60" s="300"/>
      <c r="CL60" s="301"/>
      <c r="CM60" s="302"/>
      <c r="CN60" s="298"/>
      <c r="CO60" s="298"/>
      <c r="CP60" s="298"/>
      <c r="CQ60" s="298"/>
      <c r="CR60" s="298"/>
      <c r="CS60" s="298"/>
      <c r="CT60" s="298"/>
      <c r="CU60" s="298"/>
      <c r="CV60" s="298"/>
      <c r="CW60" s="298"/>
      <c r="CX60" s="298"/>
      <c r="CY60" s="298"/>
      <c r="CZ60" s="298"/>
      <c r="DA60" s="298"/>
      <c r="DB60" s="298"/>
      <c r="DC60" s="303"/>
    </row>
    <row r="61" spans="1:107" s="6" customFormat="1" ht="30" customHeight="1" x14ac:dyDescent="0.2">
      <c r="A61" s="287" t="s">
        <v>102</v>
      </c>
      <c r="B61" s="288"/>
      <c r="C61" s="288"/>
      <c r="D61" s="288"/>
      <c r="E61" s="288"/>
      <c r="F61" s="288"/>
      <c r="G61" s="288"/>
      <c r="H61" s="288"/>
      <c r="I61" s="289"/>
      <c r="J61" s="13"/>
      <c r="K61" s="298" t="s">
        <v>103</v>
      </c>
      <c r="L61" s="298"/>
      <c r="M61" s="298"/>
      <c r="N61" s="298"/>
      <c r="O61" s="298"/>
      <c r="P61" s="298"/>
      <c r="Q61" s="298"/>
      <c r="R61" s="298"/>
      <c r="S61" s="298"/>
      <c r="T61" s="298"/>
      <c r="U61" s="298"/>
      <c r="V61" s="298"/>
      <c r="W61" s="298"/>
      <c r="X61" s="298"/>
      <c r="Y61" s="298"/>
      <c r="Z61" s="298"/>
      <c r="AA61" s="298"/>
      <c r="AB61" s="298"/>
      <c r="AC61" s="298"/>
      <c r="AD61" s="298"/>
      <c r="AE61" s="298"/>
      <c r="AF61" s="298"/>
      <c r="AG61" s="298"/>
      <c r="AH61" s="298"/>
      <c r="AI61" s="298"/>
      <c r="AJ61" s="298"/>
      <c r="AK61" s="298"/>
      <c r="AL61" s="298"/>
      <c r="AM61" s="298"/>
      <c r="AN61" s="298"/>
      <c r="AO61" s="298"/>
      <c r="AP61" s="298"/>
      <c r="AQ61" s="298"/>
      <c r="AR61" s="298"/>
      <c r="AS61" s="298"/>
      <c r="AT61" s="298"/>
      <c r="AU61" s="298"/>
      <c r="AV61" s="298"/>
      <c r="AW61" s="298"/>
      <c r="AX61" s="298"/>
      <c r="AY61" s="298"/>
      <c r="AZ61" s="298"/>
      <c r="BA61" s="298"/>
      <c r="BB61" s="298"/>
      <c r="BC61" s="298"/>
      <c r="BD61" s="298"/>
      <c r="BE61" s="298"/>
      <c r="BF61" s="298"/>
      <c r="BG61" s="298"/>
      <c r="BH61" s="290" t="s">
        <v>99</v>
      </c>
      <c r="BI61" s="291"/>
      <c r="BJ61" s="291"/>
      <c r="BK61" s="291"/>
      <c r="BL61" s="291"/>
      <c r="BM61" s="291"/>
      <c r="BN61" s="291"/>
      <c r="BO61" s="291"/>
      <c r="BP61" s="291"/>
      <c r="BQ61" s="291"/>
      <c r="BR61" s="292"/>
      <c r="BS61" s="299">
        <f>BS62+BS63</f>
        <v>90450</v>
      </c>
      <c r="BT61" s="300"/>
      <c r="BU61" s="300"/>
      <c r="BV61" s="300"/>
      <c r="BW61" s="300"/>
      <c r="BX61" s="300"/>
      <c r="BY61" s="300"/>
      <c r="BZ61" s="300"/>
      <c r="CA61" s="300"/>
      <c r="CB61" s="301"/>
      <c r="CC61" s="299">
        <v>87918.6</v>
      </c>
      <c r="CD61" s="300"/>
      <c r="CE61" s="300"/>
      <c r="CF61" s="300"/>
      <c r="CG61" s="300"/>
      <c r="CH61" s="300"/>
      <c r="CI61" s="300"/>
      <c r="CJ61" s="300"/>
      <c r="CK61" s="300"/>
      <c r="CL61" s="301"/>
      <c r="CM61" s="302"/>
      <c r="CN61" s="298"/>
      <c r="CO61" s="298"/>
      <c r="CP61" s="298"/>
      <c r="CQ61" s="298"/>
      <c r="CR61" s="298"/>
      <c r="CS61" s="298"/>
      <c r="CT61" s="298"/>
      <c r="CU61" s="298"/>
      <c r="CV61" s="298"/>
      <c r="CW61" s="298"/>
      <c r="CX61" s="298"/>
      <c r="CY61" s="298"/>
      <c r="CZ61" s="298"/>
      <c r="DA61" s="298"/>
      <c r="DB61" s="298"/>
      <c r="DC61" s="303"/>
    </row>
    <row r="62" spans="1:107" s="6" customFormat="1" ht="30" customHeight="1" x14ac:dyDescent="0.2">
      <c r="A62" s="287" t="s">
        <v>213</v>
      </c>
      <c r="B62" s="288"/>
      <c r="C62" s="288"/>
      <c r="D62" s="288"/>
      <c r="E62" s="288"/>
      <c r="F62" s="288"/>
      <c r="G62" s="288"/>
      <c r="H62" s="288"/>
      <c r="I62" s="289"/>
      <c r="J62" s="13"/>
      <c r="K62" s="298" t="s">
        <v>214</v>
      </c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  <c r="AI62" s="298"/>
      <c r="AJ62" s="298"/>
      <c r="AK62" s="298"/>
      <c r="AL62" s="298"/>
      <c r="AM62" s="298"/>
      <c r="AN62" s="298"/>
      <c r="AO62" s="298"/>
      <c r="AP62" s="298"/>
      <c r="AQ62" s="298"/>
      <c r="AR62" s="298"/>
      <c r="AS62" s="298"/>
      <c r="AT62" s="298"/>
      <c r="AU62" s="298"/>
      <c r="AV62" s="298"/>
      <c r="AW62" s="298"/>
      <c r="AX62" s="298"/>
      <c r="AY62" s="298"/>
      <c r="AZ62" s="298"/>
      <c r="BA62" s="298"/>
      <c r="BB62" s="298"/>
      <c r="BC62" s="298"/>
      <c r="BD62" s="298"/>
      <c r="BE62" s="298"/>
      <c r="BF62" s="298"/>
      <c r="BG62" s="298"/>
      <c r="BH62" s="290" t="s">
        <v>99</v>
      </c>
      <c r="BI62" s="291"/>
      <c r="BJ62" s="291"/>
      <c r="BK62" s="291"/>
      <c r="BL62" s="291"/>
      <c r="BM62" s="291"/>
      <c r="BN62" s="291"/>
      <c r="BO62" s="291"/>
      <c r="BP62" s="291"/>
      <c r="BQ62" s="291"/>
      <c r="BR62" s="292"/>
      <c r="BS62" s="299">
        <v>450</v>
      </c>
      <c r="BT62" s="300"/>
      <c r="BU62" s="300"/>
      <c r="BV62" s="300"/>
      <c r="BW62" s="300"/>
      <c r="BX62" s="300"/>
      <c r="BY62" s="300"/>
      <c r="BZ62" s="300"/>
      <c r="CA62" s="300"/>
      <c r="CB62" s="301"/>
      <c r="CC62" s="299">
        <v>472.6</v>
      </c>
      <c r="CD62" s="300"/>
      <c r="CE62" s="300"/>
      <c r="CF62" s="300"/>
      <c r="CG62" s="300"/>
      <c r="CH62" s="300"/>
      <c r="CI62" s="300"/>
      <c r="CJ62" s="300"/>
      <c r="CK62" s="300"/>
      <c r="CL62" s="301"/>
      <c r="CM62" s="302"/>
      <c r="CN62" s="298"/>
      <c r="CO62" s="298"/>
      <c r="CP62" s="298"/>
      <c r="CQ62" s="298"/>
      <c r="CR62" s="298"/>
      <c r="CS62" s="298"/>
      <c r="CT62" s="298"/>
      <c r="CU62" s="298"/>
      <c r="CV62" s="298"/>
      <c r="CW62" s="298"/>
      <c r="CX62" s="298"/>
      <c r="CY62" s="298"/>
      <c r="CZ62" s="298"/>
      <c r="DA62" s="298"/>
      <c r="DB62" s="298"/>
      <c r="DC62" s="303"/>
    </row>
    <row r="63" spans="1:107" s="6" customFormat="1" ht="30" customHeight="1" x14ac:dyDescent="0.2">
      <c r="A63" s="287" t="s">
        <v>215</v>
      </c>
      <c r="B63" s="288"/>
      <c r="C63" s="288"/>
      <c r="D63" s="288"/>
      <c r="E63" s="288"/>
      <c r="F63" s="288"/>
      <c r="G63" s="288"/>
      <c r="H63" s="288"/>
      <c r="I63" s="289"/>
      <c r="J63" s="13"/>
      <c r="K63" s="298" t="s">
        <v>216</v>
      </c>
      <c r="L63" s="298"/>
      <c r="M63" s="298"/>
      <c r="N63" s="298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8"/>
      <c r="Z63" s="298"/>
      <c r="AA63" s="298"/>
      <c r="AB63" s="298"/>
      <c r="AC63" s="298"/>
      <c r="AD63" s="298"/>
      <c r="AE63" s="298"/>
      <c r="AF63" s="298"/>
      <c r="AG63" s="298"/>
      <c r="AH63" s="298"/>
      <c r="AI63" s="298"/>
      <c r="AJ63" s="298"/>
      <c r="AK63" s="298"/>
      <c r="AL63" s="298"/>
      <c r="AM63" s="298"/>
      <c r="AN63" s="298"/>
      <c r="AO63" s="298"/>
      <c r="AP63" s="298"/>
      <c r="AQ63" s="298"/>
      <c r="AR63" s="298"/>
      <c r="AS63" s="298"/>
      <c r="AT63" s="298"/>
      <c r="AU63" s="298"/>
      <c r="AV63" s="298"/>
      <c r="AW63" s="298"/>
      <c r="AX63" s="298"/>
      <c r="AY63" s="298"/>
      <c r="AZ63" s="298"/>
      <c r="BA63" s="298"/>
      <c r="BB63" s="298"/>
      <c r="BC63" s="298"/>
      <c r="BD63" s="298"/>
      <c r="BE63" s="298"/>
      <c r="BF63" s="298"/>
      <c r="BG63" s="298"/>
      <c r="BH63" s="290" t="s">
        <v>99</v>
      </c>
      <c r="BI63" s="291"/>
      <c r="BJ63" s="291"/>
      <c r="BK63" s="291"/>
      <c r="BL63" s="291"/>
      <c r="BM63" s="291"/>
      <c r="BN63" s="291"/>
      <c r="BO63" s="291"/>
      <c r="BP63" s="291"/>
      <c r="BQ63" s="291"/>
      <c r="BR63" s="292"/>
      <c r="BS63" s="299">
        <v>90000</v>
      </c>
      <c r="BT63" s="300"/>
      <c r="BU63" s="300"/>
      <c r="BV63" s="300"/>
      <c r="BW63" s="300"/>
      <c r="BX63" s="300"/>
      <c r="BY63" s="300"/>
      <c r="BZ63" s="300"/>
      <c r="CA63" s="300"/>
      <c r="CB63" s="301"/>
      <c r="CC63" s="299">
        <v>87446</v>
      </c>
      <c r="CD63" s="300"/>
      <c r="CE63" s="300"/>
      <c r="CF63" s="300"/>
      <c r="CG63" s="300"/>
      <c r="CH63" s="300"/>
      <c r="CI63" s="300"/>
      <c r="CJ63" s="300"/>
      <c r="CK63" s="300"/>
      <c r="CL63" s="301"/>
      <c r="CM63" s="302"/>
      <c r="CN63" s="298"/>
      <c r="CO63" s="298"/>
      <c r="CP63" s="298"/>
      <c r="CQ63" s="298"/>
      <c r="CR63" s="298"/>
      <c r="CS63" s="298"/>
      <c r="CT63" s="298"/>
      <c r="CU63" s="298"/>
      <c r="CV63" s="298"/>
      <c r="CW63" s="298"/>
      <c r="CX63" s="298"/>
      <c r="CY63" s="298"/>
      <c r="CZ63" s="298"/>
      <c r="DA63" s="298"/>
      <c r="DB63" s="298"/>
      <c r="DC63" s="303"/>
    </row>
    <row r="64" spans="1:107" s="6" customFormat="1" ht="15" customHeight="1" x14ac:dyDescent="0.2">
      <c r="A64" s="287" t="s">
        <v>106</v>
      </c>
      <c r="B64" s="288"/>
      <c r="C64" s="288"/>
      <c r="D64" s="288"/>
      <c r="E64" s="288"/>
      <c r="F64" s="288"/>
      <c r="G64" s="288"/>
      <c r="H64" s="288"/>
      <c r="I64" s="289"/>
      <c r="J64" s="13"/>
      <c r="K64" s="298" t="s">
        <v>107</v>
      </c>
      <c r="L64" s="298"/>
      <c r="M64" s="298"/>
      <c r="N64" s="298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8"/>
      <c r="Z64" s="298"/>
      <c r="AA64" s="298"/>
      <c r="AB64" s="298"/>
      <c r="AC64" s="298"/>
      <c r="AD64" s="298"/>
      <c r="AE64" s="298"/>
      <c r="AF64" s="298"/>
      <c r="AG64" s="298"/>
      <c r="AH64" s="298"/>
      <c r="AI64" s="298"/>
      <c r="AJ64" s="298"/>
      <c r="AK64" s="298"/>
      <c r="AL64" s="298"/>
      <c r="AM64" s="298"/>
      <c r="AN64" s="298"/>
      <c r="AO64" s="298"/>
      <c r="AP64" s="298"/>
      <c r="AQ64" s="298"/>
      <c r="AR64" s="298"/>
      <c r="AS64" s="298"/>
      <c r="AT64" s="298"/>
      <c r="AU64" s="298"/>
      <c r="AV64" s="298"/>
      <c r="AW64" s="298"/>
      <c r="AX64" s="298"/>
      <c r="AY64" s="298"/>
      <c r="AZ64" s="298"/>
      <c r="BA64" s="298"/>
      <c r="BB64" s="298"/>
      <c r="BC64" s="298"/>
      <c r="BD64" s="298"/>
      <c r="BE64" s="298"/>
      <c r="BF64" s="298"/>
      <c r="BG64" s="298"/>
      <c r="BH64" s="290" t="s">
        <v>108</v>
      </c>
      <c r="BI64" s="291"/>
      <c r="BJ64" s="291"/>
      <c r="BK64" s="291"/>
      <c r="BL64" s="291"/>
      <c r="BM64" s="291"/>
      <c r="BN64" s="291"/>
      <c r="BO64" s="291"/>
      <c r="BP64" s="291"/>
      <c r="BQ64" s="291"/>
      <c r="BR64" s="292"/>
      <c r="BS64" s="299">
        <f>BS65+BS66+BS67</f>
        <v>22025</v>
      </c>
      <c r="BT64" s="300"/>
      <c r="BU64" s="300"/>
      <c r="BV64" s="300"/>
      <c r="BW64" s="300"/>
      <c r="BX64" s="300"/>
      <c r="BY64" s="300"/>
      <c r="BZ64" s="300"/>
      <c r="CA64" s="300"/>
      <c r="CB64" s="301"/>
      <c r="CC64" s="299">
        <v>20919.2</v>
      </c>
      <c r="CD64" s="300"/>
      <c r="CE64" s="300"/>
      <c r="CF64" s="300"/>
      <c r="CG64" s="300"/>
      <c r="CH64" s="300"/>
      <c r="CI64" s="300"/>
      <c r="CJ64" s="300"/>
      <c r="CK64" s="300"/>
      <c r="CL64" s="301"/>
      <c r="CM64" s="302"/>
      <c r="CN64" s="298"/>
      <c r="CO64" s="298"/>
      <c r="CP64" s="298"/>
      <c r="CQ64" s="298"/>
      <c r="CR64" s="298"/>
      <c r="CS64" s="298"/>
      <c r="CT64" s="298"/>
      <c r="CU64" s="298"/>
      <c r="CV64" s="298"/>
      <c r="CW64" s="298"/>
      <c r="CX64" s="298"/>
      <c r="CY64" s="298"/>
      <c r="CZ64" s="298"/>
      <c r="DA64" s="298"/>
      <c r="DB64" s="298"/>
      <c r="DC64" s="303"/>
    </row>
    <row r="65" spans="1:107" s="6" customFormat="1" ht="29.25" customHeight="1" x14ac:dyDescent="0.2">
      <c r="A65" s="287" t="s">
        <v>217</v>
      </c>
      <c r="B65" s="288"/>
      <c r="C65" s="288"/>
      <c r="D65" s="288"/>
      <c r="E65" s="288"/>
      <c r="F65" s="288"/>
      <c r="G65" s="288"/>
      <c r="H65" s="288"/>
      <c r="I65" s="289"/>
      <c r="J65" s="13"/>
      <c r="K65" s="298" t="s">
        <v>218</v>
      </c>
      <c r="L65" s="298"/>
      <c r="M65" s="298"/>
      <c r="N65" s="298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8"/>
      <c r="Z65" s="298"/>
      <c r="AA65" s="298"/>
      <c r="AB65" s="298"/>
      <c r="AC65" s="298"/>
      <c r="AD65" s="298"/>
      <c r="AE65" s="298"/>
      <c r="AF65" s="298"/>
      <c r="AG65" s="298"/>
      <c r="AH65" s="298"/>
      <c r="AI65" s="298"/>
      <c r="AJ65" s="298"/>
      <c r="AK65" s="298"/>
      <c r="AL65" s="298"/>
      <c r="AM65" s="298"/>
      <c r="AN65" s="298"/>
      <c r="AO65" s="298"/>
      <c r="AP65" s="298"/>
      <c r="AQ65" s="298"/>
      <c r="AR65" s="298"/>
      <c r="AS65" s="298"/>
      <c r="AT65" s="298"/>
      <c r="AU65" s="298"/>
      <c r="AV65" s="298"/>
      <c r="AW65" s="298"/>
      <c r="AX65" s="298"/>
      <c r="AY65" s="298"/>
      <c r="AZ65" s="298"/>
      <c r="BA65" s="298"/>
      <c r="BB65" s="298"/>
      <c r="BC65" s="298"/>
      <c r="BD65" s="298"/>
      <c r="BE65" s="298"/>
      <c r="BF65" s="298"/>
      <c r="BG65" s="298"/>
      <c r="BH65" s="290" t="s">
        <v>108</v>
      </c>
      <c r="BI65" s="291"/>
      <c r="BJ65" s="291"/>
      <c r="BK65" s="291"/>
      <c r="BL65" s="291"/>
      <c r="BM65" s="291"/>
      <c r="BN65" s="291"/>
      <c r="BO65" s="291"/>
      <c r="BP65" s="291"/>
      <c r="BQ65" s="291"/>
      <c r="BR65" s="292"/>
      <c r="BS65" s="299">
        <v>25</v>
      </c>
      <c r="BT65" s="300"/>
      <c r="BU65" s="300"/>
      <c r="BV65" s="300"/>
      <c r="BW65" s="300"/>
      <c r="BX65" s="300"/>
      <c r="BY65" s="300"/>
      <c r="BZ65" s="300"/>
      <c r="CA65" s="300"/>
      <c r="CB65" s="301"/>
      <c r="CC65" s="299">
        <v>21.4</v>
      </c>
      <c r="CD65" s="300"/>
      <c r="CE65" s="300"/>
      <c r="CF65" s="300"/>
      <c r="CG65" s="300"/>
      <c r="CH65" s="300"/>
      <c r="CI65" s="300"/>
      <c r="CJ65" s="300"/>
      <c r="CK65" s="300"/>
      <c r="CL65" s="301"/>
      <c r="CM65" s="302"/>
      <c r="CN65" s="298"/>
      <c r="CO65" s="298"/>
      <c r="CP65" s="298"/>
      <c r="CQ65" s="298"/>
      <c r="CR65" s="298"/>
      <c r="CS65" s="298"/>
      <c r="CT65" s="298"/>
      <c r="CU65" s="298"/>
      <c r="CV65" s="298"/>
      <c r="CW65" s="298"/>
      <c r="CX65" s="298"/>
      <c r="CY65" s="298"/>
      <c r="CZ65" s="298"/>
      <c r="DA65" s="298"/>
      <c r="DB65" s="298"/>
      <c r="DC65" s="303"/>
    </row>
    <row r="66" spans="1:107" s="6" customFormat="1" ht="28.5" customHeight="1" x14ac:dyDescent="0.2">
      <c r="A66" s="287" t="s">
        <v>219</v>
      </c>
      <c r="B66" s="288"/>
      <c r="C66" s="288"/>
      <c r="D66" s="288"/>
      <c r="E66" s="288"/>
      <c r="F66" s="288"/>
      <c r="G66" s="288"/>
      <c r="H66" s="288"/>
      <c r="I66" s="289"/>
      <c r="J66" s="13"/>
      <c r="K66" s="298" t="s">
        <v>220</v>
      </c>
      <c r="L66" s="298"/>
      <c r="M66" s="298"/>
      <c r="N66" s="298"/>
      <c r="O66" s="298"/>
      <c r="P66" s="298"/>
      <c r="Q66" s="298"/>
      <c r="R66" s="298"/>
      <c r="S66" s="298"/>
      <c r="T66" s="298"/>
      <c r="U66" s="298"/>
      <c r="V66" s="298"/>
      <c r="W66" s="298"/>
      <c r="X66" s="298"/>
      <c r="Y66" s="298"/>
      <c r="Z66" s="298"/>
      <c r="AA66" s="298"/>
      <c r="AB66" s="298"/>
      <c r="AC66" s="298"/>
      <c r="AD66" s="298"/>
      <c r="AE66" s="298"/>
      <c r="AF66" s="298"/>
      <c r="AG66" s="298"/>
      <c r="AH66" s="298"/>
      <c r="AI66" s="298"/>
      <c r="AJ66" s="298"/>
      <c r="AK66" s="298"/>
      <c r="AL66" s="298"/>
      <c r="AM66" s="298"/>
      <c r="AN66" s="298"/>
      <c r="AO66" s="298"/>
      <c r="AP66" s="298"/>
      <c r="AQ66" s="298"/>
      <c r="AR66" s="298"/>
      <c r="AS66" s="298"/>
      <c r="AT66" s="298"/>
      <c r="AU66" s="298"/>
      <c r="AV66" s="298"/>
      <c r="AW66" s="298"/>
      <c r="AX66" s="298"/>
      <c r="AY66" s="298"/>
      <c r="AZ66" s="298"/>
      <c r="BA66" s="298"/>
      <c r="BB66" s="298"/>
      <c r="BC66" s="298"/>
      <c r="BD66" s="298"/>
      <c r="BE66" s="298"/>
      <c r="BF66" s="298"/>
      <c r="BG66" s="298"/>
      <c r="BH66" s="290" t="s">
        <v>108</v>
      </c>
      <c r="BI66" s="291"/>
      <c r="BJ66" s="291"/>
      <c r="BK66" s="291"/>
      <c r="BL66" s="291"/>
      <c r="BM66" s="291"/>
      <c r="BN66" s="291"/>
      <c r="BO66" s="291"/>
      <c r="BP66" s="291"/>
      <c r="BQ66" s="291"/>
      <c r="BR66" s="292"/>
      <c r="BS66" s="299">
        <v>9000</v>
      </c>
      <c r="BT66" s="300"/>
      <c r="BU66" s="300"/>
      <c r="BV66" s="300"/>
      <c r="BW66" s="300"/>
      <c r="BX66" s="300"/>
      <c r="BY66" s="300"/>
      <c r="BZ66" s="300"/>
      <c r="CA66" s="300"/>
      <c r="CB66" s="301"/>
      <c r="CC66" s="299">
        <v>8529.65</v>
      </c>
      <c r="CD66" s="300"/>
      <c r="CE66" s="300"/>
      <c r="CF66" s="300"/>
      <c r="CG66" s="300"/>
      <c r="CH66" s="300"/>
      <c r="CI66" s="300"/>
      <c r="CJ66" s="300"/>
      <c r="CK66" s="300"/>
      <c r="CL66" s="301"/>
      <c r="CM66" s="302"/>
      <c r="CN66" s="298"/>
      <c r="CO66" s="298"/>
      <c r="CP66" s="298"/>
      <c r="CQ66" s="298"/>
      <c r="CR66" s="298"/>
      <c r="CS66" s="298"/>
      <c r="CT66" s="298"/>
      <c r="CU66" s="298"/>
      <c r="CV66" s="298"/>
      <c r="CW66" s="298"/>
      <c r="CX66" s="298"/>
      <c r="CY66" s="298"/>
      <c r="CZ66" s="298"/>
      <c r="DA66" s="298"/>
      <c r="DB66" s="298"/>
      <c r="DC66" s="303"/>
    </row>
    <row r="67" spans="1:107" s="6" customFormat="1" ht="30" customHeight="1" x14ac:dyDescent="0.2">
      <c r="A67" s="287" t="s">
        <v>221</v>
      </c>
      <c r="B67" s="288"/>
      <c r="C67" s="288"/>
      <c r="D67" s="288"/>
      <c r="E67" s="288"/>
      <c r="F67" s="288"/>
      <c r="G67" s="288"/>
      <c r="H67" s="288"/>
      <c r="I67" s="289"/>
      <c r="J67" s="13"/>
      <c r="K67" s="298" t="s">
        <v>222</v>
      </c>
      <c r="L67" s="298"/>
      <c r="M67" s="298"/>
      <c r="N67" s="298"/>
      <c r="O67" s="298"/>
      <c r="P67" s="298"/>
      <c r="Q67" s="298"/>
      <c r="R67" s="298"/>
      <c r="S67" s="298"/>
      <c r="T67" s="298"/>
      <c r="U67" s="298"/>
      <c r="V67" s="298"/>
      <c r="W67" s="298"/>
      <c r="X67" s="298"/>
      <c r="Y67" s="298"/>
      <c r="Z67" s="298"/>
      <c r="AA67" s="298"/>
      <c r="AB67" s="298"/>
      <c r="AC67" s="298"/>
      <c r="AD67" s="298"/>
      <c r="AE67" s="298"/>
      <c r="AF67" s="298"/>
      <c r="AG67" s="298"/>
      <c r="AH67" s="298"/>
      <c r="AI67" s="298"/>
      <c r="AJ67" s="298"/>
      <c r="AK67" s="298"/>
      <c r="AL67" s="298"/>
      <c r="AM67" s="298"/>
      <c r="AN67" s="298"/>
      <c r="AO67" s="298"/>
      <c r="AP67" s="298"/>
      <c r="AQ67" s="298"/>
      <c r="AR67" s="298"/>
      <c r="AS67" s="298"/>
      <c r="AT67" s="298"/>
      <c r="AU67" s="298"/>
      <c r="AV67" s="298"/>
      <c r="AW67" s="298"/>
      <c r="AX67" s="298"/>
      <c r="AY67" s="298"/>
      <c r="AZ67" s="298"/>
      <c r="BA67" s="298"/>
      <c r="BB67" s="298"/>
      <c r="BC67" s="298"/>
      <c r="BD67" s="298"/>
      <c r="BE67" s="298"/>
      <c r="BF67" s="298"/>
      <c r="BG67" s="298"/>
      <c r="BH67" s="290" t="s">
        <v>108</v>
      </c>
      <c r="BI67" s="291"/>
      <c r="BJ67" s="291"/>
      <c r="BK67" s="291"/>
      <c r="BL67" s="291"/>
      <c r="BM67" s="291"/>
      <c r="BN67" s="291"/>
      <c r="BO67" s="291"/>
      <c r="BP67" s="291"/>
      <c r="BQ67" s="291"/>
      <c r="BR67" s="292"/>
      <c r="BS67" s="299">
        <v>13000</v>
      </c>
      <c r="BT67" s="300"/>
      <c r="BU67" s="300"/>
      <c r="BV67" s="300"/>
      <c r="BW67" s="300"/>
      <c r="BX67" s="300"/>
      <c r="BY67" s="300"/>
      <c r="BZ67" s="300"/>
      <c r="CA67" s="300"/>
      <c r="CB67" s="301"/>
      <c r="CC67" s="299">
        <v>12368.15</v>
      </c>
      <c r="CD67" s="300"/>
      <c r="CE67" s="300"/>
      <c r="CF67" s="300"/>
      <c r="CG67" s="300"/>
      <c r="CH67" s="300"/>
      <c r="CI67" s="300"/>
      <c r="CJ67" s="300"/>
      <c r="CK67" s="300"/>
      <c r="CL67" s="301"/>
      <c r="CM67" s="302"/>
      <c r="CN67" s="298"/>
      <c r="CO67" s="298"/>
      <c r="CP67" s="298"/>
      <c r="CQ67" s="298"/>
      <c r="CR67" s="298"/>
      <c r="CS67" s="298"/>
      <c r="CT67" s="298"/>
      <c r="CU67" s="298"/>
      <c r="CV67" s="298"/>
      <c r="CW67" s="298"/>
      <c r="CX67" s="298"/>
      <c r="CY67" s="298"/>
      <c r="CZ67" s="298"/>
      <c r="DA67" s="298"/>
      <c r="DB67" s="298"/>
      <c r="DC67" s="303"/>
    </row>
    <row r="68" spans="1:107" s="6" customFormat="1" ht="15" customHeight="1" x14ac:dyDescent="0.2">
      <c r="A68" s="287" t="s">
        <v>111</v>
      </c>
      <c r="B68" s="288"/>
      <c r="C68" s="288"/>
      <c r="D68" s="288"/>
      <c r="E68" s="288"/>
      <c r="F68" s="288"/>
      <c r="G68" s="288"/>
      <c r="H68" s="288"/>
      <c r="I68" s="289"/>
      <c r="J68" s="11"/>
      <c r="K68" s="298" t="s">
        <v>112</v>
      </c>
      <c r="L68" s="298"/>
      <c r="M68" s="298"/>
      <c r="N68" s="298"/>
      <c r="O68" s="298"/>
      <c r="P68" s="298"/>
      <c r="Q68" s="298"/>
      <c r="R68" s="298"/>
      <c r="S68" s="298"/>
      <c r="T68" s="298"/>
      <c r="U68" s="298"/>
      <c r="V68" s="298"/>
      <c r="W68" s="298"/>
      <c r="X68" s="298"/>
      <c r="Y68" s="298"/>
      <c r="Z68" s="298"/>
      <c r="AA68" s="298"/>
      <c r="AB68" s="298"/>
      <c r="AC68" s="298"/>
      <c r="AD68" s="298"/>
      <c r="AE68" s="298"/>
      <c r="AF68" s="298"/>
      <c r="AG68" s="298"/>
      <c r="AH68" s="298"/>
      <c r="AI68" s="298"/>
      <c r="AJ68" s="298"/>
      <c r="AK68" s="298"/>
      <c r="AL68" s="298"/>
      <c r="AM68" s="298"/>
      <c r="AN68" s="298"/>
      <c r="AO68" s="298"/>
      <c r="AP68" s="298"/>
      <c r="AQ68" s="298"/>
      <c r="AR68" s="298"/>
      <c r="AS68" s="298"/>
      <c r="AT68" s="298"/>
      <c r="AU68" s="298"/>
      <c r="AV68" s="298"/>
      <c r="AW68" s="298"/>
      <c r="AX68" s="298"/>
      <c r="AY68" s="298"/>
      <c r="AZ68" s="298"/>
      <c r="BA68" s="298"/>
      <c r="BB68" s="298"/>
      <c r="BC68" s="298"/>
      <c r="BD68" s="298"/>
      <c r="BE68" s="298"/>
      <c r="BF68" s="298"/>
      <c r="BG68" s="298"/>
      <c r="BH68" s="290" t="s">
        <v>87</v>
      </c>
      <c r="BI68" s="291"/>
      <c r="BJ68" s="291"/>
      <c r="BK68" s="291"/>
      <c r="BL68" s="291"/>
      <c r="BM68" s="291"/>
      <c r="BN68" s="291"/>
      <c r="BO68" s="291"/>
      <c r="BP68" s="291"/>
      <c r="BQ68" s="291"/>
      <c r="BR68" s="292"/>
      <c r="BS68" s="299">
        <v>55</v>
      </c>
      <c r="BT68" s="300"/>
      <c r="BU68" s="300"/>
      <c r="BV68" s="300"/>
      <c r="BW68" s="300"/>
      <c r="BX68" s="300"/>
      <c r="BY68" s="300"/>
      <c r="BZ68" s="300"/>
      <c r="CA68" s="300"/>
      <c r="CB68" s="301"/>
      <c r="CC68" s="299">
        <v>54.2</v>
      </c>
      <c r="CD68" s="300"/>
      <c r="CE68" s="300"/>
      <c r="CF68" s="300"/>
      <c r="CG68" s="300"/>
      <c r="CH68" s="300"/>
      <c r="CI68" s="300"/>
      <c r="CJ68" s="300"/>
      <c r="CK68" s="300"/>
      <c r="CL68" s="301"/>
      <c r="CM68" s="302"/>
      <c r="CN68" s="298"/>
      <c r="CO68" s="298"/>
      <c r="CP68" s="298"/>
      <c r="CQ68" s="298"/>
      <c r="CR68" s="298"/>
      <c r="CS68" s="298"/>
      <c r="CT68" s="298"/>
      <c r="CU68" s="298"/>
      <c r="CV68" s="298"/>
      <c r="CW68" s="298"/>
      <c r="CX68" s="298"/>
      <c r="CY68" s="298"/>
      <c r="CZ68" s="298"/>
      <c r="DA68" s="298"/>
      <c r="DB68" s="298"/>
      <c r="DC68" s="303"/>
    </row>
    <row r="69" spans="1:107" s="6" customFormat="1" ht="30" customHeight="1" x14ac:dyDescent="0.2">
      <c r="A69" s="287" t="s">
        <v>113</v>
      </c>
      <c r="B69" s="288"/>
      <c r="C69" s="288"/>
      <c r="D69" s="288"/>
      <c r="E69" s="288"/>
      <c r="F69" s="288"/>
      <c r="G69" s="288"/>
      <c r="H69" s="288"/>
      <c r="I69" s="289"/>
      <c r="J69" s="11"/>
      <c r="K69" s="298" t="s">
        <v>123</v>
      </c>
      <c r="L69" s="298"/>
      <c r="M69" s="298"/>
      <c r="N69" s="298"/>
      <c r="O69" s="298"/>
      <c r="P69" s="298"/>
      <c r="Q69" s="298"/>
      <c r="R69" s="298"/>
      <c r="S69" s="298"/>
      <c r="T69" s="298"/>
      <c r="U69" s="298"/>
      <c r="V69" s="298"/>
      <c r="W69" s="298"/>
      <c r="X69" s="298"/>
      <c r="Y69" s="298"/>
      <c r="Z69" s="298"/>
      <c r="AA69" s="298"/>
      <c r="AB69" s="298"/>
      <c r="AC69" s="298"/>
      <c r="AD69" s="298"/>
      <c r="AE69" s="298"/>
      <c r="AF69" s="298"/>
      <c r="AG69" s="298"/>
      <c r="AH69" s="298"/>
      <c r="AI69" s="298"/>
      <c r="AJ69" s="298"/>
      <c r="AK69" s="298"/>
      <c r="AL69" s="298"/>
      <c r="AM69" s="298"/>
      <c r="AN69" s="298"/>
      <c r="AO69" s="298"/>
      <c r="AP69" s="298"/>
      <c r="AQ69" s="298"/>
      <c r="AR69" s="298"/>
      <c r="AS69" s="298"/>
      <c r="AT69" s="298"/>
      <c r="AU69" s="298"/>
      <c r="AV69" s="298"/>
      <c r="AW69" s="298"/>
      <c r="AX69" s="298"/>
      <c r="AY69" s="298"/>
      <c r="AZ69" s="298"/>
      <c r="BA69" s="298"/>
      <c r="BB69" s="298"/>
      <c r="BC69" s="298"/>
      <c r="BD69" s="298"/>
      <c r="BE69" s="298"/>
      <c r="BF69" s="298"/>
      <c r="BG69" s="298"/>
      <c r="BH69" s="290" t="s">
        <v>6</v>
      </c>
      <c r="BI69" s="291"/>
      <c r="BJ69" s="291"/>
      <c r="BK69" s="291"/>
      <c r="BL69" s="291"/>
      <c r="BM69" s="291"/>
      <c r="BN69" s="291"/>
      <c r="BO69" s="291"/>
      <c r="BP69" s="291"/>
      <c r="BQ69" s="291"/>
      <c r="BR69" s="292"/>
      <c r="BS69" s="299">
        <v>8200000</v>
      </c>
      <c r="BT69" s="300"/>
      <c r="BU69" s="300"/>
      <c r="BV69" s="300"/>
      <c r="BW69" s="300"/>
      <c r="BX69" s="300"/>
      <c r="BY69" s="300"/>
      <c r="BZ69" s="300"/>
      <c r="CA69" s="300"/>
      <c r="CB69" s="301"/>
      <c r="CC69" s="299">
        <f>5810635.05+1159683.39+1278106</f>
        <v>8248424.4399999995</v>
      </c>
      <c r="CD69" s="300"/>
      <c r="CE69" s="300"/>
      <c r="CF69" s="300"/>
      <c r="CG69" s="300"/>
      <c r="CH69" s="300"/>
      <c r="CI69" s="300"/>
      <c r="CJ69" s="300"/>
      <c r="CK69" s="300"/>
      <c r="CL69" s="301"/>
      <c r="CM69" s="302"/>
      <c r="CN69" s="298"/>
      <c r="CO69" s="298"/>
      <c r="CP69" s="298"/>
      <c r="CQ69" s="298"/>
      <c r="CR69" s="298"/>
      <c r="CS69" s="298"/>
      <c r="CT69" s="298"/>
      <c r="CU69" s="298"/>
      <c r="CV69" s="298"/>
      <c r="CW69" s="298"/>
      <c r="CX69" s="298"/>
      <c r="CY69" s="298"/>
      <c r="CZ69" s="298"/>
      <c r="DA69" s="298"/>
      <c r="DB69" s="298"/>
      <c r="DC69" s="303"/>
    </row>
    <row r="70" spans="1:107" s="6" customFormat="1" ht="30" customHeight="1" x14ac:dyDescent="0.2">
      <c r="A70" s="287" t="s">
        <v>114</v>
      </c>
      <c r="B70" s="288"/>
      <c r="C70" s="288"/>
      <c r="D70" s="288"/>
      <c r="E70" s="288"/>
      <c r="F70" s="288"/>
      <c r="G70" s="288"/>
      <c r="H70" s="288"/>
      <c r="I70" s="289"/>
      <c r="J70" s="11"/>
      <c r="K70" s="298" t="s">
        <v>115</v>
      </c>
      <c r="L70" s="298"/>
      <c r="M70" s="298"/>
      <c r="N70" s="298"/>
      <c r="O70" s="298"/>
      <c r="P70" s="298"/>
      <c r="Q70" s="298"/>
      <c r="R70" s="298"/>
      <c r="S70" s="298"/>
      <c r="T70" s="298"/>
      <c r="U70" s="298"/>
      <c r="V70" s="298"/>
      <c r="W70" s="298"/>
      <c r="X70" s="298"/>
      <c r="Y70" s="298"/>
      <c r="Z70" s="298"/>
      <c r="AA70" s="298"/>
      <c r="AB70" s="298"/>
      <c r="AC70" s="298"/>
      <c r="AD70" s="298"/>
      <c r="AE70" s="298"/>
      <c r="AF70" s="298"/>
      <c r="AG70" s="298"/>
      <c r="AH70" s="298"/>
      <c r="AI70" s="298"/>
      <c r="AJ70" s="298"/>
      <c r="AK70" s="298"/>
      <c r="AL70" s="298"/>
      <c r="AM70" s="298"/>
      <c r="AN70" s="298"/>
      <c r="AO70" s="298"/>
      <c r="AP70" s="298"/>
      <c r="AQ70" s="298"/>
      <c r="AR70" s="298"/>
      <c r="AS70" s="298"/>
      <c r="AT70" s="298"/>
      <c r="AU70" s="298"/>
      <c r="AV70" s="298"/>
      <c r="AW70" s="298"/>
      <c r="AX70" s="298"/>
      <c r="AY70" s="298"/>
      <c r="AZ70" s="298"/>
      <c r="BA70" s="298"/>
      <c r="BB70" s="298"/>
      <c r="BC70" s="298"/>
      <c r="BD70" s="298"/>
      <c r="BE70" s="298"/>
      <c r="BF70" s="298"/>
      <c r="BG70" s="298"/>
      <c r="BH70" s="290" t="s">
        <v>6</v>
      </c>
      <c r="BI70" s="291"/>
      <c r="BJ70" s="291"/>
      <c r="BK70" s="291"/>
      <c r="BL70" s="291"/>
      <c r="BM70" s="291"/>
      <c r="BN70" s="291"/>
      <c r="BO70" s="291"/>
      <c r="BP70" s="291"/>
      <c r="BQ70" s="291"/>
      <c r="BR70" s="292"/>
      <c r="BS70" s="299">
        <v>1750000</v>
      </c>
      <c r="BT70" s="300"/>
      <c r="BU70" s="300"/>
      <c r="BV70" s="300"/>
      <c r="BW70" s="300"/>
      <c r="BX70" s="300"/>
      <c r="BY70" s="300"/>
      <c r="BZ70" s="300"/>
      <c r="CA70" s="300"/>
      <c r="CB70" s="301"/>
      <c r="CC70" s="299">
        <f>1278106+588471.336</f>
        <v>1866577.3360000001</v>
      </c>
      <c r="CD70" s="300"/>
      <c r="CE70" s="300"/>
      <c r="CF70" s="300"/>
      <c r="CG70" s="300"/>
      <c r="CH70" s="300"/>
      <c r="CI70" s="300"/>
      <c r="CJ70" s="300"/>
      <c r="CK70" s="300"/>
      <c r="CL70" s="301"/>
      <c r="CM70" s="302"/>
      <c r="CN70" s="298"/>
      <c r="CO70" s="298"/>
      <c r="CP70" s="298"/>
      <c r="CQ70" s="298"/>
      <c r="CR70" s="298"/>
      <c r="CS70" s="298"/>
      <c r="CT70" s="298"/>
      <c r="CU70" s="298"/>
      <c r="CV70" s="298"/>
      <c r="CW70" s="298"/>
      <c r="CX70" s="298"/>
      <c r="CY70" s="298"/>
      <c r="CZ70" s="298"/>
      <c r="DA70" s="298"/>
      <c r="DB70" s="298"/>
      <c r="DC70" s="303"/>
    </row>
    <row r="71" spans="1:107" s="6" customFormat="1" ht="45" customHeight="1" x14ac:dyDescent="0.2">
      <c r="A71" s="287" t="s">
        <v>116</v>
      </c>
      <c r="B71" s="288"/>
      <c r="C71" s="288"/>
      <c r="D71" s="288"/>
      <c r="E71" s="288"/>
      <c r="F71" s="288"/>
      <c r="G71" s="288"/>
      <c r="H71" s="288"/>
      <c r="I71" s="289"/>
      <c r="J71" s="11"/>
      <c r="K71" s="298" t="s">
        <v>117</v>
      </c>
      <c r="L71" s="298"/>
      <c r="M71" s="298"/>
      <c r="N71" s="298"/>
      <c r="O71" s="298"/>
      <c r="P71" s="298"/>
      <c r="Q71" s="298"/>
      <c r="R71" s="298"/>
      <c r="S71" s="298"/>
      <c r="T71" s="298"/>
      <c r="U71" s="298"/>
      <c r="V71" s="298"/>
      <c r="W71" s="298"/>
      <c r="X71" s="298"/>
      <c r="Y71" s="298"/>
      <c r="Z71" s="298"/>
      <c r="AA71" s="298"/>
      <c r="AB71" s="298"/>
      <c r="AC71" s="298"/>
      <c r="AD71" s="298"/>
      <c r="AE71" s="298"/>
      <c r="AF71" s="298"/>
      <c r="AG71" s="298"/>
      <c r="AH71" s="298"/>
      <c r="AI71" s="298"/>
      <c r="AJ71" s="298"/>
      <c r="AK71" s="298"/>
      <c r="AL71" s="298"/>
      <c r="AM71" s="298"/>
      <c r="AN71" s="298"/>
      <c r="AO71" s="298"/>
      <c r="AP71" s="298"/>
      <c r="AQ71" s="298"/>
      <c r="AR71" s="298"/>
      <c r="AS71" s="298"/>
      <c r="AT71" s="298"/>
      <c r="AU71" s="298"/>
      <c r="AV71" s="298"/>
      <c r="AW71" s="298"/>
      <c r="AX71" s="298"/>
      <c r="AY71" s="298"/>
      <c r="AZ71" s="298"/>
      <c r="BA71" s="298"/>
      <c r="BB71" s="298"/>
      <c r="BC71" s="298"/>
      <c r="BD71" s="298"/>
      <c r="BE71" s="298"/>
      <c r="BF71" s="298"/>
      <c r="BG71" s="298"/>
      <c r="BH71" s="290" t="s">
        <v>87</v>
      </c>
      <c r="BI71" s="291"/>
      <c r="BJ71" s="291"/>
      <c r="BK71" s="291"/>
      <c r="BL71" s="291"/>
      <c r="BM71" s="291"/>
      <c r="BN71" s="291"/>
      <c r="BO71" s="291"/>
      <c r="BP71" s="291"/>
      <c r="BQ71" s="291"/>
      <c r="BR71" s="292"/>
      <c r="BS71" s="299">
        <v>14.38</v>
      </c>
      <c r="BT71" s="300"/>
      <c r="BU71" s="300"/>
      <c r="BV71" s="300"/>
      <c r="BW71" s="300"/>
      <c r="BX71" s="300"/>
      <c r="BY71" s="300"/>
      <c r="BZ71" s="300"/>
      <c r="CA71" s="300"/>
      <c r="CB71" s="301"/>
      <c r="CC71" s="299" t="s">
        <v>32</v>
      </c>
      <c r="CD71" s="300"/>
      <c r="CE71" s="300"/>
      <c r="CF71" s="300"/>
      <c r="CG71" s="300"/>
      <c r="CH71" s="300"/>
      <c r="CI71" s="300"/>
      <c r="CJ71" s="300"/>
      <c r="CK71" s="300"/>
      <c r="CL71" s="301"/>
      <c r="CM71" s="293" t="s">
        <v>32</v>
      </c>
      <c r="CN71" s="294"/>
      <c r="CO71" s="294"/>
      <c r="CP71" s="294"/>
      <c r="CQ71" s="294"/>
      <c r="CR71" s="294"/>
      <c r="CS71" s="294"/>
      <c r="CT71" s="294"/>
      <c r="CU71" s="294"/>
      <c r="CV71" s="294"/>
      <c r="CW71" s="294"/>
      <c r="CX71" s="294"/>
      <c r="CY71" s="294"/>
      <c r="CZ71" s="294"/>
      <c r="DA71" s="294"/>
      <c r="DB71" s="294"/>
      <c r="DC71" s="295"/>
    </row>
    <row r="73" spans="1:107" s="1" customFormat="1" ht="12.75" x14ac:dyDescent="0.2">
      <c r="G73" s="1" t="s">
        <v>22</v>
      </c>
    </row>
    <row r="74" spans="1:107" s="1" customFormat="1" ht="68.25" customHeight="1" x14ac:dyDescent="0.2">
      <c r="A74" s="310" t="s">
        <v>124</v>
      </c>
      <c r="B74" s="311"/>
      <c r="C74" s="311"/>
      <c r="D74" s="311"/>
      <c r="E74" s="311"/>
      <c r="F74" s="311"/>
      <c r="G74" s="311"/>
      <c r="H74" s="311"/>
      <c r="I74" s="311"/>
      <c r="J74" s="311"/>
      <c r="K74" s="311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  <c r="AK74" s="311"/>
      <c r="AL74" s="311"/>
      <c r="AM74" s="311"/>
      <c r="AN74" s="311"/>
      <c r="AO74" s="311"/>
      <c r="AP74" s="311"/>
      <c r="AQ74" s="311"/>
      <c r="AR74" s="311"/>
      <c r="AS74" s="311"/>
      <c r="AT74" s="311"/>
      <c r="AU74" s="311"/>
      <c r="AV74" s="311"/>
      <c r="AW74" s="311"/>
      <c r="AX74" s="311"/>
      <c r="AY74" s="311"/>
      <c r="AZ74" s="311"/>
      <c r="BA74" s="311"/>
      <c r="BB74" s="311"/>
      <c r="BC74" s="311"/>
      <c r="BD74" s="311"/>
      <c r="BE74" s="311"/>
      <c r="BF74" s="311"/>
      <c r="BG74" s="311"/>
      <c r="BH74" s="311"/>
      <c r="BI74" s="311"/>
      <c r="BJ74" s="311"/>
      <c r="BK74" s="311"/>
      <c r="BL74" s="311"/>
      <c r="BM74" s="311"/>
      <c r="BN74" s="311"/>
      <c r="BO74" s="311"/>
      <c r="BP74" s="311"/>
      <c r="BQ74" s="311"/>
      <c r="BR74" s="311"/>
      <c r="BS74" s="311"/>
      <c r="BT74" s="311"/>
      <c r="BU74" s="311"/>
      <c r="BV74" s="311"/>
      <c r="BW74" s="311"/>
      <c r="BX74" s="311"/>
      <c r="BY74" s="311"/>
      <c r="BZ74" s="311"/>
      <c r="CA74" s="311"/>
      <c r="CB74" s="311"/>
      <c r="CC74" s="311"/>
      <c r="CD74" s="311"/>
      <c r="CE74" s="311"/>
      <c r="CF74" s="311"/>
      <c r="CG74" s="311"/>
      <c r="CH74" s="311"/>
      <c r="CI74" s="311"/>
      <c r="CJ74" s="311"/>
      <c r="CK74" s="311"/>
      <c r="CL74" s="311"/>
      <c r="CM74" s="311"/>
      <c r="CN74" s="311"/>
      <c r="CO74" s="311"/>
      <c r="CP74" s="311"/>
      <c r="CQ74" s="311"/>
      <c r="CR74" s="311"/>
      <c r="CS74" s="311"/>
      <c r="CT74" s="311"/>
      <c r="CU74" s="311"/>
      <c r="CV74" s="311"/>
      <c r="CW74" s="311"/>
      <c r="CX74" s="311"/>
      <c r="CY74" s="311"/>
      <c r="CZ74" s="311"/>
      <c r="DA74" s="311"/>
      <c r="DB74" s="311"/>
      <c r="DC74" s="311"/>
    </row>
    <row r="75" spans="1:107" s="1" customFormat="1" ht="25.5" customHeight="1" x14ac:dyDescent="0.2">
      <c r="A75" s="310" t="s">
        <v>118</v>
      </c>
      <c r="B75" s="311"/>
      <c r="C75" s="311"/>
      <c r="D75" s="311"/>
      <c r="E75" s="311"/>
      <c r="F75" s="311"/>
      <c r="G75" s="311"/>
      <c r="H75" s="311"/>
      <c r="I75" s="311"/>
      <c r="J75" s="311"/>
      <c r="K75" s="311"/>
      <c r="L75" s="311"/>
      <c r="M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  <c r="AI75" s="311"/>
      <c r="AJ75" s="311"/>
      <c r="AK75" s="311"/>
      <c r="AL75" s="311"/>
      <c r="AM75" s="311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  <c r="BA75" s="311"/>
      <c r="BB75" s="311"/>
      <c r="BC75" s="311"/>
      <c r="BD75" s="311"/>
      <c r="BE75" s="311"/>
      <c r="BF75" s="311"/>
      <c r="BG75" s="311"/>
      <c r="BH75" s="311"/>
      <c r="BI75" s="311"/>
      <c r="BJ75" s="311"/>
      <c r="BK75" s="311"/>
      <c r="BL75" s="311"/>
      <c r="BM75" s="311"/>
      <c r="BN75" s="311"/>
      <c r="BO75" s="311"/>
      <c r="BP75" s="311"/>
      <c r="BQ75" s="311"/>
      <c r="BR75" s="311"/>
      <c r="BS75" s="311"/>
      <c r="BT75" s="311"/>
      <c r="BU75" s="311"/>
      <c r="BV75" s="311"/>
      <c r="BW75" s="311"/>
      <c r="BX75" s="311"/>
      <c r="BY75" s="311"/>
      <c r="BZ75" s="311"/>
      <c r="CA75" s="311"/>
      <c r="CB75" s="311"/>
      <c r="CC75" s="311"/>
      <c r="CD75" s="311"/>
      <c r="CE75" s="311"/>
      <c r="CF75" s="311"/>
      <c r="CG75" s="311"/>
      <c r="CH75" s="311"/>
      <c r="CI75" s="311"/>
      <c r="CJ75" s="311"/>
      <c r="CK75" s="311"/>
      <c r="CL75" s="311"/>
      <c r="CM75" s="311"/>
      <c r="CN75" s="311"/>
      <c r="CO75" s="311"/>
      <c r="CP75" s="311"/>
      <c r="CQ75" s="311"/>
      <c r="CR75" s="311"/>
      <c r="CS75" s="311"/>
      <c r="CT75" s="311"/>
      <c r="CU75" s="311"/>
      <c r="CV75" s="311"/>
      <c r="CW75" s="311"/>
      <c r="CX75" s="311"/>
      <c r="CY75" s="311"/>
      <c r="CZ75" s="311"/>
      <c r="DA75" s="311"/>
      <c r="DB75" s="311"/>
      <c r="DC75" s="311"/>
    </row>
    <row r="76" spans="1:107" s="1" customFormat="1" ht="25.5" customHeight="1" x14ac:dyDescent="0.2">
      <c r="A76" s="310" t="s">
        <v>174</v>
      </c>
      <c r="B76" s="311"/>
      <c r="C76" s="311"/>
      <c r="D76" s="311"/>
      <c r="E76" s="311"/>
      <c r="F76" s="311"/>
      <c r="G76" s="311"/>
      <c r="H76" s="311"/>
      <c r="I76" s="311"/>
      <c r="J76" s="311"/>
      <c r="K76" s="311"/>
      <c r="L76" s="311"/>
      <c r="M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X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  <c r="AI76" s="311"/>
      <c r="AJ76" s="311"/>
      <c r="AK76" s="311"/>
      <c r="AL76" s="311"/>
      <c r="AM76" s="311"/>
      <c r="AN76" s="311"/>
      <c r="AO76" s="311"/>
      <c r="AP76" s="311"/>
      <c r="AQ76" s="311"/>
      <c r="AR76" s="311"/>
      <c r="AS76" s="311"/>
      <c r="AT76" s="311"/>
      <c r="AU76" s="311"/>
      <c r="AV76" s="311"/>
      <c r="AW76" s="311"/>
      <c r="AX76" s="311"/>
      <c r="AY76" s="311"/>
      <c r="AZ76" s="311"/>
      <c r="BA76" s="311"/>
      <c r="BB76" s="311"/>
      <c r="BC76" s="311"/>
      <c r="BD76" s="311"/>
      <c r="BE76" s="311"/>
      <c r="BF76" s="311"/>
      <c r="BG76" s="311"/>
      <c r="BH76" s="311"/>
      <c r="BI76" s="311"/>
      <c r="BJ76" s="311"/>
      <c r="BK76" s="311"/>
      <c r="BL76" s="311"/>
      <c r="BM76" s="311"/>
      <c r="BN76" s="311"/>
      <c r="BO76" s="311"/>
      <c r="BP76" s="311"/>
      <c r="BQ76" s="311"/>
      <c r="BR76" s="311"/>
      <c r="BS76" s="311"/>
      <c r="BT76" s="311"/>
      <c r="BU76" s="311"/>
      <c r="BV76" s="311"/>
      <c r="BW76" s="311"/>
      <c r="BX76" s="311"/>
      <c r="BY76" s="311"/>
      <c r="BZ76" s="311"/>
      <c r="CA76" s="311"/>
      <c r="CB76" s="311"/>
      <c r="CC76" s="311"/>
      <c r="CD76" s="311"/>
      <c r="CE76" s="311"/>
      <c r="CF76" s="311"/>
      <c r="CG76" s="311"/>
      <c r="CH76" s="311"/>
      <c r="CI76" s="311"/>
      <c r="CJ76" s="311"/>
      <c r="CK76" s="311"/>
      <c r="CL76" s="311"/>
      <c r="CM76" s="311"/>
      <c r="CN76" s="311"/>
      <c r="CO76" s="311"/>
      <c r="CP76" s="311"/>
      <c r="CQ76" s="311"/>
      <c r="CR76" s="311"/>
      <c r="CS76" s="311"/>
      <c r="CT76" s="311"/>
      <c r="CU76" s="311"/>
      <c r="CV76" s="311"/>
      <c r="CW76" s="311"/>
      <c r="CX76" s="311"/>
      <c r="CY76" s="311"/>
      <c r="CZ76" s="311"/>
      <c r="DA76" s="311"/>
      <c r="DB76" s="311"/>
      <c r="DC76" s="311"/>
    </row>
    <row r="77" spans="1:107" s="1" customFormat="1" ht="25.5" customHeight="1" x14ac:dyDescent="0.2">
      <c r="A77" s="310" t="s">
        <v>119</v>
      </c>
      <c r="B77" s="311"/>
      <c r="C77" s="311"/>
      <c r="D77" s="311"/>
      <c r="E77" s="311"/>
      <c r="F77" s="311"/>
      <c r="G77" s="311"/>
      <c r="H77" s="311"/>
      <c r="I77" s="311"/>
      <c r="J77" s="311"/>
      <c r="K77" s="311"/>
      <c r="L77" s="311"/>
      <c r="M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X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  <c r="AI77" s="311"/>
      <c r="AJ77" s="311"/>
      <c r="AK77" s="311"/>
      <c r="AL77" s="311"/>
      <c r="AM77" s="311"/>
      <c r="AN77" s="311"/>
      <c r="AO77" s="311"/>
      <c r="AP77" s="311"/>
      <c r="AQ77" s="311"/>
      <c r="AR77" s="311"/>
      <c r="AS77" s="311"/>
      <c r="AT77" s="311"/>
      <c r="AU77" s="311"/>
      <c r="AV77" s="311"/>
      <c r="AW77" s="311"/>
      <c r="AX77" s="311"/>
      <c r="AY77" s="311"/>
      <c r="AZ77" s="311"/>
      <c r="BA77" s="311"/>
      <c r="BB77" s="311"/>
      <c r="BC77" s="311"/>
      <c r="BD77" s="311"/>
      <c r="BE77" s="311"/>
      <c r="BF77" s="311"/>
      <c r="BG77" s="311"/>
      <c r="BH77" s="311"/>
      <c r="BI77" s="311"/>
      <c r="BJ77" s="311"/>
      <c r="BK77" s="311"/>
      <c r="BL77" s="311"/>
      <c r="BM77" s="311"/>
      <c r="BN77" s="311"/>
      <c r="BO77" s="311"/>
      <c r="BP77" s="311"/>
      <c r="BQ77" s="311"/>
      <c r="BR77" s="311"/>
      <c r="BS77" s="311"/>
      <c r="BT77" s="311"/>
      <c r="BU77" s="311"/>
      <c r="BV77" s="311"/>
      <c r="BW77" s="311"/>
      <c r="BX77" s="311"/>
      <c r="BY77" s="311"/>
      <c r="BZ77" s="311"/>
      <c r="CA77" s="311"/>
      <c r="CB77" s="311"/>
      <c r="CC77" s="311"/>
      <c r="CD77" s="311"/>
      <c r="CE77" s="311"/>
      <c r="CF77" s="311"/>
      <c r="CG77" s="311"/>
      <c r="CH77" s="311"/>
      <c r="CI77" s="311"/>
      <c r="CJ77" s="311"/>
      <c r="CK77" s="311"/>
      <c r="CL77" s="311"/>
      <c r="CM77" s="311"/>
      <c r="CN77" s="311"/>
      <c r="CO77" s="311"/>
      <c r="CP77" s="311"/>
      <c r="CQ77" s="311"/>
      <c r="CR77" s="311"/>
      <c r="CS77" s="311"/>
      <c r="CT77" s="311"/>
      <c r="CU77" s="311"/>
      <c r="CV77" s="311"/>
      <c r="CW77" s="311"/>
      <c r="CX77" s="311"/>
      <c r="CY77" s="311"/>
      <c r="CZ77" s="311"/>
      <c r="DA77" s="311"/>
      <c r="DB77" s="311"/>
      <c r="DC77" s="311"/>
    </row>
    <row r="78" spans="1:107" s="1" customFormat="1" ht="25.5" customHeight="1" x14ac:dyDescent="0.2">
      <c r="A78" s="310" t="s">
        <v>120</v>
      </c>
      <c r="B78" s="311"/>
      <c r="C78" s="311"/>
      <c r="D78" s="311"/>
      <c r="E78" s="311"/>
      <c r="F78" s="311"/>
      <c r="G78" s="311"/>
      <c r="H78" s="311"/>
      <c r="I78" s="311"/>
      <c r="J78" s="311"/>
      <c r="K78" s="311"/>
      <c r="L78" s="311"/>
      <c r="M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X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  <c r="AI78" s="311"/>
      <c r="AJ78" s="311"/>
      <c r="AK78" s="311"/>
      <c r="AL78" s="311"/>
      <c r="AM78" s="311"/>
      <c r="AN78" s="311"/>
      <c r="AO78" s="311"/>
      <c r="AP78" s="311"/>
      <c r="AQ78" s="311"/>
      <c r="AR78" s="311"/>
      <c r="AS78" s="311"/>
      <c r="AT78" s="311"/>
      <c r="AU78" s="311"/>
      <c r="AV78" s="311"/>
      <c r="AW78" s="311"/>
      <c r="AX78" s="311"/>
      <c r="AY78" s="311"/>
      <c r="AZ78" s="311"/>
      <c r="BA78" s="311"/>
      <c r="BB78" s="311"/>
      <c r="BC78" s="311"/>
      <c r="BD78" s="311"/>
      <c r="BE78" s="311"/>
      <c r="BF78" s="311"/>
      <c r="BG78" s="311"/>
      <c r="BH78" s="311"/>
      <c r="BI78" s="311"/>
      <c r="BJ78" s="311"/>
      <c r="BK78" s="311"/>
      <c r="BL78" s="311"/>
      <c r="BM78" s="311"/>
      <c r="BN78" s="311"/>
      <c r="BO78" s="311"/>
      <c r="BP78" s="311"/>
      <c r="BQ78" s="311"/>
      <c r="BR78" s="311"/>
      <c r="BS78" s="311"/>
      <c r="BT78" s="311"/>
      <c r="BU78" s="311"/>
      <c r="BV78" s="311"/>
      <c r="BW78" s="311"/>
      <c r="BX78" s="311"/>
      <c r="BY78" s="311"/>
      <c r="BZ78" s="311"/>
      <c r="CA78" s="311"/>
      <c r="CB78" s="311"/>
      <c r="CC78" s="311"/>
      <c r="CD78" s="311"/>
      <c r="CE78" s="311"/>
      <c r="CF78" s="311"/>
      <c r="CG78" s="311"/>
      <c r="CH78" s="311"/>
      <c r="CI78" s="311"/>
      <c r="CJ78" s="311"/>
      <c r="CK78" s="311"/>
      <c r="CL78" s="311"/>
      <c r="CM78" s="311"/>
      <c r="CN78" s="311"/>
      <c r="CO78" s="311"/>
      <c r="CP78" s="311"/>
      <c r="CQ78" s="311"/>
      <c r="CR78" s="311"/>
      <c r="CS78" s="311"/>
      <c r="CT78" s="311"/>
      <c r="CU78" s="311"/>
      <c r="CV78" s="311"/>
      <c r="CW78" s="311"/>
      <c r="CX78" s="311"/>
      <c r="CY78" s="311"/>
      <c r="CZ78" s="311"/>
      <c r="DA78" s="311"/>
      <c r="DB78" s="311"/>
      <c r="DC78" s="311"/>
    </row>
    <row r="79" spans="1:107" ht="3" customHeight="1" x14ac:dyDescent="0.25"/>
  </sheetData>
  <mergeCells count="352">
    <mergeCell ref="A66:I66"/>
    <mergeCell ref="K66:BG66"/>
    <mergeCell ref="BH66:BR66"/>
    <mergeCell ref="BS66:CB66"/>
    <mergeCell ref="CC66:CL66"/>
    <mergeCell ref="CM66:DC66"/>
    <mergeCell ref="A55:I55"/>
    <mergeCell ref="K55:BG55"/>
    <mergeCell ref="BH55:BR55"/>
    <mergeCell ref="BS55:CB55"/>
    <mergeCell ref="CC55:CL55"/>
    <mergeCell ref="CM55:DC55"/>
    <mergeCell ref="A62:I62"/>
    <mergeCell ref="K62:BG62"/>
    <mergeCell ref="BH62:BR62"/>
    <mergeCell ref="BS62:CB62"/>
    <mergeCell ref="CC62:CL62"/>
    <mergeCell ref="CM62:DC62"/>
    <mergeCell ref="A65:I65"/>
    <mergeCell ref="K65:BG65"/>
    <mergeCell ref="BH65:BR65"/>
    <mergeCell ref="BS65:CB65"/>
    <mergeCell ref="CC65:CL65"/>
    <mergeCell ref="CM65:DC65"/>
    <mergeCell ref="A58:I58"/>
    <mergeCell ref="K58:BG58"/>
    <mergeCell ref="BH58:BR58"/>
    <mergeCell ref="BS58:CB58"/>
    <mergeCell ref="CC58:CL58"/>
    <mergeCell ref="CM58:DC58"/>
    <mergeCell ref="A59:I59"/>
    <mergeCell ref="K59:BG59"/>
    <mergeCell ref="BH59:BR59"/>
    <mergeCell ref="BS59:CB59"/>
    <mergeCell ref="CC59:CL59"/>
    <mergeCell ref="CM59:DC59"/>
    <mergeCell ref="A74:DC74"/>
    <mergeCell ref="A75:DC75"/>
    <mergeCell ref="A76:DC76"/>
    <mergeCell ref="A77:DC77"/>
    <mergeCell ref="A78:DC78"/>
    <mergeCell ref="A71:I71"/>
    <mergeCell ref="K71:BG71"/>
    <mergeCell ref="BH71:BR71"/>
    <mergeCell ref="BS71:CB71"/>
    <mergeCell ref="CC71:CL71"/>
    <mergeCell ref="CM71:DC71"/>
    <mergeCell ref="A70:I70"/>
    <mergeCell ref="K70:BG70"/>
    <mergeCell ref="BH70:BR70"/>
    <mergeCell ref="BS70:CB70"/>
    <mergeCell ref="CC70:CL70"/>
    <mergeCell ref="CM70:DC70"/>
    <mergeCell ref="A69:I69"/>
    <mergeCell ref="K69:BG69"/>
    <mergeCell ref="BH69:BR69"/>
    <mergeCell ref="BS69:CB69"/>
    <mergeCell ref="CC69:CL69"/>
    <mergeCell ref="CM69:DC69"/>
    <mergeCell ref="A68:I68"/>
    <mergeCell ref="K68:BG68"/>
    <mergeCell ref="BH68:BR68"/>
    <mergeCell ref="BS68:CB68"/>
    <mergeCell ref="CC68:CL68"/>
    <mergeCell ref="CM68:DC68"/>
    <mergeCell ref="A67:I67"/>
    <mergeCell ref="K67:BG67"/>
    <mergeCell ref="BH67:BR67"/>
    <mergeCell ref="BS67:CB67"/>
    <mergeCell ref="CC67:CL67"/>
    <mergeCell ref="CM67:DC67"/>
    <mergeCell ref="A64:I64"/>
    <mergeCell ref="K64:BG64"/>
    <mergeCell ref="BH64:BR64"/>
    <mergeCell ref="BS64:CB64"/>
    <mergeCell ref="CC64:CL64"/>
    <mergeCell ref="CM64:DC64"/>
    <mergeCell ref="A63:I63"/>
    <mergeCell ref="K63:BG63"/>
    <mergeCell ref="BH63:BR63"/>
    <mergeCell ref="BS63:CB63"/>
    <mergeCell ref="CC63:CL63"/>
    <mergeCell ref="CM63:DC63"/>
    <mergeCell ref="A61:I61"/>
    <mergeCell ref="K61:BG61"/>
    <mergeCell ref="BH61:BR61"/>
    <mergeCell ref="BS61:CB61"/>
    <mergeCell ref="CC61:CL61"/>
    <mergeCell ref="CM61:DC61"/>
    <mergeCell ref="A60:I60"/>
    <mergeCell ref="K60:BG60"/>
    <mergeCell ref="BH60:BR60"/>
    <mergeCell ref="BS60:CB60"/>
    <mergeCell ref="CC60:CL60"/>
    <mergeCell ref="CM60:DC60"/>
    <mergeCell ref="A57:I57"/>
    <mergeCell ref="K57:BG57"/>
    <mergeCell ref="BH57:BR57"/>
    <mergeCell ref="BS57:CB57"/>
    <mergeCell ref="CC57:CL57"/>
    <mergeCell ref="CM57:DC57"/>
    <mergeCell ref="A56:I56"/>
    <mergeCell ref="K56:BG56"/>
    <mergeCell ref="BH56:BR56"/>
    <mergeCell ref="BS56:CB56"/>
    <mergeCell ref="CC56:CL56"/>
    <mergeCell ref="CM56:DC56"/>
    <mergeCell ref="A54:I54"/>
    <mergeCell ref="K54:BG54"/>
    <mergeCell ref="BH54:BR54"/>
    <mergeCell ref="BS54:CB54"/>
    <mergeCell ref="CC54:CL54"/>
    <mergeCell ref="CM54:DC54"/>
    <mergeCell ref="A53:I53"/>
    <mergeCell ref="K53:BG53"/>
    <mergeCell ref="BH53:BR53"/>
    <mergeCell ref="BS53:CB53"/>
    <mergeCell ref="CC53:CL53"/>
    <mergeCell ref="CM53:DC53"/>
    <mergeCell ref="A52:I52"/>
    <mergeCell ref="K52:BG52"/>
    <mergeCell ref="BH52:BR52"/>
    <mergeCell ref="BS52:CB52"/>
    <mergeCell ref="CC52:CL52"/>
    <mergeCell ref="CM52:DC52"/>
    <mergeCell ref="A51:I51"/>
    <mergeCell ref="K51:BG51"/>
    <mergeCell ref="BH51:BR51"/>
    <mergeCell ref="BS51:CB51"/>
    <mergeCell ref="CC51:CL51"/>
    <mergeCell ref="CM51:DC51"/>
    <mergeCell ref="A50:I50"/>
    <mergeCell ref="K50:BG50"/>
    <mergeCell ref="BH50:BR50"/>
    <mergeCell ref="BS50:CB50"/>
    <mergeCell ref="CC50:CL50"/>
    <mergeCell ref="CM50:DC50"/>
    <mergeCell ref="A49:I49"/>
    <mergeCell ref="K49:BG49"/>
    <mergeCell ref="BH49:BR49"/>
    <mergeCell ref="BS49:CB49"/>
    <mergeCell ref="CC49:CL49"/>
    <mergeCell ref="CM49:DC49"/>
    <mergeCell ref="A48:I48"/>
    <mergeCell ref="K48:BG48"/>
    <mergeCell ref="BH48:BR48"/>
    <mergeCell ref="BS48:CB48"/>
    <mergeCell ref="CC48:CL48"/>
    <mergeCell ref="CM48:DC48"/>
    <mergeCell ref="A47:I47"/>
    <mergeCell ref="K47:BG47"/>
    <mergeCell ref="BH47:BR47"/>
    <mergeCell ref="BS47:CB47"/>
    <mergeCell ref="CC47:CL47"/>
    <mergeCell ref="CM47:DC47"/>
    <mergeCell ref="A46:I46"/>
    <mergeCell ref="K46:BG46"/>
    <mergeCell ref="BH46:BR46"/>
    <mergeCell ref="BS46:CB46"/>
    <mergeCell ref="CC46:CL46"/>
    <mergeCell ref="CM46:DC46"/>
    <mergeCell ref="A45:I45"/>
    <mergeCell ref="K45:BG45"/>
    <mergeCell ref="BH45:BR45"/>
    <mergeCell ref="BS45:CB45"/>
    <mergeCell ref="CC45:CL45"/>
    <mergeCell ref="CM45:DC45"/>
    <mergeCell ref="A44:I44"/>
    <mergeCell ref="K44:BG44"/>
    <mergeCell ref="BH44:BR44"/>
    <mergeCell ref="BS44:CB44"/>
    <mergeCell ref="CC44:CL44"/>
    <mergeCell ref="CM44:DC44"/>
    <mergeCell ref="A43:I43"/>
    <mergeCell ref="K43:BG43"/>
    <mergeCell ref="BH43:BR43"/>
    <mergeCell ref="BS43:CB43"/>
    <mergeCell ref="CC43:CL43"/>
    <mergeCell ref="CM43:DC43"/>
    <mergeCell ref="A42:I42"/>
    <mergeCell ref="K42:BG42"/>
    <mergeCell ref="BH42:BR42"/>
    <mergeCell ref="BS42:CB42"/>
    <mergeCell ref="CC42:CL42"/>
    <mergeCell ref="CM42:DC42"/>
    <mergeCell ref="A41:I41"/>
    <mergeCell ref="K41:BG41"/>
    <mergeCell ref="BH41:BR41"/>
    <mergeCell ref="BS41:CB41"/>
    <mergeCell ref="CC41:CL41"/>
    <mergeCell ref="CM41:DC41"/>
    <mergeCell ref="A40:I40"/>
    <mergeCell ref="K40:BG40"/>
    <mergeCell ref="BH40:BR40"/>
    <mergeCell ref="BS40:CB40"/>
    <mergeCell ref="CC40:CL40"/>
    <mergeCell ref="CM40:DC40"/>
    <mergeCell ref="A39:I39"/>
    <mergeCell ref="K39:BG39"/>
    <mergeCell ref="BH39:BR39"/>
    <mergeCell ref="BS39:CB39"/>
    <mergeCell ref="CC39:CL39"/>
    <mergeCell ref="CM39:DC39"/>
    <mergeCell ref="A38:I38"/>
    <mergeCell ref="K38:BG38"/>
    <mergeCell ref="BH38:BR38"/>
    <mergeCell ref="BS38:CB38"/>
    <mergeCell ref="CC38:CL38"/>
    <mergeCell ref="CM38:DC38"/>
    <mergeCell ref="A37:I37"/>
    <mergeCell ref="K37:BG37"/>
    <mergeCell ref="BH37:BR37"/>
    <mergeCell ref="BS37:CB37"/>
    <mergeCell ref="CC37:CL37"/>
    <mergeCell ref="CM37:DC37"/>
    <mergeCell ref="A36:I36"/>
    <mergeCell ref="K36:BG36"/>
    <mergeCell ref="BH36:BR36"/>
    <mergeCell ref="BS36:CB36"/>
    <mergeCell ref="CC36:CL36"/>
    <mergeCell ref="CM36:DC36"/>
    <mergeCell ref="A35:I35"/>
    <mergeCell ref="K35:BG35"/>
    <mergeCell ref="BH35:BR35"/>
    <mergeCell ref="BS35:CB35"/>
    <mergeCell ref="CC35:CL35"/>
    <mergeCell ref="CM35:DC35"/>
    <mergeCell ref="A34:I34"/>
    <mergeCell ref="K34:BG34"/>
    <mergeCell ref="BH34:BR34"/>
    <mergeCell ref="BS34:CB34"/>
    <mergeCell ref="CC34:CL34"/>
    <mergeCell ref="CM34:DC34"/>
    <mergeCell ref="A33:I33"/>
    <mergeCell ref="K33:BG33"/>
    <mergeCell ref="BH33:BR33"/>
    <mergeCell ref="BS33:CB33"/>
    <mergeCell ref="CC33:CL33"/>
    <mergeCell ref="CM33:DC33"/>
    <mergeCell ref="A32:I32"/>
    <mergeCell ref="K32:BG32"/>
    <mergeCell ref="BH32:BR32"/>
    <mergeCell ref="BS32:CB32"/>
    <mergeCell ref="CC32:CL32"/>
    <mergeCell ref="CM32:DC32"/>
    <mergeCell ref="A31:I31"/>
    <mergeCell ref="K31:BG31"/>
    <mergeCell ref="BH31:BR31"/>
    <mergeCell ref="BS31:CB31"/>
    <mergeCell ref="CC31:CL31"/>
    <mergeCell ref="CM31:DC31"/>
    <mergeCell ref="A30:I30"/>
    <mergeCell ref="K30:BG30"/>
    <mergeCell ref="BH30:BR30"/>
    <mergeCell ref="BS30:CB30"/>
    <mergeCell ref="CC30:CL30"/>
    <mergeCell ref="CM30:DC30"/>
    <mergeCell ref="A29:I29"/>
    <mergeCell ref="K29:BG29"/>
    <mergeCell ref="BH29:BR29"/>
    <mergeCell ref="BS29:CB29"/>
    <mergeCell ref="CC29:CL29"/>
    <mergeCell ref="CM29:DC29"/>
    <mergeCell ref="A28:I28"/>
    <mergeCell ref="K28:BG28"/>
    <mergeCell ref="BH28:BR28"/>
    <mergeCell ref="BS28:CB28"/>
    <mergeCell ref="CC28:CL28"/>
    <mergeCell ref="CM28:DC28"/>
    <mergeCell ref="A27:I27"/>
    <mergeCell ref="K27:BG27"/>
    <mergeCell ref="BH27:BR27"/>
    <mergeCell ref="BS27:CB27"/>
    <mergeCell ref="CC27:CL27"/>
    <mergeCell ref="CM27:DC27"/>
    <mergeCell ref="A26:I26"/>
    <mergeCell ref="K26:BG26"/>
    <mergeCell ref="BH26:BR26"/>
    <mergeCell ref="BS26:CB26"/>
    <mergeCell ref="CC26:CL26"/>
    <mergeCell ref="CM26:DC26"/>
    <mergeCell ref="A25:I25"/>
    <mergeCell ref="K25:BG25"/>
    <mergeCell ref="BH25:BR25"/>
    <mergeCell ref="BS25:CB25"/>
    <mergeCell ref="CC25:CL25"/>
    <mergeCell ref="CM25:DC25"/>
    <mergeCell ref="A24:I24"/>
    <mergeCell ref="K24:BG24"/>
    <mergeCell ref="BH24:BR24"/>
    <mergeCell ref="BS24:CB24"/>
    <mergeCell ref="CC24:CL24"/>
    <mergeCell ref="CM24:DC24"/>
    <mergeCell ref="A23:I23"/>
    <mergeCell ref="K23:BG23"/>
    <mergeCell ref="BH23:BR23"/>
    <mergeCell ref="BS23:CB23"/>
    <mergeCell ref="CC23:CL23"/>
    <mergeCell ref="CM23:DC23"/>
    <mergeCell ref="A22:I22"/>
    <mergeCell ref="K22:BG22"/>
    <mergeCell ref="BH22:BR22"/>
    <mergeCell ref="BS22:CB22"/>
    <mergeCell ref="CC22:CL22"/>
    <mergeCell ref="CM22:DC22"/>
    <mergeCell ref="A21:I21"/>
    <mergeCell ref="K21:BG21"/>
    <mergeCell ref="BH21:BR21"/>
    <mergeCell ref="BS21:CB21"/>
    <mergeCell ref="CC21:CL21"/>
    <mergeCell ref="CM21:DC21"/>
    <mergeCell ref="A20:I20"/>
    <mergeCell ref="K20:BG20"/>
    <mergeCell ref="BH20:BR20"/>
    <mergeCell ref="BS20:CB20"/>
    <mergeCell ref="CC20:CL20"/>
    <mergeCell ref="CM20:DC20"/>
    <mergeCell ref="A19:I19"/>
    <mergeCell ref="BH19:BR19"/>
    <mergeCell ref="BS19:CB19"/>
    <mergeCell ref="CC19:CL19"/>
    <mergeCell ref="CM19:DC19"/>
    <mergeCell ref="J19:BG19"/>
    <mergeCell ref="A18:I18"/>
    <mergeCell ref="BH18:BR18"/>
    <mergeCell ref="BS18:CB18"/>
    <mergeCell ref="CC18:CL18"/>
    <mergeCell ref="CM18:DC18"/>
    <mergeCell ref="BS15:CL15"/>
    <mergeCell ref="CM15:DC16"/>
    <mergeCell ref="BS16:CB16"/>
    <mergeCell ref="CC16:CL16"/>
    <mergeCell ref="A17:I17"/>
    <mergeCell ref="BH17:BR17"/>
    <mergeCell ref="BS17:CB17"/>
    <mergeCell ref="CC17:CL17"/>
    <mergeCell ref="CM17:DC17"/>
    <mergeCell ref="J17:BG17"/>
    <mergeCell ref="J18:BG18"/>
    <mergeCell ref="J12:BM12"/>
    <mergeCell ref="AQ13:AX13"/>
    <mergeCell ref="AY13:AZ13"/>
    <mergeCell ref="BA13:BG13"/>
    <mergeCell ref="A15:I16"/>
    <mergeCell ref="J15:BG16"/>
    <mergeCell ref="BH15:BR16"/>
    <mergeCell ref="A5:DC5"/>
    <mergeCell ref="A6:DC6"/>
    <mergeCell ref="A7:DC7"/>
    <mergeCell ref="A8:DC8"/>
    <mergeCell ref="AG10:CH10"/>
    <mergeCell ref="J11:BM11"/>
  </mergeCells>
  <pageMargins left="0.7" right="0.7" top="0.75" bottom="0.75" header="0.3" footer="0.3"/>
  <pageSetup paperSize="9" scale="69" orientation="portrait" r:id="rId1"/>
  <colBreaks count="1" manualBreakCount="1">
    <brk id="107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6"/>
  <sheetViews>
    <sheetView workbookViewId="0">
      <selection activeCell="F42" sqref="F42"/>
    </sheetView>
  </sheetViews>
  <sheetFormatPr defaultRowHeight="11.25" outlineLevelRow="3" x14ac:dyDescent="0.2"/>
  <cols>
    <col min="1" max="1" width="53.140625" style="226" customWidth="1"/>
    <col min="2" max="2" width="15.5703125" style="226" customWidth="1"/>
    <col min="3" max="3" width="17.28515625" style="225" customWidth="1"/>
    <col min="4" max="4" width="17.7109375" style="225" customWidth="1"/>
    <col min="5" max="5" width="21.42578125" style="225" customWidth="1"/>
    <col min="6" max="6" width="34.42578125" style="225" customWidth="1"/>
    <col min="7" max="7" width="41.140625" style="225" customWidth="1"/>
    <col min="8" max="8" width="13.5703125" style="225" customWidth="1"/>
    <col min="9" max="9" width="14.5703125" style="225" customWidth="1"/>
    <col min="10" max="11" width="13.7109375" style="225" customWidth="1"/>
    <col min="12" max="252" width="9.140625" style="225" customWidth="1"/>
    <col min="253" max="253" width="15.5703125" style="225" customWidth="1"/>
    <col min="254" max="254" width="44.28515625" style="225" customWidth="1"/>
    <col min="255" max="257" width="15.5703125" style="225" customWidth="1"/>
    <col min="258" max="258" width="27.5703125" style="225" customWidth="1"/>
    <col min="259" max="508" width="9.140625" style="225" customWidth="1"/>
    <col min="509" max="509" width="15.5703125" style="225" customWidth="1"/>
    <col min="510" max="510" width="44.28515625" style="225" customWidth="1"/>
    <col min="511" max="513" width="15.5703125" style="225" customWidth="1"/>
    <col min="514" max="514" width="27.5703125" style="225" customWidth="1"/>
    <col min="515" max="764" width="9.140625" style="225" customWidth="1"/>
    <col min="765" max="765" width="15.5703125" style="225" customWidth="1"/>
    <col min="766" max="766" width="44.28515625" style="225" customWidth="1"/>
    <col min="767" max="769" width="15.5703125" style="225" customWidth="1"/>
    <col min="770" max="770" width="27.5703125" style="225" customWidth="1"/>
    <col min="771" max="1020" width="9.140625" style="225" customWidth="1"/>
    <col min="1021" max="1021" width="15.5703125" style="225" customWidth="1"/>
    <col min="1022" max="1022" width="44.28515625" style="225" customWidth="1"/>
    <col min="1023" max="1025" width="15.5703125" style="225" customWidth="1"/>
    <col min="1026" max="1026" width="27.5703125" style="225" customWidth="1"/>
    <col min="1027" max="1276" width="9.140625" style="225" customWidth="1"/>
    <col min="1277" max="1277" width="15.5703125" style="225" customWidth="1"/>
    <col min="1278" max="1278" width="44.28515625" style="225" customWidth="1"/>
    <col min="1279" max="1281" width="15.5703125" style="225" customWidth="1"/>
    <col min="1282" max="1282" width="27.5703125" style="225" customWidth="1"/>
    <col min="1283" max="1532" width="9.140625" style="225" customWidth="1"/>
    <col min="1533" max="1533" width="15.5703125" style="225" customWidth="1"/>
    <col min="1534" max="1534" width="44.28515625" style="225" customWidth="1"/>
    <col min="1535" max="1537" width="15.5703125" style="225" customWidth="1"/>
    <col min="1538" max="1538" width="27.5703125" style="225" customWidth="1"/>
    <col min="1539" max="1788" width="9.140625" style="225" customWidth="1"/>
    <col min="1789" max="1789" width="15.5703125" style="225" customWidth="1"/>
    <col min="1790" max="1790" width="44.28515625" style="225" customWidth="1"/>
    <col min="1791" max="1793" width="15.5703125" style="225" customWidth="1"/>
    <col min="1794" max="1794" width="27.5703125" style="225" customWidth="1"/>
    <col min="1795" max="2044" width="9.140625" style="225" customWidth="1"/>
    <col min="2045" max="2045" width="15.5703125" style="225" customWidth="1"/>
    <col min="2046" max="2046" width="44.28515625" style="225" customWidth="1"/>
    <col min="2047" max="2049" width="15.5703125" style="225" customWidth="1"/>
    <col min="2050" max="2050" width="27.5703125" style="225" customWidth="1"/>
    <col min="2051" max="2300" width="9.140625" style="225" customWidth="1"/>
    <col min="2301" max="2301" width="15.5703125" style="225" customWidth="1"/>
    <col min="2302" max="2302" width="44.28515625" style="225" customWidth="1"/>
    <col min="2303" max="2305" width="15.5703125" style="225" customWidth="1"/>
    <col min="2306" max="2306" width="27.5703125" style="225" customWidth="1"/>
    <col min="2307" max="2556" width="9.140625" style="225" customWidth="1"/>
    <col min="2557" max="2557" width="15.5703125" style="225" customWidth="1"/>
    <col min="2558" max="2558" width="44.28515625" style="225" customWidth="1"/>
    <col min="2559" max="2561" width="15.5703125" style="225" customWidth="1"/>
    <col min="2562" max="2562" width="27.5703125" style="225" customWidth="1"/>
    <col min="2563" max="2812" width="9.140625" style="225" customWidth="1"/>
    <col min="2813" max="2813" width="15.5703125" style="225" customWidth="1"/>
    <col min="2814" max="2814" width="44.28515625" style="225" customWidth="1"/>
    <col min="2815" max="2817" width="15.5703125" style="225" customWidth="1"/>
    <col min="2818" max="2818" width="27.5703125" style="225" customWidth="1"/>
    <col min="2819" max="3068" width="9.140625" style="225" customWidth="1"/>
    <col min="3069" max="3069" width="15.5703125" style="225" customWidth="1"/>
    <col min="3070" max="3070" width="44.28515625" style="225" customWidth="1"/>
    <col min="3071" max="3073" width="15.5703125" style="225" customWidth="1"/>
    <col min="3074" max="3074" width="27.5703125" style="225" customWidth="1"/>
    <col min="3075" max="3324" width="9.140625" style="225" customWidth="1"/>
    <col min="3325" max="3325" width="15.5703125" style="225" customWidth="1"/>
    <col min="3326" max="3326" width="44.28515625" style="225" customWidth="1"/>
    <col min="3327" max="3329" width="15.5703125" style="225" customWidth="1"/>
    <col min="3330" max="3330" width="27.5703125" style="225" customWidth="1"/>
    <col min="3331" max="3580" width="9.140625" style="225" customWidth="1"/>
    <col min="3581" max="3581" width="15.5703125" style="225" customWidth="1"/>
    <col min="3582" max="3582" width="44.28515625" style="225" customWidth="1"/>
    <col min="3583" max="3585" width="15.5703125" style="225" customWidth="1"/>
    <col min="3586" max="3586" width="27.5703125" style="225" customWidth="1"/>
    <col min="3587" max="3836" width="9.140625" style="225" customWidth="1"/>
    <col min="3837" max="3837" width="15.5703125" style="225" customWidth="1"/>
    <col min="3838" max="3838" width="44.28515625" style="225" customWidth="1"/>
    <col min="3839" max="3841" width="15.5703125" style="225" customWidth="1"/>
    <col min="3842" max="3842" width="27.5703125" style="225" customWidth="1"/>
    <col min="3843" max="4092" width="9.140625" style="225" customWidth="1"/>
    <col min="4093" max="4093" width="15.5703125" style="225" customWidth="1"/>
    <col min="4094" max="4094" width="44.28515625" style="225" customWidth="1"/>
    <col min="4095" max="4097" width="15.5703125" style="225" customWidth="1"/>
    <col min="4098" max="4098" width="27.5703125" style="225" customWidth="1"/>
    <col min="4099" max="4348" width="9.140625" style="225" customWidth="1"/>
    <col min="4349" max="4349" width="15.5703125" style="225" customWidth="1"/>
    <col min="4350" max="4350" width="44.28515625" style="225" customWidth="1"/>
    <col min="4351" max="4353" width="15.5703125" style="225" customWidth="1"/>
    <col min="4354" max="4354" width="27.5703125" style="225" customWidth="1"/>
    <col min="4355" max="4604" width="9.140625" style="225" customWidth="1"/>
    <col min="4605" max="4605" width="15.5703125" style="225" customWidth="1"/>
    <col min="4606" max="4606" width="44.28515625" style="225" customWidth="1"/>
    <col min="4607" max="4609" width="15.5703125" style="225" customWidth="1"/>
    <col min="4610" max="4610" width="27.5703125" style="225" customWidth="1"/>
    <col min="4611" max="4860" width="9.140625" style="225" customWidth="1"/>
    <col min="4861" max="4861" width="15.5703125" style="225" customWidth="1"/>
    <col min="4862" max="4862" width="44.28515625" style="225" customWidth="1"/>
    <col min="4863" max="4865" width="15.5703125" style="225" customWidth="1"/>
    <col min="4866" max="4866" width="27.5703125" style="225" customWidth="1"/>
    <col min="4867" max="5116" width="9.140625" style="225" customWidth="1"/>
    <col min="5117" max="5117" width="15.5703125" style="225" customWidth="1"/>
    <col min="5118" max="5118" width="44.28515625" style="225" customWidth="1"/>
    <col min="5119" max="5121" width="15.5703125" style="225" customWidth="1"/>
    <col min="5122" max="5122" width="27.5703125" style="225" customWidth="1"/>
    <col min="5123" max="5372" width="9.140625" style="225" customWidth="1"/>
    <col min="5373" max="5373" width="15.5703125" style="225" customWidth="1"/>
    <col min="5374" max="5374" width="44.28515625" style="225" customWidth="1"/>
    <col min="5375" max="5377" width="15.5703125" style="225" customWidth="1"/>
    <col min="5378" max="5378" width="27.5703125" style="225" customWidth="1"/>
    <col min="5379" max="5628" width="9.140625" style="225" customWidth="1"/>
    <col min="5629" max="5629" width="15.5703125" style="225" customWidth="1"/>
    <col min="5630" max="5630" width="44.28515625" style="225" customWidth="1"/>
    <col min="5631" max="5633" width="15.5703125" style="225" customWidth="1"/>
    <col min="5634" max="5634" width="27.5703125" style="225" customWidth="1"/>
    <col min="5635" max="5884" width="9.140625" style="225" customWidth="1"/>
    <col min="5885" max="5885" width="15.5703125" style="225" customWidth="1"/>
    <col min="5886" max="5886" width="44.28515625" style="225" customWidth="1"/>
    <col min="5887" max="5889" width="15.5703125" style="225" customWidth="1"/>
    <col min="5890" max="5890" width="27.5703125" style="225" customWidth="1"/>
    <col min="5891" max="6140" width="9.140625" style="225" customWidth="1"/>
    <col min="6141" max="6141" width="15.5703125" style="225" customWidth="1"/>
    <col min="6142" max="6142" width="44.28515625" style="225" customWidth="1"/>
    <col min="6143" max="6145" width="15.5703125" style="225" customWidth="1"/>
    <col min="6146" max="6146" width="27.5703125" style="225" customWidth="1"/>
    <col min="6147" max="6396" width="9.140625" style="225" customWidth="1"/>
    <col min="6397" max="6397" width="15.5703125" style="225" customWidth="1"/>
    <col min="6398" max="6398" width="44.28515625" style="225" customWidth="1"/>
    <col min="6399" max="6401" width="15.5703125" style="225" customWidth="1"/>
    <col min="6402" max="6402" width="27.5703125" style="225" customWidth="1"/>
    <col min="6403" max="6652" width="9.140625" style="225" customWidth="1"/>
    <col min="6653" max="6653" width="15.5703125" style="225" customWidth="1"/>
    <col min="6654" max="6654" width="44.28515625" style="225" customWidth="1"/>
    <col min="6655" max="6657" width="15.5703125" style="225" customWidth="1"/>
    <col min="6658" max="6658" width="27.5703125" style="225" customWidth="1"/>
    <col min="6659" max="6908" width="9.140625" style="225" customWidth="1"/>
    <col min="6909" max="6909" width="15.5703125" style="225" customWidth="1"/>
    <col min="6910" max="6910" width="44.28515625" style="225" customWidth="1"/>
    <col min="6911" max="6913" width="15.5703125" style="225" customWidth="1"/>
    <col min="6914" max="6914" width="27.5703125" style="225" customWidth="1"/>
    <col min="6915" max="7164" width="9.140625" style="225" customWidth="1"/>
    <col min="7165" max="7165" width="15.5703125" style="225" customWidth="1"/>
    <col min="7166" max="7166" width="44.28515625" style="225" customWidth="1"/>
    <col min="7167" max="7169" width="15.5703125" style="225" customWidth="1"/>
    <col min="7170" max="7170" width="27.5703125" style="225" customWidth="1"/>
    <col min="7171" max="7420" width="9.140625" style="225" customWidth="1"/>
    <col min="7421" max="7421" width="15.5703125" style="225" customWidth="1"/>
    <col min="7422" max="7422" width="44.28515625" style="225" customWidth="1"/>
    <col min="7423" max="7425" width="15.5703125" style="225" customWidth="1"/>
    <col min="7426" max="7426" width="27.5703125" style="225" customWidth="1"/>
    <col min="7427" max="7676" width="9.140625" style="225" customWidth="1"/>
    <col min="7677" max="7677" width="15.5703125" style="225" customWidth="1"/>
    <col min="7678" max="7678" width="44.28515625" style="225" customWidth="1"/>
    <col min="7679" max="7681" width="15.5703125" style="225" customWidth="1"/>
    <col min="7682" max="7682" width="27.5703125" style="225" customWidth="1"/>
    <col min="7683" max="7932" width="9.140625" style="225" customWidth="1"/>
    <col min="7933" max="7933" width="15.5703125" style="225" customWidth="1"/>
    <col min="7934" max="7934" width="44.28515625" style="225" customWidth="1"/>
    <col min="7935" max="7937" width="15.5703125" style="225" customWidth="1"/>
    <col min="7938" max="7938" width="27.5703125" style="225" customWidth="1"/>
    <col min="7939" max="8188" width="9.140625" style="225" customWidth="1"/>
    <col min="8189" max="8189" width="15.5703125" style="225" customWidth="1"/>
    <col min="8190" max="8190" width="44.28515625" style="225" customWidth="1"/>
    <col min="8191" max="8193" width="15.5703125" style="225" customWidth="1"/>
    <col min="8194" max="8194" width="27.5703125" style="225" customWidth="1"/>
    <col min="8195" max="8444" width="9.140625" style="225" customWidth="1"/>
    <col min="8445" max="8445" width="15.5703125" style="225" customWidth="1"/>
    <col min="8446" max="8446" width="44.28515625" style="225" customWidth="1"/>
    <col min="8447" max="8449" width="15.5703125" style="225" customWidth="1"/>
    <col min="8450" max="8450" width="27.5703125" style="225" customWidth="1"/>
    <col min="8451" max="8700" width="9.140625" style="225" customWidth="1"/>
    <col min="8701" max="8701" width="15.5703125" style="225" customWidth="1"/>
    <col min="8702" max="8702" width="44.28515625" style="225" customWidth="1"/>
    <col min="8703" max="8705" width="15.5703125" style="225" customWidth="1"/>
    <col min="8706" max="8706" width="27.5703125" style="225" customWidth="1"/>
    <col min="8707" max="8956" width="9.140625" style="225" customWidth="1"/>
    <col min="8957" max="8957" width="15.5703125" style="225" customWidth="1"/>
    <col min="8958" max="8958" width="44.28515625" style="225" customWidth="1"/>
    <col min="8959" max="8961" width="15.5703125" style="225" customWidth="1"/>
    <col min="8962" max="8962" width="27.5703125" style="225" customWidth="1"/>
    <col min="8963" max="9212" width="9.140625" style="225" customWidth="1"/>
    <col min="9213" max="9213" width="15.5703125" style="225" customWidth="1"/>
    <col min="9214" max="9214" width="44.28515625" style="225" customWidth="1"/>
    <col min="9215" max="9217" width="15.5703125" style="225" customWidth="1"/>
    <col min="9218" max="9218" width="27.5703125" style="225" customWidth="1"/>
    <col min="9219" max="9468" width="9.140625" style="225" customWidth="1"/>
    <col min="9469" max="9469" width="15.5703125" style="225" customWidth="1"/>
    <col min="9470" max="9470" width="44.28515625" style="225" customWidth="1"/>
    <col min="9471" max="9473" width="15.5703125" style="225" customWidth="1"/>
    <col min="9474" max="9474" width="27.5703125" style="225" customWidth="1"/>
    <col min="9475" max="9724" width="9.140625" style="225" customWidth="1"/>
    <col min="9725" max="9725" width="15.5703125" style="225" customWidth="1"/>
    <col min="9726" max="9726" width="44.28515625" style="225" customWidth="1"/>
    <col min="9727" max="9729" width="15.5703125" style="225" customWidth="1"/>
    <col min="9730" max="9730" width="27.5703125" style="225" customWidth="1"/>
    <col min="9731" max="9980" width="9.140625" style="225" customWidth="1"/>
    <col min="9981" max="9981" width="15.5703125" style="225" customWidth="1"/>
    <col min="9982" max="9982" width="44.28515625" style="225" customWidth="1"/>
    <col min="9983" max="9985" width="15.5703125" style="225" customWidth="1"/>
    <col min="9986" max="9986" width="27.5703125" style="225" customWidth="1"/>
    <col min="9987" max="10236" width="9.140625" style="225" customWidth="1"/>
    <col min="10237" max="10237" width="15.5703125" style="225" customWidth="1"/>
    <col min="10238" max="10238" width="44.28515625" style="225" customWidth="1"/>
    <col min="10239" max="10241" width="15.5703125" style="225" customWidth="1"/>
    <col min="10242" max="10242" width="27.5703125" style="225" customWidth="1"/>
    <col min="10243" max="10492" width="9.140625" style="225" customWidth="1"/>
    <col min="10493" max="10493" width="15.5703125" style="225" customWidth="1"/>
    <col min="10494" max="10494" width="44.28515625" style="225" customWidth="1"/>
    <col min="10495" max="10497" width="15.5703125" style="225" customWidth="1"/>
    <col min="10498" max="10498" width="27.5703125" style="225" customWidth="1"/>
    <col min="10499" max="10748" width="9.140625" style="225" customWidth="1"/>
    <col min="10749" max="10749" width="15.5703125" style="225" customWidth="1"/>
    <col min="10750" max="10750" width="44.28515625" style="225" customWidth="1"/>
    <col min="10751" max="10753" width="15.5703125" style="225" customWidth="1"/>
    <col min="10754" max="10754" width="27.5703125" style="225" customWidth="1"/>
    <col min="10755" max="11004" width="9.140625" style="225" customWidth="1"/>
    <col min="11005" max="11005" width="15.5703125" style="225" customWidth="1"/>
    <col min="11006" max="11006" width="44.28515625" style="225" customWidth="1"/>
    <col min="11007" max="11009" width="15.5703125" style="225" customWidth="1"/>
    <col min="11010" max="11010" width="27.5703125" style="225" customWidth="1"/>
    <col min="11011" max="11260" width="9.140625" style="225" customWidth="1"/>
    <col min="11261" max="11261" width="15.5703125" style="225" customWidth="1"/>
    <col min="11262" max="11262" width="44.28515625" style="225" customWidth="1"/>
    <col min="11263" max="11265" width="15.5703125" style="225" customWidth="1"/>
    <col min="11266" max="11266" width="27.5703125" style="225" customWidth="1"/>
    <col min="11267" max="11516" width="9.140625" style="225" customWidth="1"/>
    <col min="11517" max="11517" width="15.5703125" style="225" customWidth="1"/>
    <col min="11518" max="11518" width="44.28515625" style="225" customWidth="1"/>
    <col min="11519" max="11521" width="15.5703125" style="225" customWidth="1"/>
    <col min="11522" max="11522" width="27.5703125" style="225" customWidth="1"/>
    <col min="11523" max="11772" width="9.140625" style="225" customWidth="1"/>
    <col min="11773" max="11773" width="15.5703125" style="225" customWidth="1"/>
    <col min="11774" max="11774" width="44.28515625" style="225" customWidth="1"/>
    <col min="11775" max="11777" width="15.5703125" style="225" customWidth="1"/>
    <col min="11778" max="11778" width="27.5703125" style="225" customWidth="1"/>
    <col min="11779" max="12028" width="9.140625" style="225" customWidth="1"/>
    <col min="12029" max="12029" width="15.5703125" style="225" customWidth="1"/>
    <col min="12030" max="12030" width="44.28515625" style="225" customWidth="1"/>
    <col min="12031" max="12033" width="15.5703125" style="225" customWidth="1"/>
    <col min="12034" max="12034" width="27.5703125" style="225" customWidth="1"/>
    <col min="12035" max="12284" width="9.140625" style="225" customWidth="1"/>
    <col min="12285" max="12285" width="15.5703125" style="225" customWidth="1"/>
    <col min="12286" max="12286" width="44.28515625" style="225" customWidth="1"/>
    <col min="12287" max="12289" width="15.5703125" style="225" customWidth="1"/>
    <col min="12290" max="12290" width="27.5703125" style="225" customWidth="1"/>
    <col min="12291" max="12540" width="9.140625" style="225" customWidth="1"/>
    <col min="12541" max="12541" width="15.5703125" style="225" customWidth="1"/>
    <col min="12542" max="12542" width="44.28515625" style="225" customWidth="1"/>
    <col min="12543" max="12545" width="15.5703125" style="225" customWidth="1"/>
    <col min="12546" max="12546" width="27.5703125" style="225" customWidth="1"/>
    <col min="12547" max="12796" width="9.140625" style="225" customWidth="1"/>
    <col min="12797" max="12797" width="15.5703125" style="225" customWidth="1"/>
    <col min="12798" max="12798" width="44.28515625" style="225" customWidth="1"/>
    <col min="12799" max="12801" width="15.5703125" style="225" customWidth="1"/>
    <col min="12802" max="12802" width="27.5703125" style="225" customWidth="1"/>
    <col min="12803" max="13052" width="9.140625" style="225" customWidth="1"/>
    <col min="13053" max="13053" width="15.5703125" style="225" customWidth="1"/>
    <col min="13054" max="13054" width="44.28515625" style="225" customWidth="1"/>
    <col min="13055" max="13057" width="15.5703125" style="225" customWidth="1"/>
    <col min="13058" max="13058" width="27.5703125" style="225" customWidth="1"/>
    <col min="13059" max="13308" width="9.140625" style="225" customWidth="1"/>
    <col min="13309" max="13309" width="15.5703125" style="225" customWidth="1"/>
    <col min="13310" max="13310" width="44.28515625" style="225" customWidth="1"/>
    <col min="13311" max="13313" width="15.5703125" style="225" customWidth="1"/>
    <col min="13314" max="13314" width="27.5703125" style="225" customWidth="1"/>
    <col min="13315" max="13564" width="9.140625" style="225" customWidth="1"/>
    <col min="13565" max="13565" width="15.5703125" style="225" customWidth="1"/>
    <col min="13566" max="13566" width="44.28515625" style="225" customWidth="1"/>
    <col min="13567" max="13569" width="15.5703125" style="225" customWidth="1"/>
    <col min="13570" max="13570" width="27.5703125" style="225" customWidth="1"/>
    <col min="13571" max="13820" width="9.140625" style="225" customWidth="1"/>
    <col min="13821" max="13821" width="15.5703125" style="225" customWidth="1"/>
    <col min="13822" max="13822" width="44.28515625" style="225" customWidth="1"/>
    <col min="13823" max="13825" width="15.5703125" style="225" customWidth="1"/>
    <col min="13826" max="13826" width="27.5703125" style="225" customWidth="1"/>
    <col min="13827" max="14076" width="9.140625" style="225" customWidth="1"/>
    <col min="14077" max="14077" width="15.5703125" style="225" customWidth="1"/>
    <col min="14078" max="14078" width="44.28515625" style="225" customWidth="1"/>
    <col min="14079" max="14081" width="15.5703125" style="225" customWidth="1"/>
    <col min="14082" max="14082" width="27.5703125" style="225" customWidth="1"/>
    <col min="14083" max="14332" width="9.140625" style="225" customWidth="1"/>
    <col min="14333" max="14333" width="15.5703125" style="225" customWidth="1"/>
    <col min="14334" max="14334" width="44.28515625" style="225" customWidth="1"/>
    <col min="14335" max="14337" width="15.5703125" style="225" customWidth="1"/>
    <col min="14338" max="14338" width="27.5703125" style="225" customWidth="1"/>
    <col min="14339" max="14588" width="9.140625" style="225" customWidth="1"/>
    <col min="14589" max="14589" width="15.5703125" style="225" customWidth="1"/>
    <col min="14590" max="14590" width="44.28515625" style="225" customWidth="1"/>
    <col min="14591" max="14593" width="15.5703125" style="225" customWidth="1"/>
    <col min="14594" max="14594" width="27.5703125" style="225" customWidth="1"/>
    <col min="14595" max="14844" width="9.140625" style="225" customWidth="1"/>
    <col min="14845" max="14845" width="15.5703125" style="225" customWidth="1"/>
    <col min="14846" max="14846" width="44.28515625" style="225" customWidth="1"/>
    <col min="14847" max="14849" width="15.5703125" style="225" customWidth="1"/>
    <col min="14850" max="14850" width="27.5703125" style="225" customWidth="1"/>
    <col min="14851" max="15100" width="9.140625" style="225" customWidth="1"/>
    <col min="15101" max="15101" width="15.5703125" style="225" customWidth="1"/>
    <col min="15102" max="15102" width="44.28515625" style="225" customWidth="1"/>
    <col min="15103" max="15105" width="15.5703125" style="225" customWidth="1"/>
    <col min="15106" max="15106" width="27.5703125" style="225" customWidth="1"/>
    <col min="15107" max="15356" width="9.140625" style="225" customWidth="1"/>
    <col min="15357" max="15357" width="15.5703125" style="225" customWidth="1"/>
    <col min="15358" max="15358" width="44.28515625" style="225" customWidth="1"/>
    <col min="15359" max="15361" width="15.5703125" style="225" customWidth="1"/>
    <col min="15362" max="15362" width="27.5703125" style="225" customWidth="1"/>
    <col min="15363" max="15612" width="9.140625" style="225" customWidth="1"/>
    <col min="15613" max="15613" width="15.5703125" style="225" customWidth="1"/>
    <col min="15614" max="15614" width="44.28515625" style="225" customWidth="1"/>
    <col min="15615" max="15617" width="15.5703125" style="225" customWidth="1"/>
    <col min="15618" max="15618" width="27.5703125" style="225" customWidth="1"/>
    <col min="15619" max="15868" width="9.140625" style="225" customWidth="1"/>
    <col min="15869" max="15869" width="15.5703125" style="225" customWidth="1"/>
    <col min="15870" max="15870" width="44.28515625" style="225" customWidth="1"/>
    <col min="15871" max="15873" width="15.5703125" style="225" customWidth="1"/>
    <col min="15874" max="15874" width="27.5703125" style="225" customWidth="1"/>
    <col min="15875" max="16124" width="9.140625" style="225" customWidth="1"/>
    <col min="16125" max="16125" width="15.5703125" style="225" customWidth="1"/>
    <col min="16126" max="16126" width="44.28515625" style="225" customWidth="1"/>
    <col min="16127" max="16129" width="15.5703125" style="225" customWidth="1"/>
    <col min="16130" max="16130" width="27.5703125" style="225" customWidth="1"/>
    <col min="16131" max="16380" width="9.140625" style="225" customWidth="1"/>
    <col min="16381" max="16384" width="9.140625" style="225"/>
  </cols>
  <sheetData>
    <row r="1" spans="1:11" ht="13.35" customHeight="1" x14ac:dyDescent="0.2">
      <c r="A1" s="313" t="s">
        <v>492</v>
      </c>
      <c r="B1" s="313"/>
    </row>
    <row r="2" spans="1:11" ht="16.350000000000001" customHeight="1" x14ac:dyDescent="0.25">
      <c r="A2" s="314" t="s">
        <v>493</v>
      </c>
      <c r="B2" s="314"/>
    </row>
    <row r="3" spans="1:11" s="226" customFormat="1" ht="2.1" customHeight="1" x14ac:dyDescent="0.2"/>
    <row r="4" spans="1:11" ht="11.85" customHeight="1" x14ac:dyDescent="0.2">
      <c r="A4" s="227" t="s">
        <v>494</v>
      </c>
      <c r="B4" s="227"/>
      <c r="G4" s="233" t="s">
        <v>609</v>
      </c>
    </row>
    <row r="5" spans="1:11" s="226" customFormat="1" ht="2.1" customHeight="1" x14ac:dyDescent="0.2"/>
    <row r="6" spans="1:11" ht="13.35" customHeight="1" x14ac:dyDescent="0.2">
      <c r="A6" s="233" t="s">
        <v>495</v>
      </c>
      <c r="B6" s="228" t="s">
        <v>496</v>
      </c>
    </row>
    <row r="7" spans="1:11" ht="13.35" customHeight="1" x14ac:dyDescent="0.2">
      <c r="A7" s="233" t="s">
        <v>497</v>
      </c>
      <c r="B7" s="315" t="s">
        <v>498</v>
      </c>
    </row>
    <row r="8" spans="1:11" ht="13.35" customHeight="1" x14ac:dyDescent="0.2">
      <c r="A8" s="234" t="s">
        <v>499</v>
      </c>
      <c r="B8" s="315"/>
    </row>
    <row r="9" spans="1:11" ht="12" customHeight="1" outlineLevel="2" x14ac:dyDescent="0.2">
      <c r="A9" s="235" t="s">
        <v>501</v>
      </c>
      <c r="B9" s="232">
        <f>SUM(B10:B86)</f>
        <v>7146340584.3500004</v>
      </c>
      <c r="C9" s="232">
        <f>B9/1000</f>
        <v>7146340.5843500001</v>
      </c>
      <c r="D9" s="232">
        <f>SUM(D10:D86)</f>
        <v>7146340.5843500001</v>
      </c>
      <c r="E9" s="253"/>
      <c r="F9" s="231">
        <f>C9-D9</f>
        <v>0</v>
      </c>
    </row>
    <row r="10" spans="1:11" ht="12" customHeight="1" outlineLevel="3" x14ac:dyDescent="0.2">
      <c r="A10" s="236" t="s">
        <v>500</v>
      </c>
      <c r="B10" s="229">
        <v>435440.64000000001</v>
      </c>
      <c r="C10" s="229">
        <f>B10/1000</f>
        <v>435.44064000000003</v>
      </c>
      <c r="D10" s="229">
        <f>C10+C49+C43+C44+C55+C66+C71+C76+C80+C84+C86+C31+C78</f>
        <v>449789.95272999996</v>
      </c>
      <c r="E10" s="254"/>
      <c r="F10" s="225" t="s">
        <v>275</v>
      </c>
      <c r="G10" s="236" t="s">
        <v>581</v>
      </c>
      <c r="H10" s="229">
        <v>39709.879999999997</v>
      </c>
      <c r="I10" s="229">
        <f>H10/1000</f>
        <v>39.709879999999998</v>
      </c>
    </row>
    <row r="11" spans="1:11" ht="12" outlineLevel="3" x14ac:dyDescent="0.2">
      <c r="A11" s="236" t="s">
        <v>502</v>
      </c>
      <c r="B11" s="240">
        <v>851323000</v>
      </c>
      <c r="C11" s="240">
        <f t="shared" ref="C11:C74" si="0">B11/1000</f>
        <v>851323</v>
      </c>
      <c r="D11" s="240">
        <f>C11</f>
        <v>851323</v>
      </c>
      <c r="E11" s="256" t="s">
        <v>619</v>
      </c>
      <c r="F11" s="225" t="s">
        <v>617</v>
      </c>
      <c r="G11" s="236" t="s">
        <v>582</v>
      </c>
      <c r="H11" s="229">
        <v>1276167.76</v>
      </c>
      <c r="I11" s="229">
        <f t="shared" ref="I11:I37" si="1">H11/1000</f>
        <v>1276.16776</v>
      </c>
    </row>
    <row r="12" spans="1:11" ht="12" outlineLevel="3" x14ac:dyDescent="0.2">
      <c r="A12" s="236"/>
      <c r="B12" s="229"/>
      <c r="C12" s="229">
        <f t="shared" si="0"/>
        <v>0</v>
      </c>
      <c r="D12" s="229">
        <f>$C$36+$C$37+$C$74+$C$27</f>
        <v>250618.80979</v>
      </c>
      <c r="E12" s="254"/>
      <c r="F12" s="225" t="s">
        <v>579</v>
      </c>
      <c r="G12" s="236" t="s">
        <v>583</v>
      </c>
      <c r="H12" s="229">
        <v>125000</v>
      </c>
      <c r="I12" s="229">
        <f t="shared" si="1"/>
        <v>125</v>
      </c>
    </row>
    <row r="13" spans="1:11" ht="12" customHeight="1" outlineLevel="3" x14ac:dyDescent="0.2">
      <c r="A13" s="236" t="s">
        <v>503</v>
      </c>
      <c r="B13" s="229">
        <v>237791.26</v>
      </c>
      <c r="C13" s="229">
        <f t="shared" si="0"/>
        <v>237.79126000000002</v>
      </c>
      <c r="D13" s="229">
        <f>SUM(C13:C18)+C35+C72</f>
        <v>603621.30654000002</v>
      </c>
      <c r="E13" s="254"/>
      <c r="F13" s="225" t="s">
        <v>576</v>
      </c>
      <c r="G13" s="236" t="s">
        <v>584</v>
      </c>
      <c r="H13" s="229">
        <v>7443323.54</v>
      </c>
      <c r="I13" s="229">
        <f t="shared" si="1"/>
        <v>7443.3235400000003</v>
      </c>
    </row>
    <row r="14" spans="1:11" ht="12" customHeight="1" outlineLevel="3" x14ac:dyDescent="0.2">
      <c r="A14" s="236" t="s">
        <v>504</v>
      </c>
      <c r="B14" s="229">
        <v>506997.33</v>
      </c>
      <c r="C14" s="229">
        <f t="shared" si="0"/>
        <v>506.99733000000003</v>
      </c>
      <c r="G14" s="236" t="s">
        <v>585</v>
      </c>
      <c r="H14" s="229">
        <v>3416204.18</v>
      </c>
      <c r="I14" s="229">
        <f t="shared" si="1"/>
        <v>3416.2041800000002</v>
      </c>
    </row>
    <row r="15" spans="1:11" ht="12" customHeight="1" outlineLevel="3" x14ac:dyDescent="0.2">
      <c r="A15" s="236" t="s">
        <v>505</v>
      </c>
      <c r="B15" s="229">
        <v>1200185.8999999999</v>
      </c>
      <c r="C15" s="229">
        <f t="shared" si="0"/>
        <v>1200.1858999999999</v>
      </c>
      <c r="G15" s="239" t="s">
        <v>586</v>
      </c>
      <c r="H15" s="240">
        <v>1503044</v>
      </c>
      <c r="I15" s="240">
        <f t="shared" si="1"/>
        <v>1503.0440000000001</v>
      </c>
      <c r="J15" s="240">
        <f>I15+I17</f>
        <v>16239.769420000001</v>
      </c>
      <c r="K15" s="225" t="s">
        <v>610</v>
      </c>
    </row>
    <row r="16" spans="1:11" ht="12" customHeight="1" outlineLevel="3" x14ac:dyDescent="0.2">
      <c r="A16" s="236" t="s">
        <v>506</v>
      </c>
      <c r="B16" s="229">
        <v>94646837.620000005</v>
      </c>
      <c r="C16" s="229">
        <f t="shared" si="0"/>
        <v>94646.837620000006</v>
      </c>
      <c r="G16" s="236" t="s">
        <v>587</v>
      </c>
      <c r="H16" s="229">
        <v>2239023.98</v>
      </c>
      <c r="I16" s="229">
        <f t="shared" si="1"/>
        <v>2239.0239799999999</v>
      </c>
    </row>
    <row r="17" spans="1:9" ht="12" customHeight="1" outlineLevel="3" x14ac:dyDescent="0.2">
      <c r="A17" s="236" t="s">
        <v>507</v>
      </c>
      <c r="B17" s="229">
        <v>74079509.709999993</v>
      </c>
      <c r="C17" s="229">
        <f t="shared" si="0"/>
        <v>74079.509709999998</v>
      </c>
      <c r="G17" s="239" t="s">
        <v>588</v>
      </c>
      <c r="H17" s="240">
        <v>14736725.42</v>
      </c>
      <c r="I17" s="240">
        <f t="shared" si="1"/>
        <v>14736.725420000001</v>
      </c>
    </row>
    <row r="18" spans="1:9" ht="12" customHeight="1" outlineLevel="3" x14ac:dyDescent="0.2">
      <c r="A18" s="236" t="s">
        <v>508</v>
      </c>
      <c r="B18" s="229">
        <v>330391970.41000003</v>
      </c>
      <c r="C18" s="229">
        <f t="shared" si="0"/>
        <v>330391.97041000001</v>
      </c>
      <c r="G18" s="237" t="s">
        <v>589</v>
      </c>
      <c r="H18" s="238">
        <v>35091300</v>
      </c>
      <c r="I18" s="238">
        <f t="shared" si="1"/>
        <v>35091.300000000003</v>
      </c>
    </row>
    <row r="19" spans="1:9" ht="12" customHeight="1" outlineLevel="3" x14ac:dyDescent="0.2">
      <c r="A19" s="236" t="s">
        <v>509</v>
      </c>
      <c r="B19" s="230">
        <v>324.60000000000002</v>
      </c>
      <c r="C19" s="229">
        <f t="shared" si="0"/>
        <v>0.3246</v>
      </c>
      <c r="D19" s="229">
        <f>SUM(C19:C24)</f>
        <v>443113.33633999998</v>
      </c>
      <c r="E19" s="254"/>
      <c r="F19" s="225" t="s">
        <v>577</v>
      </c>
      <c r="G19" s="236" t="s">
        <v>590</v>
      </c>
      <c r="H19" s="229">
        <v>5427720.0499999998</v>
      </c>
      <c r="I19" s="229">
        <f t="shared" si="1"/>
        <v>5427.7200499999999</v>
      </c>
    </row>
    <row r="20" spans="1:9" ht="12" customHeight="1" outlineLevel="3" x14ac:dyDescent="0.2">
      <c r="A20" s="236" t="s">
        <v>510</v>
      </c>
      <c r="B20" s="229">
        <v>302771506.11000001</v>
      </c>
      <c r="C20" s="229">
        <f t="shared" si="0"/>
        <v>302771.50611000002</v>
      </c>
      <c r="G20" s="236" t="s">
        <v>591</v>
      </c>
      <c r="H20" s="229">
        <v>18346369.199999999</v>
      </c>
      <c r="I20" s="229">
        <f t="shared" si="1"/>
        <v>18346.369200000001</v>
      </c>
    </row>
    <row r="21" spans="1:9" ht="12" customHeight="1" outlineLevel="3" x14ac:dyDescent="0.2">
      <c r="A21" s="236" t="s">
        <v>511</v>
      </c>
      <c r="B21" s="229">
        <v>134281392.18000001</v>
      </c>
      <c r="C21" s="229">
        <f t="shared" si="0"/>
        <v>134281.39218</v>
      </c>
      <c r="G21" s="236" t="s">
        <v>592</v>
      </c>
      <c r="H21" s="229">
        <v>13698941.73</v>
      </c>
      <c r="I21" s="229">
        <f t="shared" si="1"/>
        <v>13698.94173</v>
      </c>
    </row>
    <row r="22" spans="1:9" ht="12" customHeight="1" outlineLevel="3" x14ac:dyDescent="0.2">
      <c r="A22" s="236" t="s">
        <v>512</v>
      </c>
      <c r="B22" s="230">
        <v>4.33</v>
      </c>
      <c r="C22" s="229">
        <f t="shared" si="0"/>
        <v>4.3299999999999996E-3</v>
      </c>
      <c r="G22" s="243" t="s">
        <v>593</v>
      </c>
      <c r="H22" s="244">
        <v>204875993.38</v>
      </c>
      <c r="I22" s="244">
        <f t="shared" si="1"/>
        <v>204875.99338</v>
      </c>
    </row>
    <row r="23" spans="1:9" ht="12" customHeight="1" outlineLevel="3" x14ac:dyDescent="0.2">
      <c r="A23" s="236" t="s">
        <v>513</v>
      </c>
      <c r="B23" s="229">
        <v>3950616.81</v>
      </c>
      <c r="C23" s="229">
        <f t="shared" si="0"/>
        <v>3950.61681</v>
      </c>
      <c r="G23" s="236" t="s">
        <v>594</v>
      </c>
      <c r="H23" s="229">
        <v>51.06</v>
      </c>
      <c r="I23" s="229">
        <f t="shared" si="1"/>
        <v>5.1060000000000001E-2</v>
      </c>
    </row>
    <row r="24" spans="1:9" ht="12" customHeight="1" outlineLevel="3" x14ac:dyDescent="0.2">
      <c r="A24" s="236" t="s">
        <v>514</v>
      </c>
      <c r="B24" s="229">
        <v>2109492.31</v>
      </c>
      <c r="C24" s="229">
        <f t="shared" si="0"/>
        <v>2109.4923100000001</v>
      </c>
      <c r="G24" s="236" t="s">
        <v>595</v>
      </c>
      <c r="H24" s="229">
        <v>27059</v>
      </c>
      <c r="I24" s="229">
        <f t="shared" si="1"/>
        <v>27.059000000000001</v>
      </c>
    </row>
    <row r="25" spans="1:9" ht="12" outlineLevel="3" x14ac:dyDescent="0.2">
      <c r="A25" s="236" t="s">
        <v>515</v>
      </c>
      <c r="B25" s="229">
        <v>88430921.010000005</v>
      </c>
      <c r="C25" s="229">
        <f t="shared" si="0"/>
        <v>88430.921010000005</v>
      </c>
      <c r="D25" s="229">
        <f>C25+C30+C32+C33+C34+C38+C39+C45+C46+C50+C51+C52+C54+C56+C57+C58+C59+C60+C61+C63+C64+C65+C67+C68+C69+C70+C73+C75+C77+C79+C82+C85+C42</f>
        <v>274494.45261999994</v>
      </c>
      <c r="E25" s="254"/>
      <c r="F25" s="225" t="s">
        <v>611</v>
      </c>
      <c r="G25" s="236" t="s">
        <v>596</v>
      </c>
      <c r="H25" s="229">
        <v>33596862.969999999</v>
      </c>
      <c r="I25" s="229">
        <f t="shared" si="1"/>
        <v>33596.862970000002</v>
      </c>
    </row>
    <row r="26" spans="1:9" ht="12" outlineLevel="3" x14ac:dyDescent="0.2">
      <c r="A26" s="236" t="s">
        <v>516</v>
      </c>
      <c r="B26" s="229">
        <v>96701.89</v>
      </c>
      <c r="C26" s="229">
        <f t="shared" si="0"/>
        <v>96.701890000000006</v>
      </c>
      <c r="D26" s="229">
        <f>C26+C81</f>
        <v>1435.6242999999999</v>
      </c>
      <c r="E26" s="254">
        <f>D26+I18</f>
        <v>36526.924300000006</v>
      </c>
      <c r="F26" s="225" t="s">
        <v>283</v>
      </c>
      <c r="G26" s="236" t="s">
        <v>597</v>
      </c>
      <c r="H26" s="229">
        <v>177940.31</v>
      </c>
      <c r="I26" s="229">
        <f t="shared" si="1"/>
        <v>177.94031000000001</v>
      </c>
    </row>
    <row r="27" spans="1:9" ht="12" customHeight="1" outlineLevel="3" x14ac:dyDescent="0.2">
      <c r="A27" s="236" t="s">
        <v>517</v>
      </c>
      <c r="B27" s="229">
        <v>13948543.619999999</v>
      </c>
      <c r="C27" s="229">
        <f t="shared" si="0"/>
        <v>13948.543619999999</v>
      </c>
      <c r="G27" s="236" t="s">
        <v>598</v>
      </c>
      <c r="H27" s="229">
        <v>2499.5700000000002</v>
      </c>
      <c r="I27" s="229">
        <f t="shared" si="1"/>
        <v>2.4995700000000003</v>
      </c>
    </row>
    <row r="28" spans="1:9" ht="12" customHeight="1" outlineLevel="3" x14ac:dyDescent="0.2">
      <c r="A28" s="236" t="s">
        <v>518</v>
      </c>
      <c r="B28" s="240">
        <v>608605223.59000003</v>
      </c>
      <c r="C28" s="240">
        <f t="shared" si="0"/>
        <v>608605.22359000007</v>
      </c>
      <c r="D28" s="240">
        <f>C28+C29+C40+C41</f>
        <v>750120.68579000002</v>
      </c>
      <c r="E28" s="256" t="s">
        <v>620</v>
      </c>
      <c r="F28" s="225" t="s">
        <v>578</v>
      </c>
      <c r="G28" s="236" t="s">
        <v>599</v>
      </c>
      <c r="H28" s="229">
        <v>11658517.289999999</v>
      </c>
      <c r="I28" s="229">
        <f t="shared" si="1"/>
        <v>11658.51729</v>
      </c>
    </row>
    <row r="29" spans="1:9" ht="12" customHeight="1" outlineLevel="3" x14ac:dyDescent="0.2">
      <c r="A29" s="236" t="s">
        <v>519</v>
      </c>
      <c r="B29" s="240">
        <v>106450269</v>
      </c>
      <c r="C29" s="240">
        <f t="shared" si="0"/>
        <v>106450.269</v>
      </c>
      <c r="D29" s="255"/>
      <c r="G29" s="236" t="s">
        <v>600</v>
      </c>
      <c r="H29" s="229">
        <v>74480</v>
      </c>
      <c r="I29" s="229">
        <f t="shared" si="1"/>
        <v>74.48</v>
      </c>
    </row>
    <row r="30" spans="1:9" ht="12" customHeight="1" outlineLevel="3" x14ac:dyDescent="0.2">
      <c r="A30" s="236" t="s">
        <v>520</v>
      </c>
      <c r="B30" s="229">
        <v>3099777.9</v>
      </c>
      <c r="C30" s="229">
        <f t="shared" si="0"/>
        <v>3099.7779</v>
      </c>
      <c r="G30" s="236" t="s">
        <v>601</v>
      </c>
      <c r="H30" s="229">
        <v>2813.29</v>
      </c>
      <c r="I30" s="229">
        <f t="shared" si="1"/>
        <v>2.8132899999999998</v>
      </c>
    </row>
    <row r="31" spans="1:9" ht="12" customHeight="1" outlineLevel="3" x14ac:dyDescent="0.2">
      <c r="A31" s="236" t="s">
        <v>521</v>
      </c>
      <c r="B31" s="229">
        <v>1900930.64</v>
      </c>
      <c r="C31" s="229">
        <f t="shared" si="0"/>
        <v>1900.9306399999998</v>
      </c>
      <c r="G31" s="241" t="s">
        <v>602</v>
      </c>
      <c r="H31" s="242">
        <v>41817840.810000002</v>
      </c>
      <c r="I31" s="242">
        <f t="shared" si="1"/>
        <v>41817.840810000002</v>
      </c>
    </row>
    <row r="32" spans="1:9" ht="12" customHeight="1" outlineLevel="3" x14ac:dyDescent="0.2">
      <c r="A32" s="236" t="s">
        <v>522</v>
      </c>
      <c r="B32" s="229">
        <v>3589142.81</v>
      </c>
      <c r="C32" s="229">
        <f t="shared" si="0"/>
        <v>3589.1428100000003</v>
      </c>
      <c r="G32" s="236" t="s">
        <v>603</v>
      </c>
      <c r="H32" s="229">
        <v>46617230.200000003</v>
      </c>
      <c r="I32" s="229">
        <f t="shared" si="1"/>
        <v>46617.230200000005</v>
      </c>
    </row>
    <row r="33" spans="1:9" ht="12" customHeight="1" outlineLevel="3" x14ac:dyDescent="0.2">
      <c r="A33" s="236" t="s">
        <v>523</v>
      </c>
      <c r="B33" s="229">
        <v>16812310.059999999</v>
      </c>
      <c r="C33" s="229">
        <f t="shared" si="0"/>
        <v>16812.31006</v>
      </c>
      <c r="G33" s="236" t="s">
        <v>604</v>
      </c>
      <c r="H33" s="229">
        <v>120002670.98</v>
      </c>
      <c r="I33" s="229">
        <f t="shared" si="1"/>
        <v>120002.67098000001</v>
      </c>
    </row>
    <row r="34" spans="1:9" ht="12" customHeight="1" outlineLevel="3" x14ac:dyDescent="0.2">
      <c r="A34" s="236" t="s">
        <v>524</v>
      </c>
      <c r="B34" s="229">
        <v>13384564.32</v>
      </c>
      <c r="C34" s="229">
        <f t="shared" si="0"/>
        <v>13384.564319999999</v>
      </c>
      <c r="G34" s="236" t="s">
        <v>605</v>
      </c>
      <c r="H34" s="229">
        <v>175667.13</v>
      </c>
      <c r="I34" s="229">
        <f t="shared" si="1"/>
        <v>175.66713000000001</v>
      </c>
    </row>
    <row r="35" spans="1:9" ht="12" customHeight="1" outlineLevel="3" x14ac:dyDescent="0.2">
      <c r="A35" s="236" t="s">
        <v>525</v>
      </c>
      <c r="B35" s="229">
        <v>63349088.259999998</v>
      </c>
      <c r="C35" s="229">
        <f t="shared" si="0"/>
        <v>63349.088259999997</v>
      </c>
      <c r="G35" s="236" t="s">
        <v>606</v>
      </c>
      <c r="H35" s="229">
        <v>5303176.46</v>
      </c>
      <c r="I35" s="229">
        <f t="shared" si="1"/>
        <v>5303.1764599999997</v>
      </c>
    </row>
    <row r="36" spans="1:9" ht="12" outlineLevel="3" x14ac:dyDescent="0.2">
      <c r="A36" s="236" t="s">
        <v>526</v>
      </c>
      <c r="B36" s="229">
        <v>139213139.16999999</v>
      </c>
      <c r="C36" s="229">
        <f t="shared" si="0"/>
        <v>139213.13916999998</v>
      </c>
      <c r="G36" s="236" t="s">
        <v>607</v>
      </c>
      <c r="H36" s="229">
        <v>11110.46</v>
      </c>
      <c r="I36" s="229">
        <f t="shared" si="1"/>
        <v>11.11046</v>
      </c>
    </row>
    <row r="37" spans="1:9" ht="12" customHeight="1" outlineLevel="3" x14ac:dyDescent="0.2">
      <c r="A37" s="236" t="s">
        <v>527</v>
      </c>
      <c r="B37" s="229">
        <v>46730496.600000001</v>
      </c>
      <c r="C37" s="229">
        <f t="shared" si="0"/>
        <v>46730.496599999999</v>
      </c>
      <c r="G37" s="236" t="s">
        <v>608</v>
      </c>
      <c r="H37" s="229">
        <v>11635992.18</v>
      </c>
      <c r="I37" s="229">
        <f t="shared" si="1"/>
        <v>11635.992179999999</v>
      </c>
    </row>
    <row r="38" spans="1:9" ht="12" outlineLevel="3" x14ac:dyDescent="0.2">
      <c r="A38" s="236" t="s">
        <v>528</v>
      </c>
      <c r="B38" s="229">
        <v>5061302.08</v>
      </c>
      <c r="C38" s="229">
        <f t="shared" si="0"/>
        <v>5061.3020800000004</v>
      </c>
      <c r="G38" s="245" t="s">
        <v>613</v>
      </c>
      <c r="H38" s="246"/>
      <c r="I38" s="246">
        <f>SUM(I10:I37)</f>
        <v>579323.43482999993</v>
      </c>
    </row>
    <row r="39" spans="1:9" ht="12" customHeight="1" outlineLevel="3" x14ac:dyDescent="0.2">
      <c r="A39" s="236" t="s">
        <v>529</v>
      </c>
      <c r="B39" s="229">
        <v>295798.55</v>
      </c>
      <c r="C39" s="229">
        <f t="shared" si="0"/>
        <v>295.79854999999998</v>
      </c>
      <c r="G39" s="249" t="s">
        <v>612</v>
      </c>
      <c r="H39" s="250"/>
      <c r="I39" s="250">
        <f>I38-I31-I22-I18-I17-I15</f>
        <v>281298.53122</v>
      </c>
    </row>
    <row r="40" spans="1:9" ht="12" outlineLevel="3" x14ac:dyDescent="0.2">
      <c r="A40" s="236" t="s">
        <v>530</v>
      </c>
      <c r="B40" s="229">
        <v>10291099.560000001</v>
      </c>
      <c r="C40" s="229">
        <f t="shared" si="0"/>
        <v>10291.099560000001</v>
      </c>
      <c r="G40" s="236"/>
      <c r="H40" s="229"/>
      <c r="I40" s="229"/>
    </row>
    <row r="41" spans="1:9" ht="12" customHeight="1" outlineLevel="3" x14ac:dyDescent="0.2">
      <c r="A41" s="236" t="s">
        <v>531</v>
      </c>
      <c r="B41" s="229">
        <v>24774093.640000001</v>
      </c>
      <c r="C41" s="229">
        <f t="shared" si="0"/>
        <v>24774.093639999999</v>
      </c>
    </row>
    <row r="42" spans="1:9" ht="12" customHeight="1" outlineLevel="3" x14ac:dyDescent="0.2">
      <c r="A42" s="236" t="s">
        <v>532</v>
      </c>
      <c r="B42" s="229">
        <v>484782.11</v>
      </c>
      <c r="C42" s="229">
        <f t="shared" si="0"/>
        <v>484.78210999999999</v>
      </c>
    </row>
    <row r="43" spans="1:9" ht="12" customHeight="1" outlineLevel="3" x14ac:dyDescent="0.2">
      <c r="A43" s="236" t="s">
        <v>533</v>
      </c>
      <c r="B43" s="229">
        <v>2926478.24</v>
      </c>
      <c r="C43" s="229">
        <f t="shared" si="0"/>
        <v>2926.4782400000004</v>
      </c>
    </row>
    <row r="44" spans="1:9" ht="12" customHeight="1" outlineLevel="3" x14ac:dyDescent="0.2">
      <c r="A44" s="236" t="s">
        <v>534</v>
      </c>
      <c r="B44" s="229">
        <v>5946901.2599999998</v>
      </c>
      <c r="C44" s="229">
        <f t="shared" si="0"/>
        <v>5946.9012599999996</v>
      </c>
      <c r="G44" s="225" t="s">
        <v>615</v>
      </c>
      <c r="I44" s="231">
        <f>I38+C9</f>
        <v>7725664.0191799998</v>
      </c>
    </row>
    <row r="45" spans="1:9" ht="12" customHeight="1" outlineLevel="3" x14ac:dyDescent="0.2">
      <c r="A45" s="236" t="s">
        <v>535</v>
      </c>
      <c r="B45" s="229">
        <v>4092494.14</v>
      </c>
      <c r="C45" s="229">
        <f t="shared" si="0"/>
        <v>4092.4941400000002</v>
      </c>
    </row>
    <row r="46" spans="1:9" ht="12" customHeight="1" outlineLevel="3" x14ac:dyDescent="0.2">
      <c r="A46" s="236" t="s">
        <v>536</v>
      </c>
      <c r="B46" s="229">
        <v>1040550.08</v>
      </c>
      <c r="C46" s="229">
        <f t="shared" si="0"/>
        <v>1040.55008</v>
      </c>
    </row>
    <row r="47" spans="1:9" ht="12" outlineLevel="3" x14ac:dyDescent="0.2">
      <c r="A47" s="236" t="s">
        <v>537</v>
      </c>
      <c r="B47" s="229">
        <v>1043643164.5</v>
      </c>
      <c r="C47" s="229">
        <f t="shared" si="0"/>
        <v>1043643.1645</v>
      </c>
      <c r="D47" s="229">
        <f>C47+C48</f>
        <v>1582368.3979400001</v>
      </c>
      <c r="E47" s="254"/>
      <c r="F47" s="225" t="s">
        <v>580</v>
      </c>
      <c r="G47" s="312" t="s">
        <v>618</v>
      </c>
      <c r="H47" s="251"/>
      <c r="I47" s="251">
        <v>7725664.0183899999</v>
      </c>
    </row>
    <row r="48" spans="1:9" ht="12" outlineLevel="3" x14ac:dyDescent="0.2">
      <c r="A48" s="236" t="s">
        <v>538</v>
      </c>
      <c r="B48" s="229">
        <v>538725233.44000006</v>
      </c>
      <c r="C48" s="229">
        <f t="shared" si="0"/>
        <v>538725.2334400001</v>
      </c>
      <c r="D48" s="229"/>
      <c r="E48" s="254"/>
      <c r="G48" s="312"/>
      <c r="H48" s="251"/>
      <c r="I48" s="251"/>
    </row>
    <row r="49" spans="1:9" ht="12" customHeight="1" outlineLevel="3" x14ac:dyDescent="0.2">
      <c r="A49" s="236" t="s">
        <v>539</v>
      </c>
      <c r="B49" s="229">
        <v>805891.98</v>
      </c>
      <c r="C49" s="229">
        <f t="shared" si="0"/>
        <v>805.89197999999999</v>
      </c>
      <c r="G49" s="312"/>
      <c r="H49" s="251"/>
      <c r="I49" s="252">
        <f>I47-I44</f>
        <v>-7.8999996185302734E-4</v>
      </c>
    </row>
    <row r="50" spans="1:9" ht="12" customHeight="1" outlineLevel="3" x14ac:dyDescent="0.2">
      <c r="A50" s="236" t="s">
        <v>540</v>
      </c>
      <c r="B50" s="229">
        <v>4955680.3499999996</v>
      </c>
      <c r="C50" s="229">
        <f t="shared" si="0"/>
        <v>4955.6803499999996</v>
      </c>
    </row>
    <row r="51" spans="1:9" ht="12" customHeight="1" outlineLevel="3" x14ac:dyDescent="0.2">
      <c r="A51" s="236" t="s">
        <v>541</v>
      </c>
      <c r="B51" s="229">
        <v>3494842.06</v>
      </c>
      <c r="C51" s="229">
        <f t="shared" si="0"/>
        <v>3494.8420599999999</v>
      </c>
    </row>
    <row r="52" spans="1:9" ht="12" customHeight="1" outlineLevel="3" x14ac:dyDescent="0.2">
      <c r="A52" s="236" t="s">
        <v>542</v>
      </c>
      <c r="B52" s="229">
        <v>1511017.38</v>
      </c>
      <c r="C52" s="229">
        <f t="shared" si="0"/>
        <v>1511.0173799999998</v>
      </c>
    </row>
    <row r="53" spans="1:9" ht="12" customHeight="1" outlineLevel="3" x14ac:dyDescent="0.2">
      <c r="A53" s="247" t="s">
        <v>543</v>
      </c>
      <c r="B53" s="248">
        <v>1778375506.5599999</v>
      </c>
      <c r="C53" s="248">
        <f t="shared" si="0"/>
        <v>1778375.5065599999</v>
      </c>
      <c r="D53" s="252">
        <f>C53</f>
        <v>1778375.5065599999</v>
      </c>
      <c r="E53" s="252"/>
      <c r="F53" s="231">
        <f>C53+I31</f>
        <v>1820193.3473699999</v>
      </c>
      <c r="G53" s="225" t="s">
        <v>616</v>
      </c>
    </row>
    <row r="54" spans="1:9" ht="12" customHeight="1" outlineLevel="3" x14ac:dyDescent="0.2">
      <c r="A54" s="236" t="s">
        <v>544</v>
      </c>
      <c r="B54" s="229">
        <v>311794.36</v>
      </c>
      <c r="C54" s="229">
        <f t="shared" si="0"/>
        <v>311.79435999999998</v>
      </c>
    </row>
    <row r="55" spans="1:9" ht="12" customHeight="1" outlineLevel="3" x14ac:dyDescent="0.2">
      <c r="A55" s="236" t="s">
        <v>545</v>
      </c>
      <c r="B55" s="229">
        <v>1829583.71</v>
      </c>
      <c r="C55" s="229">
        <f t="shared" si="0"/>
        <v>1829.5837099999999</v>
      </c>
    </row>
    <row r="56" spans="1:9" ht="12" outlineLevel="3" x14ac:dyDescent="0.2">
      <c r="A56" s="236" t="s">
        <v>143</v>
      </c>
      <c r="B56" s="229">
        <v>9855864.75</v>
      </c>
      <c r="C56" s="229">
        <f t="shared" si="0"/>
        <v>9855.8647500000006</v>
      </c>
    </row>
    <row r="57" spans="1:9" ht="12" customHeight="1" outlineLevel="3" x14ac:dyDescent="0.2">
      <c r="A57" s="236" t="s">
        <v>546</v>
      </c>
      <c r="B57" s="229">
        <v>29697.11</v>
      </c>
      <c r="C57" s="229">
        <f t="shared" si="0"/>
        <v>29.697110000000002</v>
      </c>
    </row>
    <row r="58" spans="1:9" ht="12" customHeight="1" outlineLevel="3" x14ac:dyDescent="0.2">
      <c r="A58" s="236" t="s">
        <v>547</v>
      </c>
      <c r="B58" s="229">
        <v>6587861.25</v>
      </c>
      <c r="C58" s="229">
        <f t="shared" si="0"/>
        <v>6587.8612499999999</v>
      </c>
    </row>
    <row r="59" spans="1:9" ht="12" customHeight="1" outlineLevel="3" x14ac:dyDescent="0.2">
      <c r="A59" s="236" t="s">
        <v>548</v>
      </c>
      <c r="B59" s="229">
        <v>117311</v>
      </c>
      <c r="C59" s="229">
        <f t="shared" si="0"/>
        <v>117.31100000000001</v>
      </c>
    </row>
    <row r="60" spans="1:9" ht="12" customHeight="1" outlineLevel="3" x14ac:dyDescent="0.2">
      <c r="A60" s="236" t="s">
        <v>549</v>
      </c>
      <c r="B60" s="229">
        <v>2035450.29</v>
      </c>
      <c r="C60" s="229">
        <f t="shared" si="0"/>
        <v>2035.45029</v>
      </c>
    </row>
    <row r="61" spans="1:9" ht="12" customHeight="1" outlineLevel="3" x14ac:dyDescent="0.2">
      <c r="A61" s="236" t="s">
        <v>550</v>
      </c>
      <c r="B61" s="229">
        <v>1899115.2</v>
      </c>
      <c r="C61" s="229">
        <f t="shared" si="0"/>
        <v>1899.1152</v>
      </c>
    </row>
    <row r="62" spans="1:9" ht="12" outlineLevel="3" x14ac:dyDescent="0.2">
      <c r="A62" s="236" t="s">
        <v>551</v>
      </c>
      <c r="B62" s="229">
        <v>74144867.709999993</v>
      </c>
      <c r="C62" s="229">
        <f t="shared" si="0"/>
        <v>74144.867709999991</v>
      </c>
      <c r="D62" s="229">
        <f>C62</f>
        <v>74144.867709999991</v>
      </c>
      <c r="E62" s="254"/>
    </row>
    <row r="63" spans="1:9" ht="12" customHeight="1" outlineLevel="3" x14ac:dyDescent="0.2">
      <c r="A63" s="236" t="s">
        <v>552</v>
      </c>
      <c r="B63" s="229">
        <v>11383177.16</v>
      </c>
      <c r="C63" s="229">
        <f t="shared" si="0"/>
        <v>11383.177159999999</v>
      </c>
    </row>
    <row r="64" spans="1:9" ht="12" customHeight="1" outlineLevel="3" x14ac:dyDescent="0.2">
      <c r="A64" s="236" t="s">
        <v>553</v>
      </c>
      <c r="B64" s="229">
        <v>2047590.88</v>
      </c>
      <c r="C64" s="229">
        <f t="shared" si="0"/>
        <v>2047.59088</v>
      </c>
    </row>
    <row r="65" spans="1:3" ht="12" customHeight="1" outlineLevel="3" x14ac:dyDescent="0.2">
      <c r="A65" s="236" t="s">
        <v>554</v>
      </c>
      <c r="B65" s="229">
        <v>2529402.4</v>
      </c>
      <c r="C65" s="229">
        <f t="shared" si="0"/>
        <v>2529.4023999999999</v>
      </c>
    </row>
    <row r="66" spans="1:3" ht="12" customHeight="1" outlineLevel="3" x14ac:dyDescent="0.2">
      <c r="A66" s="236" t="s">
        <v>555</v>
      </c>
      <c r="B66" s="229">
        <v>1633686.17</v>
      </c>
      <c r="C66" s="229">
        <f t="shared" si="0"/>
        <v>1633.6861699999999</v>
      </c>
    </row>
    <row r="67" spans="1:3" ht="12" customHeight="1" outlineLevel="3" x14ac:dyDescent="0.2">
      <c r="A67" s="236" t="s">
        <v>556</v>
      </c>
      <c r="B67" s="229">
        <v>20678644.010000002</v>
      </c>
      <c r="C67" s="229">
        <f t="shared" si="0"/>
        <v>20678.64401</v>
      </c>
    </row>
    <row r="68" spans="1:3" ht="12" customHeight="1" outlineLevel="3" x14ac:dyDescent="0.2">
      <c r="A68" s="236" t="s">
        <v>557</v>
      </c>
      <c r="B68" s="229">
        <v>2310500.5</v>
      </c>
      <c r="C68" s="229">
        <f t="shared" si="0"/>
        <v>2310.5005000000001</v>
      </c>
    </row>
    <row r="69" spans="1:3" ht="12" customHeight="1" outlineLevel="3" x14ac:dyDescent="0.2">
      <c r="A69" s="236" t="s">
        <v>558</v>
      </c>
      <c r="B69" s="229">
        <v>821675.47</v>
      </c>
      <c r="C69" s="229">
        <f t="shared" si="0"/>
        <v>821.67547000000002</v>
      </c>
    </row>
    <row r="70" spans="1:3" ht="12" customHeight="1" outlineLevel="3" x14ac:dyDescent="0.2">
      <c r="A70" s="236" t="s">
        <v>559</v>
      </c>
      <c r="B70" s="229">
        <v>1406308.85</v>
      </c>
      <c r="C70" s="229">
        <f t="shared" si="0"/>
        <v>1406.3088500000001</v>
      </c>
    </row>
    <row r="71" spans="1:3" ht="12" customHeight="1" outlineLevel="3" x14ac:dyDescent="0.2">
      <c r="A71" s="236" t="s">
        <v>560</v>
      </c>
      <c r="B71" s="229">
        <v>3018594.18</v>
      </c>
      <c r="C71" s="229">
        <f t="shared" si="0"/>
        <v>3018.5941800000001</v>
      </c>
    </row>
    <row r="72" spans="1:3" ht="12" customHeight="1" outlineLevel="3" x14ac:dyDescent="0.2">
      <c r="A72" s="236" t="s">
        <v>561</v>
      </c>
      <c r="B72" s="229">
        <v>39208926.049999997</v>
      </c>
      <c r="C72" s="229">
        <f t="shared" si="0"/>
        <v>39208.926049999995</v>
      </c>
    </row>
    <row r="73" spans="1:3" ht="12" customHeight="1" outlineLevel="3" x14ac:dyDescent="0.2">
      <c r="A73" s="236" t="s">
        <v>562</v>
      </c>
      <c r="B73" s="229">
        <v>1543127.75</v>
      </c>
      <c r="C73" s="229">
        <f t="shared" si="0"/>
        <v>1543.1277500000001</v>
      </c>
    </row>
    <row r="74" spans="1:3" ht="12" customHeight="1" outlineLevel="3" x14ac:dyDescent="0.2">
      <c r="A74" s="236" t="s">
        <v>563</v>
      </c>
      <c r="B74" s="229">
        <v>50726630.399999999</v>
      </c>
      <c r="C74" s="229">
        <f t="shared" si="0"/>
        <v>50726.630400000002</v>
      </c>
    </row>
    <row r="75" spans="1:3" ht="12" customHeight="1" outlineLevel="3" x14ac:dyDescent="0.2">
      <c r="A75" s="236" t="s">
        <v>564</v>
      </c>
      <c r="B75" s="229">
        <v>5290065.6100000003</v>
      </c>
      <c r="C75" s="229">
        <f t="shared" ref="C75:C86" si="2">B75/1000</f>
        <v>5290.0656100000006</v>
      </c>
    </row>
    <row r="76" spans="1:3" ht="12" customHeight="1" outlineLevel="3" x14ac:dyDescent="0.2">
      <c r="A76" s="236" t="s">
        <v>565</v>
      </c>
      <c r="B76" s="229">
        <v>188881164.03999999</v>
      </c>
      <c r="C76" s="229">
        <f t="shared" si="2"/>
        <v>188881.16404</v>
      </c>
    </row>
    <row r="77" spans="1:3" ht="12" customHeight="1" outlineLevel="3" x14ac:dyDescent="0.2">
      <c r="A77" s="236" t="s">
        <v>566</v>
      </c>
      <c r="B77" s="229">
        <v>6427232.0199999996</v>
      </c>
      <c r="C77" s="229">
        <f t="shared" si="2"/>
        <v>6427.2320199999995</v>
      </c>
    </row>
    <row r="78" spans="1:3" ht="12" customHeight="1" outlineLevel="3" x14ac:dyDescent="0.2">
      <c r="A78" s="236" t="s">
        <v>567</v>
      </c>
      <c r="B78" s="229">
        <v>89405534.010000005</v>
      </c>
      <c r="C78" s="229">
        <f t="shared" si="2"/>
        <v>89405.534010000003</v>
      </c>
    </row>
    <row r="79" spans="1:3" ht="12" customHeight="1" outlineLevel="3" x14ac:dyDescent="0.2">
      <c r="A79" s="236" t="s">
        <v>568</v>
      </c>
      <c r="B79" s="229">
        <v>301751.77</v>
      </c>
      <c r="C79" s="229">
        <f t="shared" si="2"/>
        <v>301.75177000000002</v>
      </c>
    </row>
    <row r="80" spans="1:3" ht="12" customHeight="1" outlineLevel="3" x14ac:dyDescent="0.2">
      <c r="A80" s="236" t="s">
        <v>569</v>
      </c>
      <c r="B80" s="229">
        <v>33404545.760000002</v>
      </c>
      <c r="C80" s="229">
        <f t="shared" si="2"/>
        <v>33404.545760000001</v>
      </c>
    </row>
    <row r="81" spans="1:6" ht="12" customHeight="1" outlineLevel="3" x14ac:dyDescent="0.2">
      <c r="A81" s="236" t="s">
        <v>570</v>
      </c>
      <c r="B81" s="229">
        <v>1338922.4099999999</v>
      </c>
      <c r="C81" s="229">
        <f t="shared" si="2"/>
        <v>1338.9224099999999</v>
      </c>
      <c r="D81" s="231"/>
      <c r="E81" s="231"/>
    </row>
    <row r="82" spans="1:6" ht="12" customHeight="1" outlineLevel="3" x14ac:dyDescent="0.2">
      <c r="A82" s="236" t="s">
        <v>571</v>
      </c>
      <c r="B82" s="229">
        <v>37314726.75</v>
      </c>
      <c r="C82" s="229">
        <f t="shared" si="2"/>
        <v>37314.726750000002</v>
      </c>
    </row>
    <row r="83" spans="1:6" ht="12" customHeight="1" outlineLevel="3" x14ac:dyDescent="0.2">
      <c r="A83" s="249" t="s">
        <v>572</v>
      </c>
      <c r="B83" s="250">
        <v>86934644.030000001</v>
      </c>
      <c r="C83" s="250">
        <f t="shared" si="2"/>
        <v>86934.644029999996</v>
      </c>
      <c r="D83" s="229">
        <f>C83</f>
        <v>86934.644029999996</v>
      </c>
      <c r="E83" s="254"/>
      <c r="F83" s="225" t="s">
        <v>614</v>
      </c>
    </row>
    <row r="84" spans="1:6" ht="12" customHeight="1" outlineLevel="3" x14ac:dyDescent="0.2">
      <c r="A84" s="236" t="s">
        <v>573</v>
      </c>
      <c r="B84" s="229">
        <v>116097277.81999999</v>
      </c>
      <c r="C84" s="229">
        <f t="shared" si="2"/>
        <v>116097.27781999999</v>
      </c>
    </row>
    <row r="85" spans="1:6" ht="12" outlineLevel="3" x14ac:dyDescent="0.2">
      <c r="A85" s="236" t="s">
        <v>574</v>
      </c>
      <c r="B85" s="229">
        <v>15349972.640000001</v>
      </c>
      <c r="C85" s="229">
        <f t="shared" si="2"/>
        <v>15349.97264</v>
      </c>
    </row>
    <row r="86" spans="1:6" ht="12" customHeight="1" outlineLevel="3" x14ac:dyDescent="0.2">
      <c r="A86" s="236" t="s">
        <v>575</v>
      </c>
      <c r="B86" s="229">
        <v>3503924.28</v>
      </c>
      <c r="C86" s="229">
        <f t="shared" si="2"/>
        <v>3503.9242799999997</v>
      </c>
    </row>
  </sheetData>
  <autoFilter ref="A9:K86"/>
  <mergeCells count="4">
    <mergeCell ref="G47:G49"/>
    <mergeCell ref="A1:B1"/>
    <mergeCell ref="A2:B2"/>
    <mergeCell ref="B7:B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H251"/>
  <sheetViews>
    <sheetView showZeros="0" zoomScale="80" zoomScaleNormal="80" workbookViewId="0">
      <pane xSplit="2" ySplit="8" topLeftCell="GI75" activePane="bottomRight" state="frozen"/>
      <selection pane="topRight" activeCell="C1" sqref="C1"/>
      <selection pane="bottomLeft" activeCell="A9" sqref="A9"/>
      <selection pane="bottomRight" activeCell="HF22" sqref="HF22"/>
    </sheetView>
  </sheetViews>
  <sheetFormatPr defaultRowHeight="12.75" x14ac:dyDescent="0.2"/>
  <cols>
    <col min="1" max="1" width="25.28515625" style="29" customWidth="1"/>
    <col min="2" max="2" width="42.5703125" style="215" customWidth="1"/>
    <col min="3" max="3" width="16.85546875" style="215" customWidth="1"/>
    <col min="4" max="4" width="19.42578125" style="29" customWidth="1"/>
    <col min="5" max="5" width="17.7109375" style="29" customWidth="1"/>
    <col min="6" max="8" width="15.28515625" style="29" customWidth="1"/>
    <col min="9" max="13" width="16.42578125" style="29" customWidth="1"/>
    <col min="14" max="20" width="15.28515625" style="29" customWidth="1"/>
    <col min="21" max="25" width="16.42578125" style="29" customWidth="1"/>
    <col min="26" max="32" width="15.28515625" style="29" customWidth="1"/>
    <col min="33" max="37" width="16.42578125" style="29" customWidth="1"/>
    <col min="38" max="44" width="15.28515625" style="29" customWidth="1"/>
    <col min="45" max="49" width="16.42578125" style="29" customWidth="1"/>
    <col min="50" max="56" width="15.28515625" style="29" customWidth="1"/>
    <col min="57" max="61" width="16.42578125" style="29" customWidth="1"/>
    <col min="62" max="68" width="15.28515625" style="29" customWidth="1"/>
    <col min="69" max="73" width="16.42578125" style="29" customWidth="1"/>
    <col min="74" max="80" width="15.28515625" style="29" customWidth="1"/>
    <col min="81" max="85" width="16.42578125" style="29" customWidth="1"/>
    <col min="86" max="86" width="15.28515625" style="29" customWidth="1"/>
    <col min="87" max="87" width="16.85546875" style="29" customWidth="1"/>
    <col min="88" max="88" width="19.42578125" style="29" customWidth="1"/>
    <col min="89" max="92" width="15.28515625" style="29" customWidth="1"/>
    <col min="93" max="93" width="14.7109375" style="215" customWidth="1"/>
    <col min="94" max="94" width="14.7109375" style="29" customWidth="1"/>
    <col min="95" max="98" width="15.28515625" style="29" customWidth="1"/>
    <col min="99" max="103" width="16.42578125" style="29" customWidth="1"/>
    <col min="104" max="110" width="15.28515625" style="29" customWidth="1"/>
    <col min="111" max="115" width="16.42578125" style="29" customWidth="1"/>
    <col min="116" max="122" width="15.28515625" style="29" customWidth="1"/>
    <col min="123" max="127" width="16.42578125" style="29" customWidth="1"/>
    <col min="128" max="132" width="15.28515625" style="29" customWidth="1"/>
    <col min="133" max="137" width="16.42578125" style="29" customWidth="1"/>
    <col min="138" max="144" width="15.28515625" style="29" customWidth="1"/>
    <col min="145" max="149" width="16.42578125" style="29" customWidth="1"/>
    <col min="150" max="156" width="15.28515625" style="29" customWidth="1"/>
    <col min="157" max="161" width="16.42578125" style="29" customWidth="1"/>
    <col min="162" max="168" width="15.28515625" style="29" customWidth="1"/>
    <col min="169" max="173" width="16.42578125" style="29" customWidth="1"/>
    <col min="174" max="174" width="19.42578125" style="29" customWidth="1"/>
    <col min="175" max="180" width="15.28515625" style="29" customWidth="1"/>
    <col min="181" max="185" width="16.42578125" style="29" customWidth="1"/>
    <col min="186" max="190" width="15.28515625" style="29" customWidth="1"/>
    <col min="191" max="191" width="16.85546875" style="29" customWidth="1"/>
    <col min="192" max="192" width="15.28515625" style="29" customWidth="1"/>
    <col min="193" max="193" width="16.42578125" style="29" customWidth="1"/>
    <col min="194" max="194" width="19.42578125" style="29" customWidth="1"/>
    <col min="195" max="195" width="16.42578125" style="29" customWidth="1"/>
    <col min="196" max="196" width="15.28515625" style="29" customWidth="1"/>
    <col min="197" max="197" width="16.85546875" style="29" customWidth="1"/>
    <col min="198" max="198" width="19.42578125" style="29" customWidth="1"/>
    <col min="199" max="200" width="15.28515625" style="29" customWidth="1"/>
    <col min="201" max="201" width="16.85546875" style="29" customWidth="1"/>
    <col min="202" max="202" width="15.28515625" style="29" customWidth="1"/>
    <col min="203" max="203" width="16.28515625" style="29" hidden="1" customWidth="1"/>
    <col min="204" max="204" width="13.85546875" style="30" hidden="1" customWidth="1"/>
    <col min="205" max="205" width="17.28515625" style="31" hidden="1" customWidth="1"/>
    <col min="206" max="206" width="16.5703125" style="29" hidden="1" customWidth="1"/>
    <col min="207" max="207" width="29.28515625" style="29" hidden="1" customWidth="1"/>
    <col min="208" max="208" width="12.42578125" style="29" hidden="1" customWidth="1"/>
    <col min="209" max="209" width="9.140625" style="29" hidden="1" customWidth="1"/>
    <col min="210" max="210" width="10.7109375" style="29" hidden="1" customWidth="1"/>
    <col min="211" max="211" width="0" style="29" hidden="1" customWidth="1"/>
    <col min="212" max="212" width="23.140625" style="29" hidden="1" customWidth="1"/>
    <col min="213" max="213" width="16.7109375" style="29" hidden="1" customWidth="1"/>
    <col min="214" max="214" width="23.5703125" style="29" customWidth="1"/>
    <col min="215" max="215" width="22.7109375" style="29" customWidth="1"/>
    <col min="216" max="16384" width="9.140625" style="29"/>
  </cols>
  <sheetData>
    <row r="1" spans="1:216" s="17" customFormat="1" ht="15.75" x14ac:dyDescent="0.2">
      <c r="A1" s="316" t="s">
        <v>230</v>
      </c>
      <c r="B1" s="316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5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V1" s="18"/>
      <c r="GW1" s="19"/>
    </row>
    <row r="2" spans="1:216" s="17" customFormat="1" ht="15.75" x14ac:dyDescent="0.2">
      <c r="A2" s="20"/>
      <c r="B2" s="21"/>
      <c r="C2" s="2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22">
        <f>+[1]Филиалы!AL10</f>
        <v>632.03</v>
      </c>
      <c r="AM2" s="22">
        <f>+[1]Филиалы!AN10</f>
        <v>497.35721999999998</v>
      </c>
      <c r="AN2" s="22">
        <f>+[1]Филиалы!AM10</f>
        <v>11741.807819999998</v>
      </c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22">
        <f>+CA3-CA4</f>
        <v>0</v>
      </c>
      <c r="CB2" s="22">
        <f>+CB3-CB4</f>
        <v>0</v>
      </c>
      <c r="CC2" s="16"/>
      <c r="CD2" s="16"/>
      <c r="CE2" s="16"/>
      <c r="CF2" s="16"/>
      <c r="CG2" s="16"/>
      <c r="CH2" s="16"/>
      <c r="CI2" s="16"/>
      <c r="CJ2" s="22">
        <f>+CJ4-CJ191</f>
        <v>0</v>
      </c>
      <c r="CK2" s="22">
        <f>+CK3-CK20</f>
        <v>0</v>
      </c>
      <c r="CL2" s="16"/>
      <c r="CM2" s="16"/>
      <c r="CN2" s="16"/>
      <c r="CO2" s="21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22">
        <f>+EG81+EG26</f>
        <v>493017.27380999998</v>
      </c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V2" s="18"/>
      <c r="GW2" s="19"/>
    </row>
    <row r="3" spans="1:216" s="17" customFormat="1" ht="18" x14ac:dyDescent="0.2">
      <c r="A3" s="317" t="s">
        <v>231</v>
      </c>
      <c r="B3" s="318"/>
      <c r="C3" s="318"/>
      <c r="D3" s="318"/>
      <c r="E3" s="23"/>
      <c r="F3" s="23"/>
      <c r="G3" s="23"/>
      <c r="H3" s="23"/>
      <c r="I3" s="16"/>
      <c r="J3" s="16"/>
      <c r="K3" s="16"/>
      <c r="L3" s="16"/>
      <c r="M3" s="16"/>
      <c r="N3" s="16"/>
      <c r="O3" s="16"/>
      <c r="Q3" s="23"/>
      <c r="R3" s="23"/>
      <c r="S3" s="23"/>
      <c r="T3" s="23"/>
      <c r="U3" s="16"/>
      <c r="V3" s="16"/>
      <c r="W3" s="16"/>
      <c r="X3" s="16"/>
      <c r="Y3" s="16"/>
      <c r="Z3" s="16"/>
      <c r="AA3" s="16"/>
      <c r="AC3" s="23"/>
      <c r="AD3" s="23"/>
      <c r="AE3" s="23"/>
      <c r="AF3" s="23"/>
      <c r="AG3" s="16"/>
      <c r="AH3" s="16"/>
      <c r="AI3" s="16"/>
      <c r="AJ3" s="16"/>
      <c r="AK3" s="16"/>
      <c r="AL3" s="16">
        <v>1557782</v>
      </c>
      <c r="AM3" s="16">
        <v>42607</v>
      </c>
      <c r="AN3" s="17">
        <v>17159</v>
      </c>
      <c r="AO3" s="23"/>
      <c r="AP3" s="23"/>
      <c r="AQ3" s="23"/>
      <c r="AR3" s="23"/>
      <c r="AS3" s="16"/>
      <c r="AT3" s="16"/>
      <c r="AU3" s="16"/>
      <c r="AV3" s="22">
        <f>+AV4-AV191</f>
        <v>0</v>
      </c>
      <c r="AW3" s="22">
        <f t="shared" ref="AW3:AX3" si="0">+AW4-AW191</f>
        <v>-5.9999999994033715E-2</v>
      </c>
      <c r="AX3" s="22">
        <f t="shared" si="0"/>
        <v>0</v>
      </c>
      <c r="AY3" s="16"/>
      <c r="BA3" s="23"/>
      <c r="BB3" s="23"/>
      <c r="BC3" s="23"/>
      <c r="BD3" s="23"/>
      <c r="BE3" s="16"/>
      <c r="BF3" s="16"/>
      <c r="BG3" s="16"/>
      <c r="BH3" s="16"/>
      <c r="BI3" s="16"/>
      <c r="BJ3" s="16"/>
      <c r="BK3" s="16"/>
      <c r="BM3" s="23"/>
      <c r="BN3" s="23"/>
      <c r="BO3" s="22">
        <f>+[1]Аппарат!BO186+[1]Филиалы!BO121</f>
        <v>653291.21911575715</v>
      </c>
      <c r="BP3" s="23"/>
      <c r="BQ3" s="16"/>
      <c r="BR3" s="16"/>
      <c r="BS3" s="16"/>
      <c r="BT3" s="16"/>
      <c r="BU3" s="16"/>
      <c r="BV3" s="16"/>
      <c r="BW3" s="16"/>
      <c r="BY3" s="22">
        <f>+[1]Аппарат!BY186+[1]Филиалы!BY121</f>
        <v>1737755.5748868072</v>
      </c>
      <c r="BZ3" s="24">
        <f>+BP191+BF191+AV191</f>
        <v>1619746.7310605773</v>
      </c>
      <c r="CA3" s="24">
        <f t="shared" ref="CA3:CB3" si="1">+BQ191+BG191+AW191</f>
        <v>108137.33277254837</v>
      </c>
      <c r="CB3" s="24">
        <f t="shared" si="1"/>
        <v>9871.5110536817592</v>
      </c>
      <c r="CC3" s="16"/>
      <c r="CD3" s="16"/>
      <c r="CE3" s="16"/>
      <c r="CF3" s="16"/>
      <c r="CG3" s="16"/>
      <c r="CH3" s="16"/>
      <c r="CI3" s="22">
        <f>+[1]Аппарат!CI186+[1]Филиалы!CI121</f>
        <v>3586537.5234722244</v>
      </c>
      <c r="CJ3" s="25">
        <f>+[1]Аппарат!CJ20+[1]Филиалы!CJ11</f>
        <v>3299452.6168050002</v>
      </c>
      <c r="CK3" s="24">
        <f>+[1]Аппарат!CK20+[1]Филиалы!CL11</f>
        <v>131754.301947</v>
      </c>
      <c r="CL3" s="24">
        <f>+[1]Аппарат!CL20+[1]Филиалы!CK11</f>
        <v>35027.444909999998</v>
      </c>
      <c r="CM3" s="23"/>
      <c r="CN3" s="23"/>
      <c r="CO3" s="16"/>
      <c r="CP3" s="16"/>
      <c r="CQ3" s="23"/>
      <c r="CR3" s="23"/>
      <c r="CS3" s="22">
        <f>+[1]Аппарат!CS186+[1]Филиалы!CS121</f>
        <v>430547.02813412133</v>
      </c>
      <c r="CT3" s="23"/>
      <c r="CU3" s="16"/>
      <c r="CV3" s="16"/>
      <c r="CW3" s="16"/>
      <c r="CX3" s="16"/>
      <c r="CY3" s="16"/>
      <c r="CZ3" s="16"/>
      <c r="DA3" s="16"/>
      <c r="DC3" s="23"/>
      <c r="DD3" s="23"/>
      <c r="DE3" s="23"/>
      <c r="DF3" s="23"/>
      <c r="DG3" s="16"/>
      <c r="DH3" s="16"/>
      <c r="DI3" s="16"/>
      <c r="DJ3" s="16"/>
      <c r="DK3" s="16"/>
      <c r="DL3" s="16"/>
      <c r="DM3" s="22">
        <f>+[1]Аппарат!DM186+[1]Филиалы!DM121</f>
        <v>742900.5364917398</v>
      </c>
      <c r="DO3" s="23"/>
      <c r="DP3" s="23"/>
      <c r="DQ3" s="23"/>
      <c r="DR3" s="23"/>
      <c r="DS3" s="16"/>
      <c r="DT3" s="16"/>
      <c r="DU3" s="16"/>
      <c r="DV3" s="16"/>
      <c r="DW3" s="22">
        <f>+[1]Аппарат!DW186+[1]Филиалы!DW121</f>
        <v>1769677.8786936274</v>
      </c>
      <c r="DX3" s="16"/>
      <c r="DY3" s="16"/>
      <c r="EA3" s="23"/>
      <c r="EB3" s="23"/>
      <c r="EC3" s="16"/>
      <c r="ED3" s="16"/>
      <c r="EE3" s="16"/>
      <c r="EF3" s="16"/>
      <c r="EG3" s="22">
        <f>+[1]Аппарат!EG186+[1]Филиалы!EG121</f>
        <v>5356215.4021658506</v>
      </c>
      <c r="EH3" s="22">
        <f>+[1]Аппарат!EG199+[1]Филиалы!EG130</f>
        <v>333834.73466526612</v>
      </c>
      <c r="EI3" s="16">
        <f>+EG36/EG34</f>
        <v>0.28262517642865853</v>
      </c>
      <c r="EK3" s="23"/>
      <c r="EL3" s="23"/>
      <c r="EM3" s="23"/>
      <c r="EN3" s="23"/>
      <c r="EO3" s="16"/>
      <c r="EP3" s="16"/>
      <c r="EQ3" s="22">
        <f>+[1]Аппарат!EQ54+[1]Филиалы!EQ32</f>
        <v>17536.634820999996</v>
      </c>
      <c r="ER3" s="22">
        <f>+EQ3-EQ57</f>
        <v>0</v>
      </c>
      <c r="ES3" s="16"/>
      <c r="ET3" s="16"/>
      <c r="EU3" s="16"/>
      <c r="EW3" s="23"/>
      <c r="EX3" s="23"/>
      <c r="EY3" s="23"/>
      <c r="EZ3" s="23"/>
      <c r="FA3" s="16"/>
      <c r="FB3" s="16"/>
      <c r="FC3" s="16"/>
      <c r="FD3" s="16"/>
      <c r="FE3" s="16"/>
      <c r="FF3" s="16"/>
      <c r="FG3" s="16"/>
      <c r="FI3" s="23"/>
      <c r="FJ3" s="23"/>
      <c r="FK3" s="23"/>
      <c r="FL3" s="23"/>
      <c r="FM3" s="16"/>
      <c r="FN3" s="16"/>
      <c r="FO3" s="16"/>
      <c r="FP3" s="16"/>
      <c r="FQ3" s="16"/>
      <c r="FR3" s="16"/>
      <c r="FS3" s="16"/>
      <c r="FU3" s="23"/>
      <c r="FV3" s="23"/>
      <c r="FW3" s="23"/>
      <c r="FX3" s="23"/>
      <c r="FY3" s="16"/>
      <c r="FZ3" s="16"/>
      <c r="GA3" s="16"/>
      <c r="GB3" s="16"/>
      <c r="GC3" s="16"/>
      <c r="GD3" s="16"/>
      <c r="GE3" s="16"/>
      <c r="GG3" s="23"/>
      <c r="GH3" s="23"/>
      <c r="GI3" s="23"/>
      <c r="GJ3" s="23"/>
      <c r="GK3" s="16"/>
      <c r="GL3" s="16"/>
      <c r="GM3" s="16"/>
      <c r="GN3" s="16"/>
      <c r="GO3" s="16"/>
      <c r="GP3" s="25">
        <f>GP191+GP218+GP225</f>
        <v>7498995.645070117</v>
      </c>
      <c r="GQ3" s="23">
        <f>+GQ34/GO34</f>
        <v>8.319130946668922E-2</v>
      </c>
      <c r="GR3" s="23"/>
      <c r="GS3" s="23"/>
      <c r="GT3" s="23"/>
      <c r="GV3" s="18"/>
      <c r="GW3" s="19"/>
    </row>
    <row r="4" spans="1:216" ht="13.5" thickBot="1" x14ac:dyDescent="0.25">
      <c r="A4" s="26"/>
      <c r="B4" s="27"/>
      <c r="C4" s="27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8">
        <f>+AL3-AL20</f>
        <v>-68.222000000067055</v>
      </c>
      <c r="AM4" s="28">
        <f t="shared" ref="AM4:AN4" si="2">+AM3-AM20</f>
        <v>-0.11522000000695698</v>
      </c>
      <c r="AN4" s="28">
        <f t="shared" si="2"/>
        <v>68.793180000000575</v>
      </c>
      <c r="AO4" s="26"/>
      <c r="AP4" s="26"/>
      <c r="AQ4" s="26"/>
      <c r="AR4" s="26"/>
      <c r="AS4" s="26"/>
      <c r="AT4" s="26"/>
      <c r="AU4" s="26"/>
      <c r="AV4" s="28">
        <f>+[1]Аппарат!AV186+[1]Филиалы!AV121</f>
        <v>504391.88116374629</v>
      </c>
      <c r="AW4" s="28">
        <f>+[1]Аппарат!AW186+[1]Филиалы!AX121</f>
        <v>21121.668414733584</v>
      </c>
      <c r="AX4" s="28">
        <f>+[1]Аппарат!AX186+[1]Филиалы!AW121</f>
        <v>3063.4027127382005</v>
      </c>
      <c r="AY4" s="26"/>
      <c r="AZ4" s="26"/>
      <c r="BA4" s="26"/>
      <c r="BB4" s="26"/>
      <c r="BC4" s="26"/>
      <c r="BD4" s="26"/>
      <c r="BE4" s="26"/>
      <c r="BF4" s="28">
        <f>+[1]Аппарат!BF186+[1]Филиалы!BF121</f>
        <v>508433.07489725621</v>
      </c>
      <c r="BG4" s="26"/>
      <c r="BH4" s="26"/>
      <c r="BI4" s="26"/>
      <c r="BJ4" s="26"/>
      <c r="BK4" s="26"/>
      <c r="BL4" s="26"/>
      <c r="BM4" s="26"/>
      <c r="BN4" s="26"/>
      <c r="BO4" s="26"/>
      <c r="BP4" s="28">
        <f>+[1]Аппарат!BP186+[1]Филиалы!BP121</f>
        <v>606921.77949957456</v>
      </c>
      <c r="BQ4" s="26"/>
      <c r="BR4" s="26"/>
      <c r="BS4" s="26"/>
      <c r="BT4" s="26"/>
      <c r="BU4" s="26"/>
      <c r="BV4" s="26"/>
      <c r="BW4" s="26"/>
      <c r="BX4" s="26"/>
      <c r="BY4" s="26"/>
      <c r="BZ4" s="28">
        <f>+[1]Аппарат!BZ186+[1]Филиалы!BZ121</f>
        <v>1619746.7310605771</v>
      </c>
      <c r="CA4" s="28">
        <f>+[1]Аппарат!CA186+[1]Филиалы!CB121</f>
        <v>108137.33277254838</v>
      </c>
      <c r="CB4" s="28">
        <f>+[1]Аппарат!CB186+[1]Филиалы!CA121</f>
        <v>9871.511053681761</v>
      </c>
      <c r="CC4" s="26"/>
      <c r="CD4" s="26"/>
      <c r="CE4" s="26"/>
      <c r="CF4" s="26"/>
      <c r="CG4" s="26"/>
      <c r="CH4" s="26"/>
      <c r="CI4" s="26"/>
      <c r="CJ4" s="28">
        <f>+[1]Аппарат!CJ186+[1]Филиалы!CJ121</f>
        <v>3286481.1006131121</v>
      </c>
      <c r="CK4" s="26"/>
      <c r="CL4" s="26"/>
      <c r="CM4" s="26"/>
      <c r="CN4" s="26"/>
      <c r="CO4" s="27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</row>
    <row r="5" spans="1:216" s="33" customFormat="1" ht="34.5" customHeight="1" thickBot="1" x14ac:dyDescent="0.25">
      <c r="A5" s="319"/>
      <c r="B5" s="32"/>
      <c r="C5" s="322" t="s">
        <v>232</v>
      </c>
      <c r="D5" s="323"/>
      <c r="E5" s="323"/>
      <c r="F5" s="323"/>
      <c r="G5" s="324"/>
      <c r="H5" s="324"/>
      <c r="I5" s="324"/>
      <c r="J5" s="324"/>
      <c r="K5" s="324"/>
      <c r="L5" s="325"/>
      <c r="M5" s="323" t="s">
        <v>233</v>
      </c>
      <c r="N5" s="323"/>
      <c r="O5" s="323"/>
      <c r="P5" s="323"/>
      <c r="Q5" s="324"/>
      <c r="R5" s="324"/>
      <c r="S5" s="324"/>
      <c r="T5" s="324"/>
      <c r="U5" s="324"/>
      <c r="V5" s="325"/>
      <c r="W5" s="322" t="s">
        <v>234</v>
      </c>
      <c r="X5" s="323"/>
      <c r="Y5" s="323"/>
      <c r="Z5" s="323"/>
      <c r="AA5" s="324"/>
      <c r="AB5" s="324"/>
      <c r="AC5" s="324"/>
      <c r="AD5" s="324"/>
      <c r="AE5" s="324"/>
      <c r="AF5" s="325"/>
      <c r="AG5" s="322" t="s">
        <v>235</v>
      </c>
      <c r="AH5" s="323"/>
      <c r="AI5" s="323"/>
      <c r="AJ5" s="323"/>
      <c r="AK5" s="324"/>
      <c r="AL5" s="324"/>
      <c r="AM5" s="324"/>
      <c r="AN5" s="324"/>
      <c r="AO5" s="324"/>
      <c r="AP5" s="330"/>
      <c r="AQ5" s="322" t="s">
        <v>236</v>
      </c>
      <c r="AR5" s="323"/>
      <c r="AS5" s="323"/>
      <c r="AT5" s="323"/>
      <c r="AU5" s="324"/>
      <c r="AV5" s="324"/>
      <c r="AW5" s="324"/>
      <c r="AX5" s="324"/>
      <c r="AY5" s="324"/>
      <c r="AZ5" s="325"/>
      <c r="BA5" s="323" t="s">
        <v>237</v>
      </c>
      <c r="BB5" s="323"/>
      <c r="BC5" s="323"/>
      <c r="BD5" s="323"/>
      <c r="BE5" s="324"/>
      <c r="BF5" s="324"/>
      <c r="BG5" s="324"/>
      <c r="BH5" s="324"/>
      <c r="BI5" s="324"/>
      <c r="BJ5" s="325"/>
      <c r="BK5" s="322" t="s">
        <v>238</v>
      </c>
      <c r="BL5" s="323"/>
      <c r="BM5" s="323"/>
      <c r="BN5" s="323"/>
      <c r="BO5" s="324"/>
      <c r="BP5" s="324"/>
      <c r="BQ5" s="324"/>
      <c r="BR5" s="324"/>
      <c r="BS5" s="324"/>
      <c r="BT5" s="325"/>
      <c r="BU5" s="322" t="s">
        <v>239</v>
      </c>
      <c r="BV5" s="323"/>
      <c r="BW5" s="323"/>
      <c r="BX5" s="323"/>
      <c r="BY5" s="324"/>
      <c r="BZ5" s="324"/>
      <c r="CA5" s="324"/>
      <c r="CB5" s="324"/>
      <c r="CC5" s="324"/>
      <c r="CD5" s="330"/>
      <c r="CE5" s="322" t="s">
        <v>240</v>
      </c>
      <c r="CF5" s="323"/>
      <c r="CG5" s="323"/>
      <c r="CH5" s="323"/>
      <c r="CI5" s="324"/>
      <c r="CJ5" s="324"/>
      <c r="CK5" s="324"/>
      <c r="CL5" s="324"/>
      <c r="CM5" s="324"/>
      <c r="CN5" s="325"/>
      <c r="CO5" s="322" t="s">
        <v>241</v>
      </c>
      <c r="CP5" s="323"/>
      <c r="CQ5" s="323"/>
      <c r="CR5" s="323"/>
      <c r="CS5" s="324"/>
      <c r="CT5" s="324"/>
      <c r="CU5" s="324"/>
      <c r="CV5" s="324"/>
      <c r="CW5" s="324"/>
      <c r="CX5" s="325"/>
      <c r="CY5" s="323" t="s">
        <v>242</v>
      </c>
      <c r="CZ5" s="323"/>
      <c r="DA5" s="323"/>
      <c r="DB5" s="323"/>
      <c r="DC5" s="324"/>
      <c r="DD5" s="324"/>
      <c r="DE5" s="324"/>
      <c r="DF5" s="324"/>
      <c r="DG5" s="324"/>
      <c r="DH5" s="325"/>
      <c r="DI5" s="322" t="s">
        <v>243</v>
      </c>
      <c r="DJ5" s="323"/>
      <c r="DK5" s="323"/>
      <c r="DL5" s="323"/>
      <c r="DM5" s="324"/>
      <c r="DN5" s="324"/>
      <c r="DO5" s="324"/>
      <c r="DP5" s="324"/>
      <c r="DQ5" s="324"/>
      <c r="DR5" s="325"/>
      <c r="DS5" s="322" t="s">
        <v>244</v>
      </c>
      <c r="DT5" s="323"/>
      <c r="DU5" s="323"/>
      <c r="DV5" s="323"/>
      <c r="DW5" s="324"/>
      <c r="DX5" s="324"/>
      <c r="DY5" s="324"/>
      <c r="DZ5" s="324"/>
      <c r="EA5" s="324"/>
      <c r="EB5" s="330"/>
      <c r="EC5" s="322" t="s">
        <v>245</v>
      </c>
      <c r="ED5" s="323"/>
      <c r="EE5" s="323"/>
      <c r="EF5" s="323"/>
      <c r="EG5" s="324"/>
      <c r="EH5" s="324"/>
      <c r="EI5" s="324"/>
      <c r="EJ5" s="324"/>
      <c r="EK5" s="324"/>
      <c r="EL5" s="330"/>
      <c r="EM5" s="322" t="s">
        <v>246</v>
      </c>
      <c r="EN5" s="323"/>
      <c r="EO5" s="323"/>
      <c r="EP5" s="323"/>
      <c r="EQ5" s="324"/>
      <c r="ER5" s="324"/>
      <c r="ES5" s="324"/>
      <c r="ET5" s="324"/>
      <c r="EU5" s="324"/>
      <c r="EV5" s="325"/>
      <c r="EW5" s="323" t="s">
        <v>247</v>
      </c>
      <c r="EX5" s="323"/>
      <c r="EY5" s="323"/>
      <c r="EZ5" s="323"/>
      <c r="FA5" s="324"/>
      <c r="FB5" s="324"/>
      <c r="FC5" s="324"/>
      <c r="FD5" s="324"/>
      <c r="FE5" s="324"/>
      <c r="FF5" s="325"/>
      <c r="FG5" s="322" t="s">
        <v>248</v>
      </c>
      <c r="FH5" s="323"/>
      <c r="FI5" s="323"/>
      <c r="FJ5" s="323"/>
      <c r="FK5" s="324"/>
      <c r="FL5" s="324"/>
      <c r="FM5" s="324"/>
      <c r="FN5" s="324"/>
      <c r="FO5" s="324"/>
      <c r="FP5" s="325"/>
      <c r="FQ5" s="322" t="s">
        <v>249</v>
      </c>
      <c r="FR5" s="323"/>
      <c r="FS5" s="323"/>
      <c r="FT5" s="323"/>
      <c r="FU5" s="324"/>
      <c r="FV5" s="324"/>
      <c r="FW5" s="324"/>
      <c r="FX5" s="324"/>
      <c r="FY5" s="324"/>
      <c r="FZ5" s="330"/>
      <c r="GA5" s="322" t="s">
        <v>250</v>
      </c>
      <c r="GB5" s="323"/>
      <c r="GC5" s="323"/>
      <c r="GD5" s="323"/>
      <c r="GE5" s="324"/>
      <c r="GF5" s="324"/>
      <c r="GG5" s="324"/>
      <c r="GH5" s="324"/>
      <c r="GI5" s="324"/>
      <c r="GJ5" s="325"/>
      <c r="GK5" s="322" t="s">
        <v>251</v>
      </c>
      <c r="GL5" s="323"/>
      <c r="GM5" s="323"/>
      <c r="GN5" s="323"/>
      <c r="GO5" s="324"/>
      <c r="GP5" s="324"/>
      <c r="GQ5" s="324"/>
      <c r="GR5" s="324"/>
      <c r="GS5" s="324"/>
      <c r="GT5" s="325"/>
      <c r="GV5" s="34" t="s">
        <v>252</v>
      </c>
      <c r="GW5" s="35" t="s">
        <v>253</v>
      </c>
    </row>
    <row r="6" spans="1:216" s="37" customFormat="1" ht="12" customHeight="1" x14ac:dyDescent="0.2">
      <c r="A6" s="320"/>
      <c r="B6" s="36"/>
      <c r="C6" s="331" t="s">
        <v>254</v>
      </c>
      <c r="D6" s="326" t="s">
        <v>255</v>
      </c>
      <c r="E6" s="326" t="s">
        <v>256</v>
      </c>
      <c r="F6" s="326" t="s">
        <v>257</v>
      </c>
      <c r="G6" s="333" t="s">
        <v>258</v>
      </c>
      <c r="H6" s="326" t="s">
        <v>255</v>
      </c>
      <c r="I6" s="326" t="s">
        <v>256</v>
      </c>
      <c r="J6" s="326" t="s">
        <v>257</v>
      </c>
      <c r="K6" s="328" t="s">
        <v>259</v>
      </c>
      <c r="L6" s="329"/>
      <c r="M6" s="335" t="s">
        <v>254</v>
      </c>
      <c r="N6" s="326" t="s">
        <v>255</v>
      </c>
      <c r="O6" s="326" t="s">
        <v>256</v>
      </c>
      <c r="P6" s="326" t="s">
        <v>257</v>
      </c>
      <c r="Q6" s="333" t="s">
        <v>258</v>
      </c>
      <c r="R6" s="326" t="s">
        <v>255</v>
      </c>
      <c r="S6" s="326" t="s">
        <v>256</v>
      </c>
      <c r="T6" s="326" t="s">
        <v>257</v>
      </c>
      <c r="U6" s="328" t="s">
        <v>259</v>
      </c>
      <c r="V6" s="329"/>
      <c r="W6" s="331" t="s">
        <v>254</v>
      </c>
      <c r="X6" s="326" t="s">
        <v>255</v>
      </c>
      <c r="Y6" s="326" t="s">
        <v>256</v>
      </c>
      <c r="Z6" s="326" t="s">
        <v>257</v>
      </c>
      <c r="AA6" s="333" t="s">
        <v>258</v>
      </c>
      <c r="AB6" s="326" t="s">
        <v>255</v>
      </c>
      <c r="AC6" s="326" t="s">
        <v>256</v>
      </c>
      <c r="AD6" s="326" t="s">
        <v>257</v>
      </c>
      <c r="AE6" s="328" t="s">
        <v>259</v>
      </c>
      <c r="AF6" s="329"/>
      <c r="AG6" s="331" t="s">
        <v>254</v>
      </c>
      <c r="AH6" s="326" t="s">
        <v>255</v>
      </c>
      <c r="AI6" s="326" t="s">
        <v>256</v>
      </c>
      <c r="AJ6" s="326" t="s">
        <v>257</v>
      </c>
      <c r="AK6" s="333" t="s">
        <v>258</v>
      </c>
      <c r="AL6" s="326" t="s">
        <v>255</v>
      </c>
      <c r="AM6" s="326" t="s">
        <v>256</v>
      </c>
      <c r="AN6" s="326" t="s">
        <v>257</v>
      </c>
      <c r="AO6" s="328" t="s">
        <v>259</v>
      </c>
      <c r="AP6" s="337"/>
      <c r="AQ6" s="331" t="s">
        <v>254</v>
      </c>
      <c r="AR6" s="326" t="s">
        <v>255</v>
      </c>
      <c r="AS6" s="326" t="s">
        <v>256</v>
      </c>
      <c r="AT6" s="326" t="s">
        <v>257</v>
      </c>
      <c r="AU6" s="333" t="s">
        <v>258</v>
      </c>
      <c r="AV6" s="326" t="s">
        <v>255</v>
      </c>
      <c r="AW6" s="326" t="s">
        <v>256</v>
      </c>
      <c r="AX6" s="326" t="s">
        <v>257</v>
      </c>
      <c r="AY6" s="328" t="s">
        <v>259</v>
      </c>
      <c r="AZ6" s="329"/>
      <c r="BA6" s="335" t="s">
        <v>254</v>
      </c>
      <c r="BB6" s="326" t="s">
        <v>255</v>
      </c>
      <c r="BC6" s="326" t="s">
        <v>256</v>
      </c>
      <c r="BD6" s="326" t="s">
        <v>257</v>
      </c>
      <c r="BE6" s="333" t="s">
        <v>258</v>
      </c>
      <c r="BF6" s="326" t="s">
        <v>255</v>
      </c>
      <c r="BG6" s="326" t="s">
        <v>256</v>
      </c>
      <c r="BH6" s="326" t="s">
        <v>257</v>
      </c>
      <c r="BI6" s="328" t="s">
        <v>259</v>
      </c>
      <c r="BJ6" s="329"/>
      <c r="BK6" s="331" t="s">
        <v>254</v>
      </c>
      <c r="BL6" s="326" t="s">
        <v>255</v>
      </c>
      <c r="BM6" s="326" t="s">
        <v>256</v>
      </c>
      <c r="BN6" s="326" t="s">
        <v>257</v>
      </c>
      <c r="BO6" s="333" t="s">
        <v>258</v>
      </c>
      <c r="BP6" s="326" t="s">
        <v>255</v>
      </c>
      <c r="BQ6" s="326" t="s">
        <v>256</v>
      </c>
      <c r="BR6" s="326" t="s">
        <v>257</v>
      </c>
      <c r="BS6" s="328" t="s">
        <v>259</v>
      </c>
      <c r="BT6" s="329"/>
      <c r="BU6" s="331" t="s">
        <v>254</v>
      </c>
      <c r="BV6" s="326" t="s">
        <v>255</v>
      </c>
      <c r="BW6" s="326" t="s">
        <v>256</v>
      </c>
      <c r="BX6" s="326" t="s">
        <v>257</v>
      </c>
      <c r="BY6" s="333" t="s">
        <v>258</v>
      </c>
      <c r="BZ6" s="326" t="s">
        <v>255</v>
      </c>
      <c r="CA6" s="326" t="s">
        <v>256</v>
      </c>
      <c r="CB6" s="326" t="s">
        <v>257</v>
      </c>
      <c r="CC6" s="328" t="s">
        <v>259</v>
      </c>
      <c r="CD6" s="337"/>
      <c r="CE6" s="331" t="s">
        <v>254</v>
      </c>
      <c r="CF6" s="326" t="s">
        <v>255</v>
      </c>
      <c r="CG6" s="326" t="s">
        <v>256</v>
      </c>
      <c r="CH6" s="326" t="s">
        <v>257</v>
      </c>
      <c r="CI6" s="333" t="s">
        <v>258</v>
      </c>
      <c r="CJ6" s="326" t="s">
        <v>255</v>
      </c>
      <c r="CK6" s="326" t="s">
        <v>256</v>
      </c>
      <c r="CL6" s="326" t="s">
        <v>257</v>
      </c>
      <c r="CM6" s="328" t="s">
        <v>259</v>
      </c>
      <c r="CN6" s="329"/>
      <c r="CO6" s="331" t="s">
        <v>254</v>
      </c>
      <c r="CP6" s="326" t="s">
        <v>255</v>
      </c>
      <c r="CQ6" s="326" t="s">
        <v>256</v>
      </c>
      <c r="CR6" s="326" t="s">
        <v>257</v>
      </c>
      <c r="CS6" s="333" t="s">
        <v>258</v>
      </c>
      <c r="CT6" s="326" t="s">
        <v>255</v>
      </c>
      <c r="CU6" s="326" t="s">
        <v>256</v>
      </c>
      <c r="CV6" s="326" t="s">
        <v>257</v>
      </c>
      <c r="CW6" s="328" t="s">
        <v>259</v>
      </c>
      <c r="CX6" s="329"/>
      <c r="CY6" s="335" t="s">
        <v>254</v>
      </c>
      <c r="CZ6" s="326" t="s">
        <v>255</v>
      </c>
      <c r="DA6" s="326" t="s">
        <v>256</v>
      </c>
      <c r="DB6" s="326" t="s">
        <v>257</v>
      </c>
      <c r="DC6" s="333" t="s">
        <v>258</v>
      </c>
      <c r="DD6" s="326" t="s">
        <v>255</v>
      </c>
      <c r="DE6" s="326" t="s">
        <v>256</v>
      </c>
      <c r="DF6" s="326" t="s">
        <v>257</v>
      </c>
      <c r="DG6" s="328" t="s">
        <v>259</v>
      </c>
      <c r="DH6" s="329"/>
      <c r="DI6" s="331" t="s">
        <v>254</v>
      </c>
      <c r="DJ6" s="326" t="s">
        <v>255</v>
      </c>
      <c r="DK6" s="326" t="s">
        <v>256</v>
      </c>
      <c r="DL6" s="326" t="s">
        <v>257</v>
      </c>
      <c r="DM6" s="333" t="s">
        <v>258</v>
      </c>
      <c r="DN6" s="326" t="s">
        <v>255</v>
      </c>
      <c r="DO6" s="326" t="s">
        <v>256</v>
      </c>
      <c r="DP6" s="326" t="s">
        <v>257</v>
      </c>
      <c r="DQ6" s="328" t="s">
        <v>259</v>
      </c>
      <c r="DR6" s="329"/>
      <c r="DS6" s="331" t="s">
        <v>254</v>
      </c>
      <c r="DT6" s="326" t="s">
        <v>255</v>
      </c>
      <c r="DU6" s="326" t="s">
        <v>256</v>
      </c>
      <c r="DV6" s="326" t="s">
        <v>257</v>
      </c>
      <c r="DW6" s="333" t="s">
        <v>258</v>
      </c>
      <c r="DX6" s="326" t="s">
        <v>255</v>
      </c>
      <c r="DY6" s="326" t="s">
        <v>256</v>
      </c>
      <c r="DZ6" s="326" t="s">
        <v>257</v>
      </c>
      <c r="EA6" s="328" t="s">
        <v>259</v>
      </c>
      <c r="EB6" s="337"/>
      <c r="EC6" s="331" t="s">
        <v>254</v>
      </c>
      <c r="ED6" s="326" t="s">
        <v>255</v>
      </c>
      <c r="EE6" s="326" t="s">
        <v>256</v>
      </c>
      <c r="EF6" s="326" t="s">
        <v>257</v>
      </c>
      <c r="EG6" s="333" t="s">
        <v>258</v>
      </c>
      <c r="EH6" s="326" t="s">
        <v>255</v>
      </c>
      <c r="EI6" s="326" t="s">
        <v>256</v>
      </c>
      <c r="EJ6" s="326" t="s">
        <v>257</v>
      </c>
      <c r="EK6" s="328" t="s">
        <v>259</v>
      </c>
      <c r="EL6" s="337"/>
      <c r="EM6" s="331" t="s">
        <v>254</v>
      </c>
      <c r="EN6" s="326" t="s">
        <v>255</v>
      </c>
      <c r="EO6" s="326" t="s">
        <v>256</v>
      </c>
      <c r="EP6" s="326" t="s">
        <v>257</v>
      </c>
      <c r="EQ6" s="333" t="s">
        <v>258</v>
      </c>
      <c r="ER6" s="326" t="s">
        <v>255</v>
      </c>
      <c r="ES6" s="326" t="s">
        <v>256</v>
      </c>
      <c r="ET6" s="326" t="s">
        <v>257</v>
      </c>
      <c r="EU6" s="328" t="s">
        <v>259</v>
      </c>
      <c r="EV6" s="329"/>
      <c r="EW6" s="335" t="s">
        <v>254</v>
      </c>
      <c r="EX6" s="326" t="s">
        <v>255</v>
      </c>
      <c r="EY6" s="326" t="s">
        <v>256</v>
      </c>
      <c r="EZ6" s="326" t="s">
        <v>257</v>
      </c>
      <c r="FA6" s="333" t="s">
        <v>258</v>
      </c>
      <c r="FB6" s="326" t="s">
        <v>255</v>
      </c>
      <c r="FC6" s="326" t="s">
        <v>256</v>
      </c>
      <c r="FD6" s="326" t="s">
        <v>257</v>
      </c>
      <c r="FE6" s="328" t="s">
        <v>259</v>
      </c>
      <c r="FF6" s="329"/>
      <c r="FG6" s="331" t="s">
        <v>254</v>
      </c>
      <c r="FH6" s="326" t="s">
        <v>255</v>
      </c>
      <c r="FI6" s="326" t="s">
        <v>256</v>
      </c>
      <c r="FJ6" s="326" t="s">
        <v>257</v>
      </c>
      <c r="FK6" s="333" t="s">
        <v>258</v>
      </c>
      <c r="FL6" s="326" t="s">
        <v>255</v>
      </c>
      <c r="FM6" s="326" t="s">
        <v>256</v>
      </c>
      <c r="FN6" s="326" t="s">
        <v>257</v>
      </c>
      <c r="FO6" s="328" t="s">
        <v>259</v>
      </c>
      <c r="FP6" s="329"/>
      <c r="FQ6" s="331" t="s">
        <v>254</v>
      </c>
      <c r="FR6" s="326" t="s">
        <v>255</v>
      </c>
      <c r="FS6" s="326" t="s">
        <v>256</v>
      </c>
      <c r="FT6" s="326" t="s">
        <v>257</v>
      </c>
      <c r="FU6" s="333" t="s">
        <v>258</v>
      </c>
      <c r="FV6" s="326" t="s">
        <v>255</v>
      </c>
      <c r="FW6" s="326" t="s">
        <v>256</v>
      </c>
      <c r="FX6" s="326" t="s">
        <v>257</v>
      </c>
      <c r="FY6" s="328" t="s">
        <v>259</v>
      </c>
      <c r="FZ6" s="337"/>
      <c r="GA6" s="331" t="s">
        <v>254</v>
      </c>
      <c r="GB6" s="326" t="s">
        <v>255</v>
      </c>
      <c r="GC6" s="326" t="s">
        <v>256</v>
      </c>
      <c r="GD6" s="326" t="s">
        <v>257</v>
      </c>
      <c r="GE6" s="333" t="s">
        <v>258</v>
      </c>
      <c r="GF6" s="326" t="s">
        <v>255</v>
      </c>
      <c r="GG6" s="326" t="s">
        <v>256</v>
      </c>
      <c r="GH6" s="326" t="s">
        <v>257</v>
      </c>
      <c r="GI6" s="328" t="s">
        <v>259</v>
      </c>
      <c r="GJ6" s="329"/>
      <c r="GK6" s="331" t="s">
        <v>254</v>
      </c>
      <c r="GL6" s="326" t="s">
        <v>255</v>
      </c>
      <c r="GM6" s="326" t="s">
        <v>256</v>
      </c>
      <c r="GN6" s="326" t="s">
        <v>257</v>
      </c>
      <c r="GO6" s="333" t="s">
        <v>258</v>
      </c>
      <c r="GP6" s="326" t="s">
        <v>255</v>
      </c>
      <c r="GQ6" s="326" t="s">
        <v>256</v>
      </c>
      <c r="GR6" s="326" t="s">
        <v>257</v>
      </c>
      <c r="GS6" s="328" t="s">
        <v>259</v>
      </c>
      <c r="GT6" s="329"/>
      <c r="GV6" s="38"/>
      <c r="GW6" s="39"/>
    </row>
    <row r="7" spans="1:216" s="38" customFormat="1" thickBot="1" x14ac:dyDescent="0.25">
      <c r="A7" s="321"/>
      <c r="B7" s="40"/>
      <c r="C7" s="332"/>
      <c r="D7" s="327"/>
      <c r="E7" s="327"/>
      <c r="F7" s="327"/>
      <c r="G7" s="334"/>
      <c r="H7" s="327"/>
      <c r="I7" s="327"/>
      <c r="J7" s="327"/>
      <c r="K7" s="41" t="s">
        <v>260</v>
      </c>
      <c r="L7" s="42" t="s">
        <v>87</v>
      </c>
      <c r="M7" s="336"/>
      <c r="N7" s="327"/>
      <c r="O7" s="327"/>
      <c r="P7" s="327"/>
      <c r="Q7" s="334"/>
      <c r="R7" s="327"/>
      <c r="S7" s="327"/>
      <c r="T7" s="327"/>
      <c r="U7" s="41" t="s">
        <v>260</v>
      </c>
      <c r="V7" s="42" t="s">
        <v>87</v>
      </c>
      <c r="W7" s="332"/>
      <c r="X7" s="327"/>
      <c r="Y7" s="327"/>
      <c r="Z7" s="327"/>
      <c r="AA7" s="334"/>
      <c r="AB7" s="327"/>
      <c r="AC7" s="327"/>
      <c r="AD7" s="327"/>
      <c r="AE7" s="41" t="s">
        <v>260</v>
      </c>
      <c r="AF7" s="42" t="s">
        <v>87</v>
      </c>
      <c r="AG7" s="332"/>
      <c r="AH7" s="327"/>
      <c r="AI7" s="327"/>
      <c r="AJ7" s="327"/>
      <c r="AK7" s="334"/>
      <c r="AL7" s="327"/>
      <c r="AM7" s="327"/>
      <c r="AN7" s="327"/>
      <c r="AO7" s="41" t="s">
        <v>260</v>
      </c>
      <c r="AP7" s="43" t="s">
        <v>87</v>
      </c>
      <c r="AQ7" s="332"/>
      <c r="AR7" s="327"/>
      <c r="AS7" s="327"/>
      <c r="AT7" s="327"/>
      <c r="AU7" s="334"/>
      <c r="AV7" s="327"/>
      <c r="AW7" s="327"/>
      <c r="AX7" s="327"/>
      <c r="AY7" s="41" t="s">
        <v>260</v>
      </c>
      <c r="AZ7" s="42" t="s">
        <v>87</v>
      </c>
      <c r="BA7" s="336"/>
      <c r="BB7" s="327"/>
      <c r="BC7" s="327"/>
      <c r="BD7" s="327"/>
      <c r="BE7" s="334"/>
      <c r="BF7" s="327"/>
      <c r="BG7" s="327"/>
      <c r="BH7" s="327"/>
      <c r="BI7" s="41" t="s">
        <v>260</v>
      </c>
      <c r="BJ7" s="42" t="s">
        <v>87</v>
      </c>
      <c r="BK7" s="332"/>
      <c r="BL7" s="327"/>
      <c r="BM7" s="327"/>
      <c r="BN7" s="327"/>
      <c r="BO7" s="334"/>
      <c r="BP7" s="327"/>
      <c r="BQ7" s="327"/>
      <c r="BR7" s="327"/>
      <c r="BS7" s="41" t="s">
        <v>260</v>
      </c>
      <c r="BT7" s="42" t="s">
        <v>87</v>
      </c>
      <c r="BU7" s="332"/>
      <c r="BV7" s="327"/>
      <c r="BW7" s="327"/>
      <c r="BX7" s="327"/>
      <c r="BY7" s="334"/>
      <c r="BZ7" s="327"/>
      <c r="CA7" s="327"/>
      <c r="CB7" s="327"/>
      <c r="CC7" s="41" t="s">
        <v>260</v>
      </c>
      <c r="CD7" s="43" t="s">
        <v>87</v>
      </c>
      <c r="CE7" s="332"/>
      <c r="CF7" s="327"/>
      <c r="CG7" s="327"/>
      <c r="CH7" s="327"/>
      <c r="CI7" s="334"/>
      <c r="CJ7" s="327"/>
      <c r="CK7" s="327"/>
      <c r="CL7" s="327"/>
      <c r="CM7" s="41" t="s">
        <v>260</v>
      </c>
      <c r="CN7" s="42" t="s">
        <v>87</v>
      </c>
      <c r="CO7" s="332"/>
      <c r="CP7" s="327"/>
      <c r="CQ7" s="327"/>
      <c r="CR7" s="327"/>
      <c r="CS7" s="334"/>
      <c r="CT7" s="327"/>
      <c r="CU7" s="327"/>
      <c r="CV7" s="327"/>
      <c r="CW7" s="41" t="s">
        <v>260</v>
      </c>
      <c r="CX7" s="42" t="s">
        <v>87</v>
      </c>
      <c r="CY7" s="336"/>
      <c r="CZ7" s="327"/>
      <c r="DA7" s="327"/>
      <c r="DB7" s="327"/>
      <c r="DC7" s="334"/>
      <c r="DD7" s="327"/>
      <c r="DE7" s="327"/>
      <c r="DF7" s="327"/>
      <c r="DG7" s="41" t="s">
        <v>260</v>
      </c>
      <c r="DH7" s="42" t="s">
        <v>87</v>
      </c>
      <c r="DI7" s="332"/>
      <c r="DJ7" s="327"/>
      <c r="DK7" s="327"/>
      <c r="DL7" s="327"/>
      <c r="DM7" s="334"/>
      <c r="DN7" s="327"/>
      <c r="DO7" s="327"/>
      <c r="DP7" s="327"/>
      <c r="DQ7" s="41" t="s">
        <v>260</v>
      </c>
      <c r="DR7" s="42" t="s">
        <v>87</v>
      </c>
      <c r="DS7" s="332"/>
      <c r="DT7" s="327"/>
      <c r="DU7" s="327"/>
      <c r="DV7" s="327"/>
      <c r="DW7" s="334"/>
      <c r="DX7" s="327"/>
      <c r="DY7" s="327"/>
      <c r="DZ7" s="327"/>
      <c r="EA7" s="41" t="s">
        <v>260</v>
      </c>
      <c r="EB7" s="43" t="s">
        <v>87</v>
      </c>
      <c r="EC7" s="332"/>
      <c r="ED7" s="327"/>
      <c r="EE7" s="327"/>
      <c r="EF7" s="327"/>
      <c r="EG7" s="334"/>
      <c r="EH7" s="327"/>
      <c r="EI7" s="327"/>
      <c r="EJ7" s="327"/>
      <c r="EK7" s="41" t="s">
        <v>260</v>
      </c>
      <c r="EL7" s="43" t="s">
        <v>87</v>
      </c>
      <c r="EM7" s="332"/>
      <c r="EN7" s="327"/>
      <c r="EO7" s="327"/>
      <c r="EP7" s="327"/>
      <c r="EQ7" s="334"/>
      <c r="ER7" s="327"/>
      <c r="ES7" s="327"/>
      <c r="ET7" s="327"/>
      <c r="EU7" s="41" t="s">
        <v>260</v>
      </c>
      <c r="EV7" s="42" t="s">
        <v>87</v>
      </c>
      <c r="EW7" s="336"/>
      <c r="EX7" s="327"/>
      <c r="EY7" s="327"/>
      <c r="EZ7" s="327"/>
      <c r="FA7" s="334"/>
      <c r="FB7" s="327"/>
      <c r="FC7" s="327"/>
      <c r="FD7" s="327"/>
      <c r="FE7" s="41" t="s">
        <v>260</v>
      </c>
      <c r="FF7" s="42" t="s">
        <v>87</v>
      </c>
      <c r="FG7" s="332"/>
      <c r="FH7" s="327"/>
      <c r="FI7" s="327"/>
      <c r="FJ7" s="327"/>
      <c r="FK7" s="334"/>
      <c r="FL7" s="327"/>
      <c r="FM7" s="327"/>
      <c r="FN7" s="327"/>
      <c r="FO7" s="41" t="s">
        <v>260</v>
      </c>
      <c r="FP7" s="42" t="s">
        <v>87</v>
      </c>
      <c r="FQ7" s="332"/>
      <c r="FR7" s="327"/>
      <c r="FS7" s="327"/>
      <c r="FT7" s="327"/>
      <c r="FU7" s="334"/>
      <c r="FV7" s="327"/>
      <c r="FW7" s="327"/>
      <c r="FX7" s="327"/>
      <c r="FY7" s="41" t="s">
        <v>260</v>
      </c>
      <c r="FZ7" s="43" t="s">
        <v>87</v>
      </c>
      <c r="GA7" s="332"/>
      <c r="GB7" s="327"/>
      <c r="GC7" s="327"/>
      <c r="GD7" s="327"/>
      <c r="GE7" s="334"/>
      <c r="GF7" s="327"/>
      <c r="GG7" s="327"/>
      <c r="GH7" s="327"/>
      <c r="GI7" s="41" t="s">
        <v>260</v>
      </c>
      <c r="GJ7" s="42" t="s">
        <v>87</v>
      </c>
      <c r="GK7" s="332"/>
      <c r="GL7" s="327"/>
      <c r="GM7" s="327"/>
      <c r="GN7" s="327"/>
      <c r="GO7" s="334"/>
      <c r="GP7" s="327"/>
      <c r="GQ7" s="327"/>
      <c r="GR7" s="327"/>
      <c r="GS7" s="41" t="s">
        <v>260</v>
      </c>
      <c r="GT7" s="42" t="s">
        <v>87</v>
      </c>
      <c r="GW7" s="39"/>
    </row>
    <row r="8" spans="1:216" s="54" customFormat="1" thickBot="1" x14ac:dyDescent="0.25">
      <c r="A8" s="44">
        <v>1</v>
      </c>
      <c r="B8" s="45">
        <v>2</v>
      </c>
      <c r="C8" s="46">
        <v>2</v>
      </c>
      <c r="D8" s="47">
        <v>4</v>
      </c>
      <c r="E8" s="47">
        <v>5</v>
      </c>
      <c r="F8" s="47">
        <v>6</v>
      </c>
      <c r="G8" s="48">
        <v>7</v>
      </c>
      <c r="H8" s="49">
        <v>9</v>
      </c>
      <c r="I8" s="49">
        <v>10</v>
      </c>
      <c r="J8" s="49">
        <v>11</v>
      </c>
      <c r="K8" s="49">
        <v>12</v>
      </c>
      <c r="L8" s="50">
        <v>13</v>
      </c>
      <c r="M8" s="51">
        <v>2</v>
      </c>
      <c r="N8" s="47">
        <v>3</v>
      </c>
      <c r="O8" s="47">
        <v>5</v>
      </c>
      <c r="P8" s="47">
        <v>6</v>
      </c>
      <c r="Q8" s="48">
        <v>7</v>
      </c>
      <c r="R8" s="49">
        <v>8</v>
      </c>
      <c r="S8" s="49">
        <v>10</v>
      </c>
      <c r="T8" s="49">
        <v>11</v>
      </c>
      <c r="U8" s="49">
        <v>12</v>
      </c>
      <c r="V8" s="50">
        <v>13</v>
      </c>
      <c r="W8" s="46">
        <v>2</v>
      </c>
      <c r="X8" s="47">
        <v>3</v>
      </c>
      <c r="Y8" s="47">
        <v>4</v>
      </c>
      <c r="Z8" s="47">
        <v>6</v>
      </c>
      <c r="AA8" s="48">
        <v>7</v>
      </c>
      <c r="AB8" s="49">
        <v>8</v>
      </c>
      <c r="AC8" s="49">
        <v>10</v>
      </c>
      <c r="AD8" s="49">
        <v>11</v>
      </c>
      <c r="AE8" s="49">
        <v>12</v>
      </c>
      <c r="AF8" s="50">
        <v>13</v>
      </c>
      <c r="AG8" s="46">
        <v>2</v>
      </c>
      <c r="AH8" s="47">
        <v>3</v>
      </c>
      <c r="AI8" s="47">
        <v>4</v>
      </c>
      <c r="AJ8" s="47">
        <v>6</v>
      </c>
      <c r="AK8" s="48">
        <v>7</v>
      </c>
      <c r="AL8" s="49">
        <v>8</v>
      </c>
      <c r="AM8" s="49">
        <v>9</v>
      </c>
      <c r="AN8" s="49">
        <v>11</v>
      </c>
      <c r="AO8" s="49">
        <v>12</v>
      </c>
      <c r="AP8" s="52">
        <v>13</v>
      </c>
      <c r="AQ8" s="46">
        <v>2</v>
      </c>
      <c r="AR8" s="47">
        <v>3</v>
      </c>
      <c r="AS8" s="47">
        <v>5</v>
      </c>
      <c r="AT8" s="47">
        <v>6</v>
      </c>
      <c r="AU8" s="48">
        <v>7</v>
      </c>
      <c r="AV8" s="49">
        <v>8</v>
      </c>
      <c r="AW8" s="49">
        <v>10</v>
      </c>
      <c r="AX8" s="49">
        <v>11</v>
      </c>
      <c r="AY8" s="49">
        <v>12</v>
      </c>
      <c r="AZ8" s="50">
        <v>13</v>
      </c>
      <c r="BA8" s="51">
        <v>2</v>
      </c>
      <c r="BB8" s="47">
        <v>3</v>
      </c>
      <c r="BC8" s="47">
        <v>5</v>
      </c>
      <c r="BD8" s="47">
        <v>6</v>
      </c>
      <c r="BE8" s="48">
        <v>7</v>
      </c>
      <c r="BF8" s="49">
        <v>8</v>
      </c>
      <c r="BG8" s="49">
        <v>10</v>
      </c>
      <c r="BH8" s="49">
        <v>11</v>
      </c>
      <c r="BI8" s="49">
        <v>12</v>
      </c>
      <c r="BJ8" s="50">
        <v>13</v>
      </c>
      <c r="BK8" s="46">
        <v>2</v>
      </c>
      <c r="BL8" s="47">
        <v>3</v>
      </c>
      <c r="BM8" s="47">
        <v>5</v>
      </c>
      <c r="BN8" s="47">
        <v>6</v>
      </c>
      <c r="BO8" s="48">
        <v>7</v>
      </c>
      <c r="BP8" s="49">
        <v>8</v>
      </c>
      <c r="BQ8" s="49">
        <v>10</v>
      </c>
      <c r="BR8" s="49">
        <v>11</v>
      </c>
      <c r="BS8" s="49">
        <v>12</v>
      </c>
      <c r="BT8" s="50">
        <v>13</v>
      </c>
      <c r="BU8" s="53">
        <v>2</v>
      </c>
      <c r="BV8" s="47">
        <v>3</v>
      </c>
      <c r="BW8" s="47">
        <v>5</v>
      </c>
      <c r="BX8" s="47">
        <v>6</v>
      </c>
      <c r="BY8" s="49">
        <v>7</v>
      </c>
      <c r="BZ8" s="49">
        <v>8</v>
      </c>
      <c r="CA8" s="49">
        <v>10</v>
      </c>
      <c r="CB8" s="49">
        <v>11</v>
      </c>
      <c r="CC8" s="49">
        <v>12</v>
      </c>
      <c r="CD8" s="52">
        <v>13</v>
      </c>
      <c r="CE8" s="46">
        <v>2</v>
      </c>
      <c r="CF8" s="47">
        <v>3</v>
      </c>
      <c r="CG8" s="47">
        <v>5</v>
      </c>
      <c r="CH8" s="47">
        <v>6</v>
      </c>
      <c r="CI8" s="48">
        <v>7</v>
      </c>
      <c r="CJ8" s="49">
        <v>8</v>
      </c>
      <c r="CK8" s="49">
        <v>10</v>
      </c>
      <c r="CL8" s="49">
        <v>11</v>
      </c>
      <c r="CM8" s="49">
        <v>12</v>
      </c>
      <c r="CN8" s="50">
        <v>13</v>
      </c>
      <c r="CO8" s="46">
        <v>2</v>
      </c>
      <c r="CP8" s="47">
        <v>4</v>
      </c>
      <c r="CQ8" s="47">
        <v>5</v>
      </c>
      <c r="CR8" s="47">
        <v>6</v>
      </c>
      <c r="CS8" s="48">
        <v>7</v>
      </c>
      <c r="CT8" s="49">
        <v>9</v>
      </c>
      <c r="CU8" s="49">
        <v>10</v>
      </c>
      <c r="CV8" s="49">
        <v>11</v>
      </c>
      <c r="CW8" s="49">
        <v>12</v>
      </c>
      <c r="CX8" s="50">
        <v>13</v>
      </c>
      <c r="CY8" s="51">
        <v>2</v>
      </c>
      <c r="CZ8" s="47">
        <v>3</v>
      </c>
      <c r="DA8" s="47">
        <v>5</v>
      </c>
      <c r="DB8" s="47">
        <v>6</v>
      </c>
      <c r="DC8" s="48">
        <v>7</v>
      </c>
      <c r="DD8" s="49">
        <v>8</v>
      </c>
      <c r="DE8" s="49">
        <v>10</v>
      </c>
      <c r="DF8" s="49">
        <v>11</v>
      </c>
      <c r="DG8" s="49">
        <v>12</v>
      </c>
      <c r="DH8" s="50">
        <v>13</v>
      </c>
      <c r="DI8" s="46">
        <v>2</v>
      </c>
      <c r="DJ8" s="47">
        <v>3</v>
      </c>
      <c r="DK8" s="47">
        <v>4</v>
      </c>
      <c r="DL8" s="47">
        <v>6</v>
      </c>
      <c r="DM8" s="48">
        <v>7</v>
      </c>
      <c r="DN8" s="49">
        <v>8</v>
      </c>
      <c r="DO8" s="49">
        <v>10</v>
      </c>
      <c r="DP8" s="49">
        <v>11</v>
      </c>
      <c r="DQ8" s="49">
        <v>12</v>
      </c>
      <c r="DR8" s="50">
        <v>13</v>
      </c>
      <c r="DS8" s="46">
        <v>2</v>
      </c>
      <c r="DT8" s="47">
        <v>3</v>
      </c>
      <c r="DU8" s="47">
        <v>4</v>
      </c>
      <c r="DV8" s="47">
        <v>6</v>
      </c>
      <c r="DW8" s="48">
        <v>7</v>
      </c>
      <c r="DX8" s="49">
        <v>8</v>
      </c>
      <c r="DY8" s="49">
        <v>9</v>
      </c>
      <c r="DZ8" s="49">
        <v>11</v>
      </c>
      <c r="EA8" s="49">
        <v>12</v>
      </c>
      <c r="EB8" s="52">
        <v>13</v>
      </c>
      <c r="EC8" s="46">
        <v>2</v>
      </c>
      <c r="ED8" s="47">
        <v>3</v>
      </c>
      <c r="EE8" s="47">
        <v>4</v>
      </c>
      <c r="EF8" s="47">
        <v>6</v>
      </c>
      <c r="EG8" s="48">
        <v>7</v>
      </c>
      <c r="EH8" s="49">
        <v>8</v>
      </c>
      <c r="EI8" s="49">
        <v>9</v>
      </c>
      <c r="EJ8" s="49">
        <v>11</v>
      </c>
      <c r="EK8" s="49">
        <v>12</v>
      </c>
      <c r="EL8" s="52">
        <v>13</v>
      </c>
      <c r="EM8" s="46">
        <v>2</v>
      </c>
      <c r="EN8" s="47">
        <v>3</v>
      </c>
      <c r="EO8" s="47">
        <v>5</v>
      </c>
      <c r="EP8" s="47">
        <v>6</v>
      </c>
      <c r="EQ8" s="48">
        <v>7</v>
      </c>
      <c r="ER8" s="49">
        <v>8</v>
      </c>
      <c r="ES8" s="49">
        <v>10</v>
      </c>
      <c r="ET8" s="49">
        <v>11</v>
      </c>
      <c r="EU8" s="49">
        <v>12</v>
      </c>
      <c r="EV8" s="50">
        <v>13</v>
      </c>
      <c r="EW8" s="51">
        <v>2</v>
      </c>
      <c r="EX8" s="47">
        <v>3</v>
      </c>
      <c r="EY8" s="47">
        <v>5</v>
      </c>
      <c r="EZ8" s="47">
        <v>6</v>
      </c>
      <c r="FA8" s="48">
        <v>7</v>
      </c>
      <c r="FB8" s="49">
        <v>8</v>
      </c>
      <c r="FC8" s="49">
        <v>10</v>
      </c>
      <c r="FD8" s="49">
        <v>11</v>
      </c>
      <c r="FE8" s="49">
        <v>12</v>
      </c>
      <c r="FF8" s="50">
        <v>13</v>
      </c>
      <c r="FG8" s="46">
        <v>2</v>
      </c>
      <c r="FH8" s="47">
        <v>3</v>
      </c>
      <c r="FI8" s="47">
        <v>5</v>
      </c>
      <c r="FJ8" s="47">
        <v>6</v>
      </c>
      <c r="FK8" s="48">
        <v>7</v>
      </c>
      <c r="FL8" s="49">
        <v>8</v>
      </c>
      <c r="FM8" s="49">
        <v>10</v>
      </c>
      <c r="FN8" s="49">
        <v>11</v>
      </c>
      <c r="FO8" s="49">
        <v>12</v>
      </c>
      <c r="FP8" s="50">
        <v>13</v>
      </c>
      <c r="FQ8" s="53">
        <v>2</v>
      </c>
      <c r="FR8" s="47">
        <v>3</v>
      </c>
      <c r="FS8" s="47">
        <v>5</v>
      </c>
      <c r="FT8" s="47">
        <v>6</v>
      </c>
      <c r="FU8" s="49">
        <v>7</v>
      </c>
      <c r="FV8" s="49">
        <v>8</v>
      </c>
      <c r="FW8" s="49">
        <v>10</v>
      </c>
      <c r="FX8" s="49">
        <v>11</v>
      </c>
      <c r="FY8" s="49">
        <v>12</v>
      </c>
      <c r="FZ8" s="52">
        <v>13</v>
      </c>
      <c r="GA8" s="46">
        <v>2</v>
      </c>
      <c r="GB8" s="47">
        <v>3</v>
      </c>
      <c r="GC8" s="47">
        <v>5</v>
      </c>
      <c r="GD8" s="47">
        <v>6</v>
      </c>
      <c r="GE8" s="48">
        <v>7</v>
      </c>
      <c r="GF8" s="49">
        <v>8</v>
      </c>
      <c r="GG8" s="49">
        <v>10</v>
      </c>
      <c r="GH8" s="49">
        <v>11</v>
      </c>
      <c r="GI8" s="49">
        <v>12</v>
      </c>
      <c r="GJ8" s="50">
        <v>13</v>
      </c>
      <c r="GK8" s="46">
        <v>2</v>
      </c>
      <c r="GL8" s="47">
        <v>3</v>
      </c>
      <c r="GM8" s="47">
        <v>5</v>
      </c>
      <c r="GN8" s="47">
        <v>6</v>
      </c>
      <c r="GO8" s="48">
        <v>7</v>
      </c>
      <c r="GP8" s="49">
        <v>8</v>
      </c>
      <c r="GQ8" s="49">
        <v>10</v>
      </c>
      <c r="GR8" s="49">
        <v>11</v>
      </c>
      <c r="GS8" s="49">
        <v>12</v>
      </c>
      <c r="GT8" s="50">
        <v>13</v>
      </c>
      <c r="GW8" s="55"/>
    </row>
    <row r="9" spans="1:216" s="62" customFormat="1" ht="15.75" x14ac:dyDescent="0.2">
      <c r="A9" s="345" t="s">
        <v>261</v>
      </c>
      <c r="B9" s="56" t="s">
        <v>262</v>
      </c>
      <c r="C9" s="57">
        <f>SUM(D9:E10)</f>
        <v>1300822.1986537043</v>
      </c>
      <c r="D9" s="58">
        <f>SUM(D10:D11)</f>
        <v>650411.09932685213</v>
      </c>
      <c r="E9" s="58">
        <f t="shared" ref="E9:F9" si="3">SUM(E10:E11)</f>
        <v>0</v>
      </c>
      <c r="F9" s="58">
        <f t="shared" si="3"/>
        <v>0</v>
      </c>
      <c r="G9" s="59">
        <f t="shared" ref="G9:G46" si="4">SUM(H9:J9)</f>
        <v>559132.58200000005</v>
      </c>
      <c r="H9" s="58">
        <f>SUM(H10:H11)</f>
        <v>559132.58200000005</v>
      </c>
      <c r="I9" s="58">
        <f t="shared" ref="I9:J9" si="5">SUM(I10:I11)</f>
        <v>0</v>
      </c>
      <c r="J9" s="58">
        <f t="shared" si="5"/>
        <v>0</v>
      </c>
      <c r="K9" s="60">
        <f>+C9-G9</f>
        <v>741689.6166537042</v>
      </c>
      <c r="L9" s="61">
        <f>+G9/C9*100-100</f>
        <v>-57.016986442983637</v>
      </c>
      <c r="M9" s="57">
        <f>SUM(N9:P9)</f>
        <v>611106.51785421395</v>
      </c>
      <c r="N9" s="58">
        <f>SUM(N10:N11)</f>
        <v>611106.51785421395</v>
      </c>
      <c r="O9" s="58">
        <f t="shared" ref="O9:P9" si="6">SUM(O10:O11)</f>
        <v>0</v>
      </c>
      <c r="P9" s="58">
        <f t="shared" si="6"/>
        <v>0</v>
      </c>
      <c r="Q9" s="59">
        <f t="shared" ref="Q9:Q73" si="7">SUM(R9:T9)</f>
        <v>502837.27500000002</v>
      </c>
      <c r="R9" s="58">
        <f>SUM(R10:R11)</f>
        <v>502837.27500000002</v>
      </c>
      <c r="S9" s="58">
        <f t="shared" ref="S9:T9" si="8">SUM(S10:S11)</f>
        <v>0</v>
      </c>
      <c r="T9" s="58">
        <f t="shared" si="8"/>
        <v>0</v>
      </c>
      <c r="U9" s="60">
        <f>+M9-Q9</f>
        <v>108269.24285421392</v>
      </c>
      <c r="V9" s="61">
        <f>+Q9/M9*100-100</f>
        <v>-17.716918358910831</v>
      </c>
      <c r="W9" s="57">
        <f t="shared" ref="W9:W30" si="9">SUM(X9:Z9)</f>
        <v>599222.586871885</v>
      </c>
      <c r="X9" s="58">
        <f>SUM(X10:X11)</f>
        <v>599222.586871885</v>
      </c>
      <c r="Y9" s="58">
        <f t="shared" ref="Y9:Z9" si="10">SUM(Y10:Y11)</f>
        <v>0</v>
      </c>
      <c r="Z9" s="58">
        <f t="shared" si="10"/>
        <v>0</v>
      </c>
      <c r="AA9" s="59">
        <f t="shared" ref="AA9:AA29" si="11">SUM(AB9:AD9)</f>
        <v>477480.96600000001</v>
      </c>
      <c r="AB9" s="58">
        <f>SUM(AB10:AB11)</f>
        <v>477480.96600000001</v>
      </c>
      <c r="AC9" s="58">
        <f t="shared" ref="AC9:AD9" si="12">SUM(AC10:AC11)</f>
        <v>0</v>
      </c>
      <c r="AD9" s="58">
        <f t="shared" si="12"/>
        <v>0</v>
      </c>
      <c r="AE9" s="60">
        <f>+W9-AA9</f>
        <v>121741.62087188498</v>
      </c>
      <c r="AF9" s="61">
        <f>+AA9/W9*100-100</f>
        <v>-20.316594123631333</v>
      </c>
      <c r="AG9" s="57">
        <f t="shared" ref="AG9:AG32" si="13">SUM(AH9:AJ9)</f>
        <v>1860740.204052951</v>
      </c>
      <c r="AH9" s="58">
        <f>SUM(AH10:AH11)</f>
        <v>1860740.204052951</v>
      </c>
      <c r="AI9" s="58">
        <f t="shared" ref="AI9:AJ9" si="14">SUM(AI10:AI11)</f>
        <v>0</v>
      </c>
      <c r="AJ9" s="58">
        <f t="shared" si="14"/>
        <v>0</v>
      </c>
      <c r="AK9" s="59">
        <f t="shared" ref="AK9:AK30" si="15">SUM(AL9:AN9)</f>
        <v>1539450.8230000001</v>
      </c>
      <c r="AL9" s="58">
        <f>SUM(AL10:AL11)</f>
        <v>1539450.8230000001</v>
      </c>
      <c r="AM9" s="58">
        <f t="shared" ref="AM9:AN9" si="16">SUM(AM10:AM11)</f>
        <v>0</v>
      </c>
      <c r="AN9" s="58">
        <f t="shared" si="16"/>
        <v>0</v>
      </c>
      <c r="AO9" s="60">
        <f>+AG9-AK9</f>
        <v>321289.38105295086</v>
      </c>
      <c r="AP9" s="61">
        <f>+AK9/AG9*100-100</f>
        <v>-17.266751175319257</v>
      </c>
      <c r="AQ9" s="57">
        <f t="shared" ref="AQ9:AQ32" si="17">SUM(AR9:AT9)</f>
        <v>552370.90074467205</v>
      </c>
      <c r="AR9" s="58">
        <f>SUM(AR10:AR11)</f>
        <v>552370.90074467205</v>
      </c>
      <c r="AS9" s="58">
        <f t="shared" ref="AS9:AT9" si="18">SUM(AS10:AS11)</f>
        <v>0</v>
      </c>
      <c r="AT9" s="58">
        <f t="shared" si="18"/>
        <v>0</v>
      </c>
      <c r="AU9" s="59">
        <f t="shared" ref="AU9:AU29" si="19">SUM(AV9:AX9)</f>
        <v>527413.16899999999</v>
      </c>
      <c r="AV9" s="58">
        <f>SUM(AV10:AV11)</f>
        <v>527413.16899999999</v>
      </c>
      <c r="AW9" s="58">
        <f t="shared" ref="AW9:AX9" si="20">SUM(AW10:AW11)</f>
        <v>0</v>
      </c>
      <c r="AX9" s="58">
        <f t="shared" si="20"/>
        <v>0</v>
      </c>
      <c r="AY9" s="60">
        <f>+AQ9-AU9</f>
        <v>24957.731744672055</v>
      </c>
      <c r="AZ9" s="61">
        <f>+AU9/AQ9*100-100</f>
        <v>-4.5182922762632103</v>
      </c>
      <c r="BA9" s="57">
        <f t="shared" ref="BA9:BA30" si="21">SUM(BB9:BD9)</f>
        <v>464339.09295880387</v>
      </c>
      <c r="BB9" s="58">
        <f>SUM(BB10:BB11)</f>
        <v>464339.09295880387</v>
      </c>
      <c r="BC9" s="58">
        <f t="shared" ref="BC9:BD9" si="22">SUM(BC10:BC11)</f>
        <v>0</v>
      </c>
      <c r="BD9" s="58">
        <f t="shared" si="22"/>
        <v>0</v>
      </c>
      <c r="BE9" s="59">
        <f t="shared" ref="BE9:BE32" si="23">SUM(BF9:BH9)</f>
        <v>749829.929</v>
      </c>
      <c r="BF9" s="58">
        <f>SUM(BF10:BF11)</f>
        <v>749829.929</v>
      </c>
      <c r="BG9" s="58">
        <f t="shared" ref="BG9:BH9" si="24">SUM(BG10:BG11)</f>
        <v>0</v>
      </c>
      <c r="BH9" s="58">
        <f t="shared" si="24"/>
        <v>0</v>
      </c>
      <c r="BI9" s="60">
        <f>+BA9-BE9</f>
        <v>-285490.83604119613</v>
      </c>
      <c r="BJ9" s="61">
        <f>+BE9/BA9*100-100</f>
        <v>61.483265219395349</v>
      </c>
      <c r="BK9" s="57">
        <f t="shared" ref="BK9:BK32" si="25">SUM(BL9:BN9)</f>
        <v>438224.37436104316</v>
      </c>
      <c r="BL9" s="58">
        <f>SUM(BL10:BL11)</f>
        <v>438224.37436104316</v>
      </c>
      <c r="BM9" s="58">
        <f t="shared" ref="BM9:BN9" si="26">SUM(BM10:BM11)</f>
        <v>0</v>
      </c>
      <c r="BN9" s="58">
        <f t="shared" si="26"/>
        <v>0</v>
      </c>
      <c r="BO9" s="59">
        <f t="shared" ref="BO9:BO32" si="27">SUM(BP9:BR9)</f>
        <v>455594.57500000001</v>
      </c>
      <c r="BP9" s="58">
        <f>SUM(BP10:BP11)</f>
        <v>455594.57500000001</v>
      </c>
      <c r="BQ9" s="58">
        <f t="shared" ref="BQ9:BR9" si="28">SUM(BQ10:BQ11)</f>
        <v>0</v>
      </c>
      <c r="BR9" s="58">
        <f t="shared" si="28"/>
        <v>0</v>
      </c>
      <c r="BS9" s="60">
        <f>+BK9-BO9</f>
        <v>-17370.200638956856</v>
      </c>
      <c r="BT9" s="61">
        <f>+BO9/BK9*100-100</f>
        <v>3.9637687119260789</v>
      </c>
      <c r="BU9" s="57">
        <f t="shared" ref="BU9:BU32" si="29">SUM(BV9:BX9)</f>
        <v>1454934.368064519</v>
      </c>
      <c r="BV9" s="58">
        <f>SUM(BV10:BV11)</f>
        <v>1454934.368064519</v>
      </c>
      <c r="BW9" s="58">
        <f t="shared" ref="BW9:BX9" si="30">SUM(BW10:BW11)</f>
        <v>0</v>
      </c>
      <c r="BX9" s="58">
        <f t="shared" si="30"/>
        <v>0</v>
      </c>
      <c r="BY9" s="59">
        <f t="shared" ref="BY9:BY30" si="31">SUM(BZ9:CB9)</f>
        <v>1732837.673</v>
      </c>
      <c r="BZ9" s="58">
        <f>SUM(BZ10:BZ11)</f>
        <v>1732837.673</v>
      </c>
      <c r="CA9" s="58">
        <f t="shared" ref="CA9:CB9" si="32">SUM(CA10:CA11)</f>
        <v>0</v>
      </c>
      <c r="CB9" s="58">
        <f t="shared" si="32"/>
        <v>0</v>
      </c>
      <c r="CC9" s="60">
        <f>+BU9-BY9</f>
        <v>-277903.30493548093</v>
      </c>
      <c r="CD9" s="61">
        <f>+BY9/BU9*100-100</f>
        <v>19.100745094445188</v>
      </c>
      <c r="CE9" s="57">
        <f t="shared" ref="CE9:CE32" si="33">SUM(CF9:CH9)</f>
        <v>3315674.5721174702</v>
      </c>
      <c r="CF9" s="58">
        <f>SUM(CF10:CF11)</f>
        <v>3315674.5721174702</v>
      </c>
      <c r="CG9" s="58">
        <f t="shared" ref="CG9:CH9" si="34">SUM(CG10:CG11)</f>
        <v>0</v>
      </c>
      <c r="CH9" s="58">
        <f t="shared" si="34"/>
        <v>0</v>
      </c>
      <c r="CI9" s="59">
        <f t="shared" ref="CI9:CI32" si="35">SUM(CJ9:CL9)</f>
        <v>3272288.4960000003</v>
      </c>
      <c r="CJ9" s="58">
        <f>SUM(CJ10:CJ11)</f>
        <v>3272288.4960000003</v>
      </c>
      <c r="CK9" s="58">
        <f t="shared" ref="CK9:CL9" si="36">SUM(CK10:CK11)</f>
        <v>0</v>
      </c>
      <c r="CL9" s="58">
        <f t="shared" si="36"/>
        <v>0</v>
      </c>
      <c r="CM9" s="60">
        <f>+CE9-CI9</f>
        <v>43386.076117469929</v>
      </c>
      <c r="CN9" s="61">
        <f>+CI9/CE9*100-100</f>
        <v>-1.3085143060273907</v>
      </c>
      <c r="CO9" s="57">
        <f>SUM(CP9:CQ10)</f>
        <v>918554.34935954271</v>
      </c>
      <c r="CP9" s="58">
        <f>SUM(CP10:CP11)</f>
        <v>459277.17467977136</v>
      </c>
      <c r="CQ9" s="58">
        <f t="shared" ref="CQ9:CR9" si="37">SUM(CQ10:CQ11)</f>
        <v>0</v>
      </c>
      <c r="CR9" s="58">
        <f t="shared" si="37"/>
        <v>0</v>
      </c>
      <c r="CS9" s="59">
        <f t="shared" ref="CS9:CS18" si="38">SUM(CT9:CV9)</f>
        <v>468163.96211000002</v>
      </c>
      <c r="CT9" s="58">
        <f>SUM(CT10:CT11)</f>
        <v>468163.96211000002</v>
      </c>
      <c r="CU9" s="58">
        <f t="shared" ref="CU9:CV9" si="39">SUM(CU10:CU11)</f>
        <v>0</v>
      </c>
      <c r="CV9" s="58">
        <f t="shared" si="39"/>
        <v>0</v>
      </c>
      <c r="CW9" s="60">
        <f>+CO9-CS9</f>
        <v>450390.38724954269</v>
      </c>
      <c r="CX9" s="61">
        <f>+CS9/CO9*100-100</f>
        <v>-49.032524592973189</v>
      </c>
      <c r="CY9" s="57">
        <f>SUM(CZ9:DB9)</f>
        <v>473212.67432210682</v>
      </c>
      <c r="CZ9" s="58">
        <f>SUM(CZ10:CZ11)</f>
        <v>473212.67432210682</v>
      </c>
      <c r="DA9" s="58">
        <f t="shared" ref="DA9:DB9" si="40">SUM(DA10:DA11)</f>
        <v>0</v>
      </c>
      <c r="DB9" s="58">
        <f t="shared" si="40"/>
        <v>0</v>
      </c>
      <c r="DC9" s="59">
        <f t="shared" ref="DC9:DC72" si="41">SUM(DD9:DF9)</f>
        <v>466106.39299999998</v>
      </c>
      <c r="DD9" s="58">
        <f>SUM(DD10:DD11)</f>
        <v>466106.39299999998</v>
      </c>
      <c r="DE9" s="58">
        <f t="shared" ref="DE9:DF9" si="42">SUM(DE10:DE11)</f>
        <v>0</v>
      </c>
      <c r="DF9" s="58">
        <f t="shared" si="42"/>
        <v>0</v>
      </c>
      <c r="DG9" s="60">
        <f>+CY9-DC9</f>
        <v>7106.2813221068354</v>
      </c>
      <c r="DH9" s="61">
        <f>+DC9/CY9*100-100</f>
        <v>-1.5017098458503568</v>
      </c>
      <c r="DI9" s="57">
        <f t="shared" ref="DI9:DI32" si="43">SUM(DJ9:DL9)</f>
        <v>494968.86851887504</v>
      </c>
      <c r="DJ9" s="58">
        <f>SUM(DJ10:DJ11)</f>
        <v>494968.86851887504</v>
      </c>
      <c r="DK9" s="58">
        <f t="shared" ref="DK9:DL9" si="44">SUM(DK10:DK11)</f>
        <v>0</v>
      </c>
      <c r="DL9" s="58">
        <f t="shared" si="44"/>
        <v>0</v>
      </c>
      <c r="DM9" s="59">
        <f t="shared" ref="DM9:DM32" si="45">SUM(DN9:DP9)</f>
        <v>512838.908</v>
      </c>
      <c r="DN9" s="58">
        <f>SUM(DN10:DN11)</f>
        <v>512838.908</v>
      </c>
      <c r="DO9" s="58">
        <f t="shared" ref="DO9:DP9" si="46">SUM(DO10:DO11)</f>
        <v>0</v>
      </c>
      <c r="DP9" s="58">
        <f t="shared" si="46"/>
        <v>0</v>
      </c>
      <c r="DQ9" s="60">
        <f>+DI9-DM9</f>
        <v>-17870.039481124957</v>
      </c>
      <c r="DR9" s="61">
        <f>+DM9/DI9*100-100</f>
        <v>3.610336046911101</v>
      </c>
      <c r="DS9" s="57">
        <f t="shared" ref="DS9:DS32" si="47">SUM(DT9:DV9)</f>
        <v>1427458.7175207532</v>
      </c>
      <c r="DT9" s="58">
        <f>SUM(DT10:DT11)</f>
        <v>1427458.7175207532</v>
      </c>
      <c r="DU9" s="58">
        <f t="shared" ref="DU9:DV9" si="48">SUM(DU10:DU11)</f>
        <v>0</v>
      </c>
      <c r="DV9" s="58">
        <f t="shared" si="48"/>
        <v>0</v>
      </c>
      <c r="DW9" s="59">
        <f t="shared" ref="DW9:DW30" si="49">SUM(DX9:DZ9)</f>
        <v>1447109.2631099999</v>
      </c>
      <c r="DX9" s="58">
        <f>SUM(DX10:DX11)</f>
        <v>1447109.2631099999</v>
      </c>
      <c r="DY9" s="58">
        <f t="shared" ref="DY9:DZ9" si="50">SUM(DY10:DY11)</f>
        <v>0</v>
      </c>
      <c r="DZ9" s="58">
        <f t="shared" si="50"/>
        <v>0</v>
      </c>
      <c r="EA9" s="60">
        <f>+DS9-DW9</f>
        <v>-19650.545589246787</v>
      </c>
      <c r="EB9" s="61">
        <f>+DW9/DS9*100-100</f>
        <v>1.3766104299938178</v>
      </c>
      <c r="EC9" s="57">
        <f t="shared" ref="EC9:EC32" si="51">SUM(ED9:EF9)</f>
        <v>4743133.2896382231</v>
      </c>
      <c r="ED9" s="58">
        <f>SUM(ED10:ED11)</f>
        <v>4743133.2896382231</v>
      </c>
      <c r="EE9" s="58">
        <f t="shared" ref="EE9:EF9" si="52">SUM(EE10:EE11)</f>
        <v>0</v>
      </c>
      <c r="EF9" s="58">
        <f t="shared" si="52"/>
        <v>0</v>
      </c>
      <c r="EG9" s="59">
        <f t="shared" ref="EG9:EG32" si="53">SUM(EH9:EJ9)</f>
        <v>4719397.75911</v>
      </c>
      <c r="EH9" s="58">
        <f>SUM(EH10:EH11)</f>
        <v>4719397.75911</v>
      </c>
      <c r="EI9" s="58">
        <f t="shared" ref="EI9:EJ9" si="54">SUM(EI10:EI11)</f>
        <v>0</v>
      </c>
      <c r="EJ9" s="58">
        <f t="shared" si="54"/>
        <v>0</v>
      </c>
      <c r="EK9" s="60">
        <f>+EC9-EG9</f>
        <v>23735.530528223142</v>
      </c>
      <c r="EL9" s="61">
        <f>+EG9/EC9*100-100</f>
        <v>-0.50041879658063237</v>
      </c>
      <c r="EM9" s="57">
        <f t="shared" ref="EM9:EM32" si="55">SUM(EN9:EP9)</f>
        <v>591603.34347350302</v>
      </c>
      <c r="EN9" s="58">
        <f>SUM(EN10:EN11)</f>
        <v>591603.34347350302</v>
      </c>
      <c r="EO9" s="58">
        <f t="shared" ref="EO9:EP9" si="56">SUM(EO10:EO11)</f>
        <v>0</v>
      </c>
      <c r="EP9" s="58">
        <f t="shared" si="56"/>
        <v>0</v>
      </c>
      <c r="EQ9" s="59">
        <f t="shared" ref="EQ9:EQ32" si="57">SUM(ER9:ET9)</f>
        <v>576616.14300000004</v>
      </c>
      <c r="ER9" s="58">
        <f>SUM(ER10:ER11)</f>
        <v>576616.14300000004</v>
      </c>
      <c r="ES9" s="58">
        <f t="shared" ref="ES9:ET9" si="58">SUM(ES10:ES11)</f>
        <v>0</v>
      </c>
      <c r="ET9" s="58">
        <f t="shared" si="58"/>
        <v>0</v>
      </c>
      <c r="EU9" s="60">
        <f>+EM9-EQ9</f>
        <v>14987.200473502977</v>
      </c>
      <c r="EV9" s="61">
        <f>+EQ9/EM9*100-100</f>
        <v>-2.533319096120735</v>
      </c>
      <c r="EW9" s="57">
        <f t="shared" ref="EW9:EW32" si="59">SUM(EX9:EZ9)</f>
        <v>611931.55591187475</v>
      </c>
      <c r="EX9" s="58">
        <f>SUM(EX10:EX11)</f>
        <v>611931.55591187475</v>
      </c>
      <c r="EY9" s="58">
        <f t="shared" ref="EY9:EZ9" si="60">SUM(EY10:EY11)</f>
        <v>0</v>
      </c>
      <c r="EZ9" s="58">
        <f t="shared" si="60"/>
        <v>0</v>
      </c>
      <c r="FA9" s="59">
        <f t="shared" ref="FA9:FA32" si="61">SUM(FB9:FD9)</f>
        <v>623012.85</v>
      </c>
      <c r="FB9" s="58">
        <f>SUM(FB10:FB11)</f>
        <v>623012.85</v>
      </c>
      <c r="FC9" s="58">
        <f t="shared" ref="FC9:FD9" si="62">SUM(FC10:FC11)</f>
        <v>0</v>
      </c>
      <c r="FD9" s="58">
        <f t="shared" si="62"/>
        <v>0</v>
      </c>
      <c r="FE9" s="60">
        <f>+EW9-FA9</f>
        <v>-11081.294088125229</v>
      </c>
      <c r="FF9" s="61">
        <f>+FA9/EW9*100-100</f>
        <v>1.8108714906215795</v>
      </c>
      <c r="FG9" s="57">
        <f t="shared" ref="FG9:FG32" si="63">SUM(FH9:FJ9)</f>
        <v>682783.94692151039</v>
      </c>
      <c r="FH9" s="58">
        <f>SUM(FH10:FH11)</f>
        <v>682783.94692151039</v>
      </c>
      <c r="FI9" s="58">
        <f t="shared" ref="FI9:FJ9" si="64">SUM(FI10:FI11)</f>
        <v>0</v>
      </c>
      <c r="FJ9" s="58">
        <f t="shared" si="64"/>
        <v>0</v>
      </c>
      <c r="FK9" s="59">
        <f t="shared" ref="FK9:FK32" si="65">SUM(FL9:FN9)</f>
        <v>670797.07900000003</v>
      </c>
      <c r="FL9" s="58">
        <f>SUM(FL10:FL11)</f>
        <v>670797.07900000003</v>
      </c>
      <c r="FM9" s="58">
        <f t="shared" ref="FM9:FN9" si="66">SUM(FM10:FM11)</f>
        <v>0</v>
      </c>
      <c r="FN9" s="58">
        <f t="shared" si="66"/>
        <v>0</v>
      </c>
      <c r="FO9" s="60">
        <f>+FG9-FK9</f>
        <v>11986.867921510362</v>
      </c>
      <c r="FP9" s="61">
        <f>+FK9/FG9*100-100</f>
        <v>-1.75558725063118</v>
      </c>
      <c r="FQ9" s="57">
        <f t="shared" ref="FQ9:FQ32" si="67">SUM(FR9:FT9)</f>
        <v>1886318.8463068882</v>
      </c>
      <c r="FR9" s="58">
        <f>SUM(FR10:FR11)</f>
        <v>1886318.8463068882</v>
      </c>
      <c r="FS9" s="58">
        <f t="shared" ref="FS9:FT9" si="68">SUM(FS10:FS11)</f>
        <v>0</v>
      </c>
      <c r="FT9" s="58">
        <f t="shared" si="68"/>
        <v>0</v>
      </c>
      <c r="FU9" s="59">
        <f t="shared" ref="FU9:FU30" si="69">SUM(FV9:FX9)</f>
        <v>1870426.0720000002</v>
      </c>
      <c r="FV9" s="58">
        <f>SUM(FV10:FV11)</f>
        <v>1870426.0720000002</v>
      </c>
      <c r="FW9" s="58">
        <f t="shared" ref="FW9:FX9" si="70">SUM(FW10:FW11)</f>
        <v>0</v>
      </c>
      <c r="FX9" s="58">
        <f t="shared" si="70"/>
        <v>0</v>
      </c>
      <c r="FY9" s="60">
        <f>+FQ9-FU9</f>
        <v>15892.774306887994</v>
      </c>
      <c r="FZ9" s="61">
        <f>+FU9/FQ9*100-100</f>
        <v>-0.84252852257738198</v>
      </c>
      <c r="GA9" s="57">
        <f t="shared" ref="GA9:GA32" si="71">SUM(GB9:GD9)</f>
        <v>3313777.5638276413</v>
      </c>
      <c r="GB9" s="58">
        <f>SUM(GB10:GB11)</f>
        <v>3313777.5638276413</v>
      </c>
      <c r="GC9" s="58">
        <f t="shared" ref="GC9:GD9" si="72">SUM(GC10:GC11)</f>
        <v>0</v>
      </c>
      <c r="GD9" s="58">
        <f t="shared" si="72"/>
        <v>0</v>
      </c>
      <c r="GE9" s="59">
        <f t="shared" ref="GE9:GE32" si="73">SUM(GF9:GH9)</f>
        <v>3317535.3351100003</v>
      </c>
      <c r="GF9" s="58">
        <f>SUM(GF10:GF11)</f>
        <v>3317535.3351100003</v>
      </c>
      <c r="GG9" s="58">
        <f t="shared" ref="GG9:GH9" si="74">SUM(GG10:GG11)</f>
        <v>0</v>
      </c>
      <c r="GH9" s="58">
        <f t="shared" si="74"/>
        <v>0</v>
      </c>
      <c r="GI9" s="60">
        <f>+GA9-GE9</f>
        <v>-3757.7712823590264</v>
      </c>
      <c r="GJ9" s="61">
        <f>+GE9/GA9*100-100</f>
        <v>0.11339841645914817</v>
      </c>
      <c r="GK9" s="57">
        <f>SUM(GL9:GN9)</f>
        <v>6629452.1359451115</v>
      </c>
      <c r="GL9" s="58">
        <f>SUM(GL10:GL11)</f>
        <v>6629452.1359451115</v>
      </c>
      <c r="GM9" s="58">
        <f t="shared" ref="GM9:GN9" si="75">SUM(GM10:GM11)</f>
        <v>0</v>
      </c>
      <c r="GN9" s="58">
        <f t="shared" si="75"/>
        <v>0</v>
      </c>
      <c r="GO9" s="59">
        <f t="shared" ref="GO9:GO32" si="76">SUM(GP9:GR9)</f>
        <v>6589823.8311100006</v>
      </c>
      <c r="GP9" s="58">
        <f>SUM(GP10:GP11)</f>
        <v>6589823.8311100006</v>
      </c>
      <c r="GQ9" s="58">
        <f t="shared" ref="GQ9:GR9" si="77">SUM(GQ10:GQ11)</f>
        <v>0</v>
      </c>
      <c r="GR9" s="58">
        <f t="shared" si="77"/>
        <v>0</v>
      </c>
      <c r="GS9" s="60">
        <f>+GK9-GO9</f>
        <v>39628.304835110903</v>
      </c>
      <c r="GT9" s="61">
        <f>+GO9/GK9*100-100</f>
        <v>-0.59776138393465317</v>
      </c>
      <c r="GV9" s="63"/>
      <c r="GW9" s="64"/>
      <c r="GX9" s="65">
        <f t="shared" ref="GX9:GX73" si="78">+GW9-CI9</f>
        <v>-3272288.4960000003</v>
      </c>
    </row>
    <row r="10" spans="1:216" s="74" customFormat="1" ht="15" x14ac:dyDescent="0.2">
      <c r="A10" s="346"/>
      <c r="B10" s="66" t="s">
        <v>263</v>
      </c>
      <c r="C10" s="67">
        <f t="shared" ref="C10:C78" si="79">SUM(D10:F10)</f>
        <v>650411.09932685213</v>
      </c>
      <c r="D10" s="68">
        <f>+[1]Аппарат!D10</f>
        <v>650411.09932685213</v>
      </c>
      <c r="E10" s="68">
        <f>+[1]Аппарат!E10</f>
        <v>0</v>
      </c>
      <c r="F10" s="68">
        <f>+[1]Аппарат!F10</f>
        <v>0</v>
      </c>
      <c r="G10" s="69">
        <f t="shared" si="4"/>
        <v>559132.58200000005</v>
      </c>
      <c r="H10" s="68">
        <f>+[1]Аппарат!H10</f>
        <v>559132.58200000005</v>
      </c>
      <c r="I10" s="68">
        <f>+[1]Аппарат!I10</f>
        <v>0</v>
      </c>
      <c r="J10" s="68">
        <f>+[1]Аппарат!J10</f>
        <v>0</v>
      </c>
      <c r="K10" s="70">
        <f t="shared" ref="K10:K78" si="80">+C10-G10</f>
        <v>91278.517326852074</v>
      </c>
      <c r="L10" s="71">
        <f t="shared" ref="L10:L78" si="81">+G10/C10*100-100</f>
        <v>-14.033972885967273</v>
      </c>
      <c r="M10" s="67">
        <f t="shared" ref="M10:M18" si="82">SUM(N10:P10)</f>
        <v>611106.51785421395</v>
      </c>
      <c r="N10" s="68">
        <f>+[1]Аппарат!N10</f>
        <v>611106.51785421395</v>
      </c>
      <c r="O10" s="68">
        <f>+[1]Аппарат!O10</f>
        <v>0</v>
      </c>
      <c r="P10" s="68">
        <f>+[1]Аппарат!P10</f>
        <v>0</v>
      </c>
      <c r="Q10" s="69">
        <f t="shared" si="7"/>
        <v>502837.27500000002</v>
      </c>
      <c r="R10" s="68">
        <f>+[1]Аппарат!R10</f>
        <v>502837.27500000002</v>
      </c>
      <c r="S10" s="68">
        <f>+[1]Аппарат!S10</f>
        <v>0</v>
      </c>
      <c r="T10" s="68">
        <f>+[1]Аппарат!T10</f>
        <v>0</v>
      </c>
      <c r="U10" s="70">
        <f t="shared" ref="U10:U78" si="83">+M10-Q10</f>
        <v>108269.24285421392</v>
      </c>
      <c r="V10" s="71">
        <f t="shared" ref="V10:V78" si="84">+Q10/M10*100-100</f>
        <v>-17.716918358910831</v>
      </c>
      <c r="W10" s="67">
        <f t="shared" si="9"/>
        <v>599222.586871885</v>
      </c>
      <c r="X10" s="68">
        <f>+[1]Аппарат!X10</f>
        <v>599222.586871885</v>
      </c>
      <c r="Y10" s="68">
        <f>+[1]Аппарат!Y10</f>
        <v>0</v>
      </c>
      <c r="Z10" s="68">
        <f>+[1]Аппарат!Z10</f>
        <v>0</v>
      </c>
      <c r="AA10" s="69">
        <f t="shared" si="11"/>
        <v>477480.96600000001</v>
      </c>
      <c r="AB10" s="68">
        <f>+[1]Аппарат!AB10</f>
        <v>477480.96600000001</v>
      </c>
      <c r="AC10" s="68">
        <f>+[1]Аппарат!AC10</f>
        <v>0</v>
      </c>
      <c r="AD10" s="68">
        <f>+[1]Аппарат!AD10</f>
        <v>0</v>
      </c>
      <c r="AE10" s="70">
        <f t="shared" ref="AE10:AE78" si="85">+W10-AA10</f>
        <v>121741.62087188498</v>
      </c>
      <c r="AF10" s="71">
        <f t="shared" ref="AF10:AF78" si="86">+AA10/W10*100-100</f>
        <v>-20.316594123631333</v>
      </c>
      <c r="AG10" s="67">
        <f t="shared" si="13"/>
        <v>1860740.204052951</v>
      </c>
      <c r="AH10" s="68">
        <f>+D10+N10+X10</f>
        <v>1860740.204052951</v>
      </c>
      <c r="AI10" s="68">
        <f t="shared" ref="AI10:AJ13" si="87">+E10+O10+Y10</f>
        <v>0</v>
      </c>
      <c r="AJ10" s="68">
        <f t="shared" si="87"/>
        <v>0</v>
      </c>
      <c r="AK10" s="69">
        <f t="shared" si="15"/>
        <v>1539450.8230000001</v>
      </c>
      <c r="AL10" s="68">
        <f t="shared" ref="AL10:AN13" si="88">+H10+R10+AB10</f>
        <v>1539450.8230000001</v>
      </c>
      <c r="AM10" s="68">
        <f t="shared" si="88"/>
        <v>0</v>
      </c>
      <c r="AN10" s="68">
        <f t="shared" si="88"/>
        <v>0</v>
      </c>
      <c r="AO10" s="70">
        <f t="shared" ref="AO10:AO78" si="89">+AG10-AK10</f>
        <v>321289.38105295086</v>
      </c>
      <c r="AP10" s="71">
        <f t="shared" ref="AP10:AP78" si="90">+AK10/AG10*100-100</f>
        <v>-17.266751175319257</v>
      </c>
      <c r="AQ10" s="67">
        <f t="shared" si="17"/>
        <v>552370.90074467205</v>
      </c>
      <c r="AR10" s="68">
        <f>+[1]Аппарат!AR10</f>
        <v>552370.90074467205</v>
      </c>
      <c r="AS10" s="68">
        <f>+[1]Аппарат!AS10</f>
        <v>0</v>
      </c>
      <c r="AT10" s="68">
        <f>+[1]Аппарат!AT10</f>
        <v>0</v>
      </c>
      <c r="AU10" s="69">
        <f t="shared" si="19"/>
        <v>527413.16899999999</v>
      </c>
      <c r="AV10" s="68">
        <f>+[1]Аппарат!AV10</f>
        <v>527413.16899999999</v>
      </c>
      <c r="AW10" s="68">
        <f>+[1]Аппарат!AW10</f>
        <v>0</v>
      </c>
      <c r="AX10" s="68">
        <f>+[1]Аппарат!AX10</f>
        <v>0</v>
      </c>
      <c r="AY10" s="70">
        <f t="shared" ref="AY10:AY78" si="91">+AQ10-AU10</f>
        <v>24957.731744672055</v>
      </c>
      <c r="AZ10" s="71">
        <f t="shared" ref="AZ10:AZ78" si="92">+AU10/AQ10*100-100</f>
        <v>-4.5182922762632103</v>
      </c>
      <c r="BA10" s="67">
        <f t="shared" si="21"/>
        <v>464339.09295880387</v>
      </c>
      <c r="BB10" s="68">
        <f>+[1]Аппарат!BB10</f>
        <v>464339.09295880387</v>
      </c>
      <c r="BC10" s="68">
        <f>+[1]Аппарат!BC10</f>
        <v>0</v>
      </c>
      <c r="BD10" s="68">
        <f>+[1]Аппарат!BD10</f>
        <v>0</v>
      </c>
      <c r="BE10" s="69">
        <f t="shared" si="23"/>
        <v>749829.929</v>
      </c>
      <c r="BF10" s="68">
        <f>+[1]Аппарат!BF10</f>
        <v>749829.929</v>
      </c>
      <c r="BG10" s="68">
        <f>+[1]Аппарат!BG10</f>
        <v>0</v>
      </c>
      <c r="BH10" s="68">
        <f>+[1]Аппарат!BH10</f>
        <v>0</v>
      </c>
      <c r="BI10" s="70">
        <f t="shared" ref="BI10:BI78" si="93">+BA10-BE10</f>
        <v>-285490.83604119613</v>
      </c>
      <c r="BJ10" s="71">
        <f t="shared" ref="BJ10:BJ78" si="94">+BE10/BA10*100-100</f>
        <v>61.483265219395349</v>
      </c>
      <c r="BK10" s="67">
        <f t="shared" si="25"/>
        <v>438224.37436104316</v>
      </c>
      <c r="BL10" s="68">
        <f>+[1]Аппарат!BL10</f>
        <v>438224.37436104316</v>
      </c>
      <c r="BM10" s="68">
        <f>+[1]Аппарат!BM10</f>
        <v>0</v>
      </c>
      <c r="BN10" s="68">
        <f>+[1]Аппарат!BN10</f>
        <v>0</v>
      </c>
      <c r="BO10" s="69">
        <f t="shared" si="27"/>
        <v>455594.57500000001</v>
      </c>
      <c r="BP10" s="68">
        <f>+[1]Аппарат!BP10</f>
        <v>455594.57500000001</v>
      </c>
      <c r="BQ10" s="68">
        <f>+[1]Аппарат!BQ10</f>
        <v>0</v>
      </c>
      <c r="BR10" s="68">
        <f>+[1]Аппарат!BR10</f>
        <v>0</v>
      </c>
      <c r="BS10" s="70">
        <f t="shared" ref="BS10:BS78" si="95">+BK10-BO10</f>
        <v>-17370.200638956856</v>
      </c>
      <c r="BT10" s="71">
        <f t="shared" ref="BT10:BT78" si="96">+BO10/BK10*100-100</f>
        <v>3.9637687119260789</v>
      </c>
      <c r="BU10" s="67">
        <f t="shared" si="29"/>
        <v>1454934.368064519</v>
      </c>
      <c r="BV10" s="68">
        <f>+AR10+BB10+BL10</f>
        <v>1454934.368064519</v>
      </c>
      <c r="BW10" s="68">
        <f t="shared" ref="BW10:BX13" si="97">+AS10+BC10+BM10</f>
        <v>0</v>
      </c>
      <c r="BX10" s="68">
        <f t="shared" si="97"/>
        <v>0</v>
      </c>
      <c r="BY10" s="69">
        <f t="shared" si="31"/>
        <v>1732837.673</v>
      </c>
      <c r="BZ10" s="68">
        <f t="shared" ref="BZ10:CB13" si="98">+AV10+BF10+BP10</f>
        <v>1732837.673</v>
      </c>
      <c r="CA10" s="68">
        <f t="shared" si="98"/>
        <v>0</v>
      </c>
      <c r="CB10" s="68">
        <f t="shared" si="98"/>
        <v>0</v>
      </c>
      <c r="CC10" s="70">
        <f t="shared" ref="CC10:CC78" si="99">+BU10-BY10</f>
        <v>-277903.30493548093</v>
      </c>
      <c r="CD10" s="71">
        <f t="shared" ref="CD10:CD78" si="100">+BY10/BU10*100-100</f>
        <v>19.100745094445188</v>
      </c>
      <c r="CE10" s="67">
        <f t="shared" si="33"/>
        <v>3315674.5721174702</v>
      </c>
      <c r="CF10" s="68">
        <f>+AH10+BV10</f>
        <v>3315674.5721174702</v>
      </c>
      <c r="CG10" s="68">
        <f t="shared" ref="CG10:CH13" si="101">+AI10+BW10</f>
        <v>0</v>
      </c>
      <c r="CH10" s="68">
        <f t="shared" si="101"/>
        <v>0</v>
      </c>
      <c r="CI10" s="69">
        <f t="shared" si="35"/>
        <v>3272288.4960000003</v>
      </c>
      <c r="CJ10" s="68">
        <f t="shared" ref="CJ10:CL13" si="102">+AL10+BZ10</f>
        <v>3272288.4960000003</v>
      </c>
      <c r="CK10" s="68">
        <f t="shared" si="102"/>
        <v>0</v>
      </c>
      <c r="CL10" s="68">
        <f t="shared" si="102"/>
        <v>0</v>
      </c>
      <c r="CM10" s="70">
        <f t="shared" ref="CM10:CM78" si="103">+CE10-CI10</f>
        <v>43386.076117469929</v>
      </c>
      <c r="CN10" s="71">
        <f t="shared" ref="CN10:CN78" si="104">+CI10/CE10*100-100</f>
        <v>-1.3085143060273907</v>
      </c>
      <c r="CO10" s="67">
        <f t="shared" ref="CO10:CO18" si="105">SUM(CP10:CR10)</f>
        <v>459277.17467977136</v>
      </c>
      <c r="CP10" s="68">
        <f>+[1]Аппарат!CP10</f>
        <v>459277.17467977136</v>
      </c>
      <c r="CQ10" s="68">
        <f>+[1]Аппарат!CQ10</f>
        <v>0</v>
      </c>
      <c r="CR10" s="68">
        <f>+[1]Аппарат!CR10</f>
        <v>0</v>
      </c>
      <c r="CS10" s="69">
        <f t="shared" si="38"/>
        <v>468163.96211000002</v>
      </c>
      <c r="CT10" s="68">
        <f>+[1]Аппарат!CT10</f>
        <v>468163.96211000002</v>
      </c>
      <c r="CU10" s="68">
        <f>+[1]Аппарат!CU10</f>
        <v>0</v>
      </c>
      <c r="CV10" s="68">
        <f>+[1]Аппарат!CV10</f>
        <v>0</v>
      </c>
      <c r="CW10" s="70">
        <f t="shared" ref="CW10:CW18" si="106">+CO10-CS10</f>
        <v>-8886.7874302286655</v>
      </c>
      <c r="CX10" s="71">
        <f t="shared" ref="CX10:CX18" si="107">+CS10/CO10*100-100</f>
        <v>1.9349508140536216</v>
      </c>
      <c r="CY10" s="67">
        <f t="shared" ref="CY10:CY18" si="108">SUM(CZ10:DB10)</f>
        <v>473212.67432210682</v>
      </c>
      <c r="CZ10" s="68">
        <f>+[1]Аппарат!CZ10</f>
        <v>473212.67432210682</v>
      </c>
      <c r="DA10" s="68">
        <f>+[1]Аппарат!DA10</f>
        <v>0</v>
      </c>
      <c r="DB10" s="68">
        <f>+[1]Аппарат!DB10</f>
        <v>0</v>
      </c>
      <c r="DC10" s="69">
        <f t="shared" si="41"/>
        <v>466106.39299999998</v>
      </c>
      <c r="DD10" s="68">
        <f>+[1]Аппарат!DD10</f>
        <v>466106.39299999998</v>
      </c>
      <c r="DE10" s="68">
        <f>+[1]Аппарат!DE10</f>
        <v>0</v>
      </c>
      <c r="DF10" s="68">
        <f>+[1]Аппарат!DF10</f>
        <v>0</v>
      </c>
      <c r="DG10" s="70">
        <f t="shared" ref="DG10:DG18" si="109">+CY10-DC10</f>
        <v>7106.2813221068354</v>
      </c>
      <c r="DH10" s="71">
        <f t="shared" ref="DH10:DH18" si="110">+DC10/CY10*100-100</f>
        <v>-1.5017098458503568</v>
      </c>
      <c r="DI10" s="67">
        <f t="shared" si="43"/>
        <v>494968.86851887504</v>
      </c>
      <c r="DJ10" s="68">
        <f>+[1]Аппарат!DJ10</f>
        <v>494968.86851887504</v>
      </c>
      <c r="DK10" s="68">
        <f>+[1]Аппарат!DK10</f>
        <v>0</v>
      </c>
      <c r="DL10" s="68">
        <f>+[1]Аппарат!DL10</f>
        <v>0</v>
      </c>
      <c r="DM10" s="69">
        <f t="shared" si="45"/>
        <v>512838.908</v>
      </c>
      <c r="DN10" s="68">
        <f>+[1]Аппарат!DN10</f>
        <v>512838.908</v>
      </c>
      <c r="DO10" s="68">
        <f>+[1]Аппарат!DO10</f>
        <v>0</v>
      </c>
      <c r="DP10" s="68">
        <f>+[1]Аппарат!DP10</f>
        <v>0</v>
      </c>
      <c r="DQ10" s="70">
        <f t="shared" ref="DQ10:DQ18" si="111">+DI10-DM10</f>
        <v>-17870.039481124957</v>
      </c>
      <c r="DR10" s="71">
        <f t="shared" ref="DR10:DR18" si="112">+DM10/DI10*100-100</f>
        <v>3.610336046911101</v>
      </c>
      <c r="DS10" s="67">
        <f t="shared" si="47"/>
        <v>1427458.7175207532</v>
      </c>
      <c r="DT10" s="68">
        <f>+CP10+CZ10+DJ10</f>
        <v>1427458.7175207532</v>
      </c>
      <c r="DU10" s="68">
        <f t="shared" ref="DU10:DV13" si="113">+CQ10+DA10+DK10</f>
        <v>0</v>
      </c>
      <c r="DV10" s="68">
        <f t="shared" si="113"/>
        <v>0</v>
      </c>
      <c r="DW10" s="69">
        <f t="shared" si="49"/>
        <v>1447109.2631099999</v>
      </c>
      <c r="DX10" s="68">
        <f t="shared" ref="DX10:DZ13" si="114">+CT10+DD10+DN10</f>
        <v>1447109.2631099999</v>
      </c>
      <c r="DY10" s="68">
        <f t="shared" si="114"/>
        <v>0</v>
      </c>
      <c r="DZ10" s="68">
        <f t="shared" si="114"/>
        <v>0</v>
      </c>
      <c r="EA10" s="70">
        <f t="shared" ref="EA10:EA18" si="115">+DS10-DW10</f>
        <v>-19650.545589246787</v>
      </c>
      <c r="EB10" s="71">
        <f t="shared" ref="EB10:EB18" si="116">+DW10/DS10*100-100</f>
        <v>1.3766104299938178</v>
      </c>
      <c r="EC10" s="67">
        <f t="shared" si="51"/>
        <v>4743133.2896382231</v>
      </c>
      <c r="ED10" s="68">
        <f>+CF10+DT10</f>
        <v>4743133.2896382231</v>
      </c>
      <c r="EE10" s="68">
        <f t="shared" ref="EE10:EH13" si="117">+CG10+DU10</f>
        <v>0</v>
      </c>
      <c r="EF10" s="68">
        <f t="shared" si="117"/>
        <v>0</v>
      </c>
      <c r="EG10" s="69">
        <f t="shared" si="53"/>
        <v>4719397.75911</v>
      </c>
      <c r="EH10" s="68">
        <f>+CJ10+DX10</f>
        <v>4719397.75911</v>
      </c>
      <c r="EI10" s="68">
        <f t="shared" ref="EI10:EJ13" si="118">+CK10+DY10</f>
        <v>0</v>
      </c>
      <c r="EJ10" s="68">
        <f t="shared" si="118"/>
        <v>0</v>
      </c>
      <c r="EK10" s="70">
        <f t="shared" ref="EK10:EK18" si="119">+EC10-EG10</f>
        <v>23735.530528223142</v>
      </c>
      <c r="EL10" s="71">
        <f t="shared" ref="EL10:EL18" si="120">+EG10/EC10*100-100</f>
        <v>-0.50041879658063237</v>
      </c>
      <c r="EM10" s="67">
        <f t="shared" si="55"/>
        <v>591603.34347350302</v>
      </c>
      <c r="EN10" s="68">
        <f>+[1]Аппарат!EN10</f>
        <v>591603.34347350302</v>
      </c>
      <c r="EO10" s="68">
        <f>+[1]Аппарат!EO10</f>
        <v>0</v>
      </c>
      <c r="EP10" s="68">
        <f>+[1]Аппарат!EP10</f>
        <v>0</v>
      </c>
      <c r="EQ10" s="69">
        <f t="shared" si="57"/>
        <v>576616.14300000004</v>
      </c>
      <c r="ER10" s="68">
        <f>+[1]Аппарат!ER10</f>
        <v>576616.14300000004</v>
      </c>
      <c r="ES10" s="68">
        <f>+[1]Аппарат!ES10</f>
        <v>0</v>
      </c>
      <c r="ET10" s="68">
        <f>+[1]Аппарат!ET10</f>
        <v>0</v>
      </c>
      <c r="EU10" s="70">
        <f t="shared" ref="EU10:EU18" si="121">+EM10-EQ10</f>
        <v>14987.200473502977</v>
      </c>
      <c r="EV10" s="71">
        <f t="shared" ref="EV10:EV18" si="122">+EQ10/EM10*100-100</f>
        <v>-2.533319096120735</v>
      </c>
      <c r="EW10" s="67">
        <f t="shared" si="59"/>
        <v>611931.55591187475</v>
      </c>
      <c r="EX10" s="68">
        <f>+[1]Аппарат!EX10</f>
        <v>611931.55591187475</v>
      </c>
      <c r="EY10" s="68">
        <f>+[1]Аппарат!EY10</f>
        <v>0</v>
      </c>
      <c r="EZ10" s="68">
        <f>+[1]Аппарат!EZ10</f>
        <v>0</v>
      </c>
      <c r="FA10" s="69">
        <f t="shared" si="61"/>
        <v>623012.85</v>
      </c>
      <c r="FB10" s="68">
        <f>+[1]Аппарат!FB10</f>
        <v>623012.85</v>
      </c>
      <c r="FC10" s="68">
        <f>+[1]Аппарат!FC10</f>
        <v>0</v>
      </c>
      <c r="FD10" s="68">
        <f>+[1]Аппарат!FD10</f>
        <v>0</v>
      </c>
      <c r="FE10" s="70">
        <f t="shared" ref="FE10:FE18" si="123">+EW10-FA10</f>
        <v>-11081.294088125229</v>
      </c>
      <c r="FF10" s="71">
        <f t="shared" ref="FF10:FF18" si="124">+FA10/EW10*100-100</f>
        <v>1.8108714906215795</v>
      </c>
      <c r="FG10" s="67">
        <f t="shared" si="63"/>
        <v>682783.94692151039</v>
      </c>
      <c r="FH10" s="68">
        <f>+[1]Аппарат!FH10</f>
        <v>682783.94692151039</v>
      </c>
      <c r="FI10" s="68">
        <f>+[1]Аппарат!FI10</f>
        <v>0</v>
      </c>
      <c r="FJ10" s="68">
        <f>+[1]Аппарат!FJ10</f>
        <v>0</v>
      </c>
      <c r="FK10" s="69">
        <f t="shared" si="65"/>
        <v>670797.07900000003</v>
      </c>
      <c r="FL10" s="68">
        <f>+[1]Аппарат!FL10</f>
        <v>670797.07900000003</v>
      </c>
      <c r="FM10" s="68">
        <f>+[1]Аппарат!FM10</f>
        <v>0</v>
      </c>
      <c r="FN10" s="68">
        <f>+[1]Аппарат!FN10</f>
        <v>0</v>
      </c>
      <c r="FO10" s="70">
        <f t="shared" ref="FO10:FO18" si="125">+FG10-FK10</f>
        <v>11986.867921510362</v>
      </c>
      <c r="FP10" s="71">
        <f t="shared" ref="FP10:FP18" si="126">+FK10/FG10*100-100</f>
        <v>-1.75558725063118</v>
      </c>
      <c r="FQ10" s="67">
        <f t="shared" si="67"/>
        <v>1886318.8463068882</v>
      </c>
      <c r="FR10" s="68">
        <f>+EN10+EX10+FH10</f>
        <v>1886318.8463068882</v>
      </c>
      <c r="FS10" s="68">
        <f t="shared" ref="FS10:FT13" si="127">+EO10+EY10+FI10</f>
        <v>0</v>
      </c>
      <c r="FT10" s="68">
        <f t="shared" si="127"/>
        <v>0</v>
      </c>
      <c r="FU10" s="69">
        <f t="shared" si="69"/>
        <v>1870426.0720000002</v>
      </c>
      <c r="FV10" s="68">
        <f t="shared" ref="FV10:FX13" si="128">+ER10+FB10+FL10</f>
        <v>1870426.0720000002</v>
      </c>
      <c r="FW10" s="68">
        <f t="shared" si="128"/>
        <v>0</v>
      </c>
      <c r="FX10" s="68">
        <f t="shared" si="128"/>
        <v>0</v>
      </c>
      <c r="FY10" s="70">
        <f t="shared" ref="FY10:FY18" si="129">+FQ10-FU10</f>
        <v>15892.774306887994</v>
      </c>
      <c r="FZ10" s="71">
        <f t="shared" ref="FZ10:FZ18" si="130">+FU10/FQ10*100-100</f>
        <v>-0.84252852257738198</v>
      </c>
      <c r="GA10" s="67">
        <f t="shared" si="71"/>
        <v>3313777.5638276413</v>
      </c>
      <c r="GB10" s="68">
        <f>+DT10+FR10</f>
        <v>3313777.5638276413</v>
      </c>
      <c r="GC10" s="68">
        <f t="shared" ref="GB10:GD13" si="131">+DU10+FS10</f>
        <v>0</v>
      </c>
      <c r="GD10" s="68">
        <f t="shared" si="131"/>
        <v>0</v>
      </c>
      <c r="GE10" s="69">
        <f t="shared" si="73"/>
        <v>3317535.3351100003</v>
      </c>
      <c r="GF10" s="68">
        <f t="shared" ref="GF10:GH13" si="132">+DX10+FV10</f>
        <v>3317535.3351100003</v>
      </c>
      <c r="GG10" s="68">
        <f t="shared" si="132"/>
        <v>0</v>
      </c>
      <c r="GH10" s="68">
        <f t="shared" si="132"/>
        <v>0</v>
      </c>
      <c r="GI10" s="70">
        <f t="shared" ref="GI10:GI18" si="133">+GA10-GE10</f>
        <v>-3757.7712823590264</v>
      </c>
      <c r="GJ10" s="71">
        <f t="shared" ref="GJ10:GJ18" si="134">+GE10/GA10*100-100</f>
        <v>0.11339841645914817</v>
      </c>
      <c r="GK10" s="67">
        <f t="shared" ref="GK10:GK32" si="135">SUM(GL10:GN10)</f>
        <v>6629452.1359451115</v>
      </c>
      <c r="GL10" s="68">
        <f>+ED10+FR10</f>
        <v>6629452.1359451115</v>
      </c>
      <c r="GM10" s="68">
        <f t="shared" ref="GM10:GN13" si="136">+EE10+FS10</f>
        <v>0</v>
      </c>
      <c r="GN10" s="68">
        <f t="shared" si="136"/>
        <v>0</v>
      </c>
      <c r="GO10" s="69">
        <f t="shared" si="76"/>
        <v>6589823.8311100006</v>
      </c>
      <c r="GP10" s="68">
        <f>+EH10+FV10</f>
        <v>6589823.8311100006</v>
      </c>
      <c r="GQ10" s="68">
        <f t="shared" ref="GQ10:GR13" si="137">+EI10+FW10</f>
        <v>0</v>
      </c>
      <c r="GR10" s="68">
        <f t="shared" si="137"/>
        <v>0</v>
      </c>
      <c r="GS10" s="70">
        <f t="shared" ref="GS10:GS18" si="138">+GK10-GO10</f>
        <v>39628.304835110903</v>
      </c>
      <c r="GT10" s="71">
        <f t="shared" ref="GT10:GT18" si="139">+GO10/GK10*100-100</f>
        <v>-0.59776138393465317</v>
      </c>
      <c r="GU10" s="72">
        <f>+GP10+GP17+GP18</f>
        <v>6665959.1734083807</v>
      </c>
      <c r="GV10" s="73">
        <f>+GK10</f>
        <v>6629452.1359451115</v>
      </c>
      <c r="GW10" s="73"/>
      <c r="GX10" s="65">
        <f t="shared" si="78"/>
        <v>-3272288.4960000003</v>
      </c>
    </row>
    <row r="11" spans="1:216" s="76" customFormat="1" ht="15" x14ac:dyDescent="0.2">
      <c r="A11" s="346"/>
      <c r="B11" s="75" t="s">
        <v>264</v>
      </c>
      <c r="C11" s="67">
        <f t="shared" si="79"/>
        <v>0</v>
      </c>
      <c r="D11" s="68">
        <f>+[1]Аппарат!D11</f>
        <v>0</v>
      </c>
      <c r="E11" s="68">
        <f>+[1]Аппарат!E11</f>
        <v>0</v>
      </c>
      <c r="F11" s="68">
        <f>+[1]Аппарат!F11</f>
        <v>0</v>
      </c>
      <c r="G11" s="69">
        <f t="shared" si="4"/>
        <v>0</v>
      </c>
      <c r="H11" s="68">
        <f>+[1]Аппарат!H11</f>
        <v>0</v>
      </c>
      <c r="I11" s="68">
        <f>+[1]Аппарат!I11</f>
        <v>0</v>
      </c>
      <c r="J11" s="68">
        <f>+[1]Аппарат!J11</f>
        <v>0</v>
      </c>
      <c r="K11" s="70">
        <f t="shared" si="80"/>
        <v>0</v>
      </c>
      <c r="L11" s="71" t="e">
        <f t="shared" si="81"/>
        <v>#DIV/0!</v>
      </c>
      <c r="M11" s="67">
        <f t="shared" si="82"/>
        <v>0</v>
      </c>
      <c r="N11" s="68">
        <f>+[1]Аппарат!N11</f>
        <v>0</v>
      </c>
      <c r="O11" s="68">
        <f>+[1]Аппарат!O11</f>
        <v>0</v>
      </c>
      <c r="P11" s="68">
        <f>+[1]Аппарат!P11</f>
        <v>0</v>
      </c>
      <c r="Q11" s="69">
        <f t="shared" si="7"/>
        <v>0</v>
      </c>
      <c r="R11" s="68">
        <f>+[1]Аппарат!R11</f>
        <v>0</v>
      </c>
      <c r="S11" s="68">
        <f>+[1]Аппарат!S11</f>
        <v>0</v>
      </c>
      <c r="T11" s="68">
        <f>+[1]Аппарат!T11</f>
        <v>0</v>
      </c>
      <c r="U11" s="70">
        <f t="shared" si="83"/>
        <v>0</v>
      </c>
      <c r="V11" s="71" t="e">
        <f t="shared" si="84"/>
        <v>#DIV/0!</v>
      </c>
      <c r="W11" s="67">
        <f t="shared" si="9"/>
        <v>0</v>
      </c>
      <c r="X11" s="68">
        <f>+[1]Аппарат!X11</f>
        <v>0</v>
      </c>
      <c r="Y11" s="68">
        <f>+[1]Аппарат!Y11</f>
        <v>0</v>
      </c>
      <c r="Z11" s="68">
        <f>+[1]Аппарат!Z11</f>
        <v>0</v>
      </c>
      <c r="AA11" s="69">
        <f t="shared" si="11"/>
        <v>0</v>
      </c>
      <c r="AB11" s="68">
        <f>+[1]Аппарат!AB11</f>
        <v>0</v>
      </c>
      <c r="AC11" s="68">
        <f>+[1]Аппарат!AC11</f>
        <v>0</v>
      </c>
      <c r="AD11" s="68">
        <f>+[1]Аппарат!AD11</f>
        <v>0</v>
      </c>
      <c r="AE11" s="70">
        <f t="shared" si="85"/>
        <v>0</v>
      </c>
      <c r="AF11" s="71" t="e">
        <f t="shared" si="86"/>
        <v>#DIV/0!</v>
      </c>
      <c r="AG11" s="67">
        <f t="shared" si="13"/>
        <v>0</v>
      </c>
      <c r="AH11" s="68">
        <f t="shared" ref="AH11:AH13" si="140">+D11+N11+X11</f>
        <v>0</v>
      </c>
      <c r="AI11" s="68">
        <f t="shared" si="87"/>
        <v>0</v>
      </c>
      <c r="AJ11" s="68">
        <f t="shared" si="87"/>
        <v>0</v>
      </c>
      <c r="AK11" s="69">
        <f t="shared" si="15"/>
        <v>0</v>
      </c>
      <c r="AL11" s="68">
        <f t="shared" si="88"/>
        <v>0</v>
      </c>
      <c r="AM11" s="68">
        <f t="shared" si="88"/>
        <v>0</v>
      </c>
      <c r="AN11" s="68">
        <f t="shared" si="88"/>
        <v>0</v>
      </c>
      <c r="AO11" s="70">
        <f t="shared" si="89"/>
        <v>0</v>
      </c>
      <c r="AP11" s="71" t="e">
        <f t="shared" si="90"/>
        <v>#DIV/0!</v>
      </c>
      <c r="AQ11" s="67">
        <f t="shared" si="17"/>
        <v>0</v>
      </c>
      <c r="AR11" s="68">
        <f>+[1]Аппарат!AR11</f>
        <v>0</v>
      </c>
      <c r="AS11" s="68">
        <f>+[1]Аппарат!AS11</f>
        <v>0</v>
      </c>
      <c r="AT11" s="68">
        <f>+[1]Аппарат!AT11</f>
        <v>0</v>
      </c>
      <c r="AU11" s="69">
        <f t="shared" si="19"/>
        <v>0</v>
      </c>
      <c r="AV11" s="68">
        <f>+[1]Аппарат!AV11</f>
        <v>0</v>
      </c>
      <c r="AW11" s="68">
        <f>+[1]Аппарат!AW11</f>
        <v>0</v>
      </c>
      <c r="AX11" s="68">
        <f>+[1]Аппарат!AX11</f>
        <v>0</v>
      </c>
      <c r="AY11" s="70">
        <f t="shared" si="91"/>
        <v>0</v>
      </c>
      <c r="AZ11" s="71" t="e">
        <f t="shared" si="92"/>
        <v>#DIV/0!</v>
      </c>
      <c r="BA11" s="67">
        <f t="shared" si="21"/>
        <v>0</v>
      </c>
      <c r="BB11" s="68">
        <f>+[1]Аппарат!BB11</f>
        <v>0</v>
      </c>
      <c r="BC11" s="68">
        <f>+[1]Аппарат!BC11</f>
        <v>0</v>
      </c>
      <c r="BD11" s="68">
        <f>+[1]Аппарат!BD11</f>
        <v>0</v>
      </c>
      <c r="BE11" s="69">
        <f t="shared" si="23"/>
        <v>0</v>
      </c>
      <c r="BF11" s="68">
        <f>+[1]Аппарат!BF11</f>
        <v>0</v>
      </c>
      <c r="BG11" s="68">
        <f>+[1]Аппарат!BG11</f>
        <v>0</v>
      </c>
      <c r="BH11" s="68">
        <f>+[1]Аппарат!BH11</f>
        <v>0</v>
      </c>
      <c r="BI11" s="70">
        <f t="shared" si="93"/>
        <v>0</v>
      </c>
      <c r="BJ11" s="71" t="e">
        <f t="shared" si="94"/>
        <v>#DIV/0!</v>
      </c>
      <c r="BK11" s="67">
        <f t="shared" si="25"/>
        <v>0</v>
      </c>
      <c r="BL11" s="68">
        <f>+[1]Аппарат!BL11</f>
        <v>0</v>
      </c>
      <c r="BM11" s="68">
        <f>+[1]Аппарат!BM11</f>
        <v>0</v>
      </c>
      <c r="BN11" s="68">
        <f>+[1]Аппарат!BN11</f>
        <v>0</v>
      </c>
      <c r="BO11" s="69">
        <f t="shared" si="27"/>
        <v>0</v>
      </c>
      <c r="BP11" s="68">
        <f>+[1]Аппарат!BP11</f>
        <v>0</v>
      </c>
      <c r="BQ11" s="68">
        <f>+[1]Аппарат!BQ11</f>
        <v>0</v>
      </c>
      <c r="BR11" s="68">
        <f>+[1]Аппарат!BR11</f>
        <v>0</v>
      </c>
      <c r="BS11" s="70">
        <f t="shared" si="95"/>
        <v>0</v>
      </c>
      <c r="BT11" s="71" t="e">
        <f t="shared" si="96"/>
        <v>#DIV/0!</v>
      </c>
      <c r="BU11" s="67">
        <f t="shared" si="29"/>
        <v>0</v>
      </c>
      <c r="BV11" s="68">
        <f t="shared" ref="BV11:BV13" si="141">+AR11+BB11+BL11</f>
        <v>0</v>
      </c>
      <c r="BW11" s="68">
        <f t="shared" si="97"/>
        <v>0</v>
      </c>
      <c r="BX11" s="68">
        <f t="shared" si="97"/>
        <v>0</v>
      </c>
      <c r="BY11" s="69">
        <f t="shared" si="31"/>
        <v>0</v>
      </c>
      <c r="BZ11" s="68">
        <f t="shared" si="98"/>
        <v>0</v>
      </c>
      <c r="CA11" s="68">
        <f t="shared" si="98"/>
        <v>0</v>
      </c>
      <c r="CB11" s="68">
        <f t="shared" si="98"/>
        <v>0</v>
      </c>
      <c r="CC11" s="70">
        <f t="shared" si="99"/>
        <v>0</v>
      </c>
      <c r="CD11" s="71" t="e">
        <f t="shared" si="100"/>
        <v>#DIV/0!</v>
      </c>
      <c r="CE11" s="67">
        <f t="shared" si="33"/>
        <v>0</v>
      </c>
      <c r="CF11" s="68">
        <f t="shared" ref="CF11:CF13" si="142">+AH11+BV11</f>
        <v>0</v>
      </c>
      <c r="CG11" s="68">
        <f t="shared" si="101"/>
        <v>0</v>
      </c>
      <c r="CH11" s="68">
        <f t="shared" si="101"/>
        <v>0</v>
      </c>
      <c r="CI11" s="69">
        <f t="shared" si="35"/>
        <v>0</v>
      </c>
      <c r="CJ11" s="68">
        <f t="shared" si="102"/>
        <v>0</v>
      </c>
      <c r="CK11" s="68">
        <f t="shared" si="102"/>
        <v>0</v>
      </c>
      <c r="CL11" s="68">
        <f t="shared" si="102"/>
        <v>0</v>
      </c>
      <c r="CM11" s="70">
        <f t="shared" si="103"/>
        <v>0</v>
      </c>
      <c r="CN11" s="71" t="e">
        <f t="shared" si="104"/>
        <v>#DIV/0!</v>
      </c>
      <c r="CO11" s="67">
        <f t="shared" si="105"/>
        <v>0</v>
      </c>
      <c r="CP11" s="68">
        <f>+[1]Аппарат!CP11</f>
        <v>0</v>
      </c>
      <c r="CQ11" s="68">
        <f>+[1]Аппарат!CQ11</f>
        <v>0</v>
      </c>
      <c r="CR11" s="68">
        <f>+[1]Аппарат!CR11</f>
        <v>0</v>
      </c>
      <c r="CS11" s="69">
        <f t="shared" si="38"/>
        <v>0</v>
      </c>
      <c r="CT11" s="68">
        <f>+[1]Аппарат!CT11</f>
        <v>0</v>
      </c>
      <c r="CU11" s="68">
        <f>+[1]Аппарат!CU11</f>
        <v>0</v>
      </c>
      <c r="CV11" s="68">
        <f>+[1]Аппарат!CV11</f>
        <v>0</v>
      </c>
      <c r="CW11" s="70">
        <f t="shared" si="106"/>
        <v>0</v>
      </c>
      <c r="CX11" s="71" t="e">
        <f t="shared" si="107"/>
        <v>#DIV/0!</v>
      </c>
      <c r="CY11" s="67">
        <f t="shared" si="108"/>
        <v>0</v>
      </c>
      <c r="CZ11" s="68">
        <f>+[1]Аппарат!CZ11</f>
        <v>0</v>
      </c>
      <c r="DA11" s="68">
        <f>+[1]Аппарат!DA11</f>
        <v>0</v>
      </c>
      <c r="DB11" s="68">
        <f>+[1]Аппарат!DB11</f>
        <v>0</v>
      </c>
      <c r="DC11" s="69">
        <f t="shared" si="41"/>
        <v>0</v>
      </c>
      <c r="DD11" s="68">
        <f>+[1]Аппарат!DD11</f>
        <v>0</v>
      </c>
      <c r="DE11" s="68">
        <f>+[1]Аппарат!DE11</f>
        <v>0</v>
      </c>
      <c r="DF11" s="68">
        <f>+[1]Аппарат!DF11</f>
        <v>0</v>
      </c>
      <c r="DG11" s="70">
        <f t="shared" si="109"/>
        <v>0</v>
      </c>
      <c r="DH11" s="71" t="e">
        <f t="shared" si="110"/>
        <v>#DIV/0!</v>
      </c>
      <c r="DI11" s="67">
        <f t="shared" si="43"/>
        <v>0</v>
      </c>
      <c r="DJ11" s="68">
        <f>+[1]Аппарат!DJ11</f>
        <v>0</v>
      </c>
      <c r="DK11" s="68">
        <f>+[1]Аппарат!DK11</f>
        <v>0</v>
      </c>
      <c r="DL11" s="68">
        <f>+[1]Аппарат!DL11</f>
        <v>0</v>
      </c>
      <c r="DM11" s="69">
        <f t="shared" si="45"/>
        <v>0</v>
      </c>
      <c r="DN11" s="68">
        <f>+[1]Аппарат!DN11</f>
        <v>0</v>
      </c>
      <c r="DO11" s="68">
        <f>+[1]Аппарат!DO11</f>
        <v>0</v>
      </c>
      <c r="DP11" s="68">
        <f>+[1]Аппарат!DP11</f>
        <v>0</v>
      </c>
      <c r="DQ11" s="70">
        <f t="shared" si="111"/>
        <v>0</v>
      </c>
      <c r="DR11" s="71" t="e">
        <f t="shared" si="112"/>
        <v>#DIV/0!</v>
      </c>
      <c r="DS11" s="67">
        <f t="shared" si="47"/>
        <v>0</v>
      </c>
      <c r="DT11" s="68">
        <f t="shared" ref="DT11:DT13" si="143">+CP11+CZ11+DJ11</f>
        <v>0</v>
      </c>
      <c r="DU11" s="68">
        <f t="shared" si="113"/>
        <v>0</v>
      </c>
      <c r="DV11" s="68">
        <f t="shared" si="113"/>
        <v>0</v>
      </c>
      <c r="DW11" s="69">
        <f t="shared" si="49"/>
        <v>0</v>
      </c>
      <c r="DX11" s="68">
        <f t="shared" si="114"/>
        <v>0</v>
      </c>
      <c r="DY11" s="68">
        <f t="shared" si="114"/>
        <v>0</v>
      </c>
      <c r="DZ11" s="68">
        <f t="shared" si="114"/>
        <v>0</v>
      </c>
      <c r="EA11" s="70">
        <f t="shared" si="115"/>
        <v>0</v>
      </c>
      <c r="EB11" s="71" t="e">
        <f t="shared" si="116"/>
        <v>#DIV/0!</v>
      </c>
      <c r="EC11" s="67">
        <f t="shared" si="51"/>
        <v>0</v>
      </c>
      <c r="ED11" s="68">
        <f t="shared" ref="ED11:ED13" si="144">+CF11+DT11</f>
        <v>0</v>
      </c>
      <c r="EE11" s="68">
        <f t="shared" si="117"/>
        <v>0</v>
      </c>
      <c r="EF11" s="68">
        <f t="shared" si="117"/>
        <v>0</v>
      </c>
      <c r="EG11" s="69">
        <f t="shared" si="53"/>
        <v>0</v>
      </c>
      <c r="EH11" s="68">
        <f t="shared" si="117"/>
        <v>0</v>
      </c>
      <c r="EI11" s="68">
        <f t="shared" si="118"/>
        <v>0</v>
      </c>
      <c r="EJ11" s="68">
        <f t="shared" si="118"/>
        <v>0</v>
      </c>
      <c r="EK11" s="70">
        <f t="shared" si="119"/>
        <v>0</v>
      </c>
      <c r="EL11" s="71" t="e">
        <f t="shared" si="120"/>
        <v>#DIV/0!</v>
      </c>
      <c r="EM11" s="67">
        <f t="shared" si="55"/>
        <v>0</v>
      </c>
      <c r="EN11" s="68">
        <f>+[1]Аппарат!EN11</f>
        <v>0</v>
      </c>
      <c r="EO11" s="68">
        <f>+[1]Аппарат!EO11</f>
        <v>0</v>
      </c>
      <c r="EP11" s="68">
        <f>+[1]Аппарат!EP11</f>
        <v>0</v>
      </c>
      <c r="EQ11" s="69">
        <f t="shared" si="57"/>
        <v>0</v>
      </c>
      <c r="ER11" s="68">
        <f>+[1]Аппарат!ER11</f>
        <v>0</v>
      </c>
      <c r="ES11" s="68">
        <f>+[1]Аппарат!ES11</f>
        <v>0</v>
      </c>
      <c r="ET11" s="68">
        <f>+[1]Аппарат!ET11</f>
        <v>0</v>
      </c>
      <c r="EU11" s="70">
        <f t="shared" si="121"/>
        <v>0</v>
      </c>
      <c r="EV11" s="71" t="e">
        <f t="shared" si="122"/>
        <v>#DIV/0!</v>
      </c>
      <c r="EW11" s="67">
        <f t="shared" si="59"/>
        <v>0</v>
      </c>
      <c r="EX11" s="68">
        <f>+[1]Аппарат!EX11</f>
        <v>0</v>
      </c>
      <c r="EY11" s="68">
        <f>+[1]Аппарат!EY11</f>
        <v>0</v>
      </c>
      <c r="EZ11" s="68">
        <f>+[1]Аппарат!EZ11</f>
        <v>0</v>
      </c>
      <c r="FA11" s="69">
        <f t="shared" si="61"/>
        <v>0</v>
      </c>
      <c r="FB11" s="68">
        <f>+[1]Аппарат!FB11</f>
        <v>0</v>
      </c>
      <c r="FC11" s="68">
        <f>+[1]Аппарат!FC11</f>
        <v>0</v>
      </c>
      <c r="FD11" s="68">
        <f>+[1]Аппарат!FD11</f>
        <v>0</v>
      </c>
      <c r="FE11" s="70">
        <f t="shared" si="123"/>
        <v>0</v>
      </c>
      <c r="FF11" s="71" t="e">
        <f t="shared" si="124"/>
        <v>#DIV/0!</v>
      </c>
      <c r="FG11" s="67">
        <f t="shared" si="63"/>
        <v>0</v>
      </c>
      <c r="FH11" s="68">
        <f>+[1]Аппарат!FH11</f>
        <v>0</v>
      </c>
      <c r="FI11" s="68">
        <f>+[1]Аппарат!FI11</f>
        <v>0</v>
      </c>
      <c r="FJ11" s="68">
        <f>+[1]Аппарат!FJ11</f>
        <v>0</v>
      </c>
      <c r="FK11" s="69">
        <f t="shared" si="65"/>
        <v>0</v>
      </c>
      <c r="FL11" s="68">
        <f>+[1]Аппарат!FL11</f>
        <v>0</v>
      </c>
      <c r="FM11" s="68">
        <f>+[1]Аппарат!FM11</f>
        <v>0</v>
      </c>
      <c r="FN11" s="68">
        <f>+[1]Аппарат!FN11</f>
        <v>0</v>
      </c>
      <c r="FO11" s="70">
        <f t="shared" si="125"/>
        <v>0</v>
      </c>
      <c r="FP11" s="71" t="e">
        <f t="shared" si="126"/>
        <v>#DIV/0!</v>
      </c>
      <c r="FQ11" s="67">
        <f t="shared" si="67"/>
        <v>0</v>
      </c>
      <c r="FR11" s="68">
        <f t="shared" ref="FR11:FR13" si="145">+EN11+EX11+FH11</f>
        <v>0</v>
      </c>
      <c r="FS11" s="68">
        <f t="shared" si="127"/>
        <v>0</v>
      </c>
      <c r="FT11" s="68">
        <f t="shared" si="127"/>
        <v>0</v>
      </c>
      <c r="FU11" s="69">
        <f t="shared" si="69"/>
        <v>0</v>
      </c>
      <c r="FV11" s="68">
        <f t="shared" si="128"/>
        <v>0</v>
      </c>
      <c r="FW11" s="68">
        <f t="shared" si="128"/>
        <v>0</v>
      </c>
      <c r="FX11" s="68">
        <f t="shared" si="128"/>
        <v>0</v>
      </c>
      <c r="FY11" s="70">
        <f t="shared" si="129"/>
        <v>0</v>
      </c>
      <c r="FZ11" s="71" t="e">
        <f t="shared" si="130"/>
        <v>#DIV/0!</v>
      </c>
      <c r="GA11" s="67">
        <f t="shared" si="71"/>
        <v>0</v>
      </c>
      <c r="GB11" s="68">
        <f t="shared" si="131"/>
        <v>0</v>
      </c>
      <c r="GC11" s="68">
        <f t="shared" si="131"/>
        <v>0</v>
      </c>
      <c r="GD11" s="68">
        <f t="shared" si="131"/>
        <v>0</v>
      </c>
      <c r="GE11" s="69">
        <f t="shared" si="73"/>
        <v>0</v>
      </c>
      <c r="GF11" s="68">
        <f t="shared" si="132"/>
        <v>0</v>
      </c>
      <c r="GG11" s="68">
        <f t="shared" si="132"/>
        <v>0</v>
      </c>
      <c r="GH11" s="68">
        <f t="shared" si="132"/>
        <v>0</v>
      </c>
      <c r="GI11" s="70">
        <f t="shared" si="133"/>
        <v>0</v>
      </c>
      <c r="GJ11" s="71" t="e">
        <f t="shared" si="134"/>
        <v>#DIV/0!</v>
      </c>
      <c r="GK11" s="67">
        <f t="shared" si="135"/>
        <v>0</v>
      </c>
      <c r="GL11" s="68">
        <f t="shared" ref="GL11:GL13" si="146">+ED11+FR11</f>
        <v>0</v>
      </c>
      <c r="GM11" s="68">
        <f t="shared" si="136"/>
        <v>0</v>
      </c>
      <c r="GN11" s="68">
        <f t="shared" si="136"/>
        <v>0</v>
      </c>
      <c r="GO11" s="69">
        <f t="shared" si="76"/>
        <v>0</v>
      </c>
      <c r="GP11" s="68">
        <f t="shared" ref="GP11:GP13" si="147">+EH11+FV11</f>
        <v>0</v>
      </c>
      <c r="GQ11" s="68">
        <f t="shared" si="137"/>
        <v>0</v>
      </c>
      <c r="GR11" s="68">
        <f t="shared" si="137"/>
        <v>0</v>
      </c>
      <c r="GS11" s="70">
        <f t="shared" si="138"/>
        <v>0</v>
      </c>
      <c r="GT11" s="71" t="e">
        <f t="shared" si="139"/>
        <v>#DIV/0!</v>
      </c>
      <c r="GV11" s="73">
        <f t="shared" ref="GV11:GV30" si="148">+GK11</f>
        <v>0</v>
      </c>
      <c r="GW11" s="77"/>
      <c r="GX11" s="65">
        <f t="shared" si="78"/>
        <v>0</v>
      </c>
    </row>
    <row r="12" spans="1:216" s="76" customFormat="1" ht="25.5" x14ac:dyDescent="0.2">
      <c r="A12" s="346"/>
      <c r="B12" s="78" t="s">
        <v>265</v>
      </c>
      <c r="C12" s="67">
        <f t="shared" si="79"/>
        <v>27556.611026389986</v>
      </c>
      <c r="D12" s="68">
        <f>+[1]Аппарат!D12</f>
        <v>0</v>
      </c>
      <c r="E12" s="68">
        <f>+[1]Аппарат!E12</f>
        <v>27556.611026389986</v>
      </c>
      <c r="F12" s="68">
        <f>+[1]Аппарат!F12</f>
        <v>0</v>
      </c>
      <c r="G12" s="69">
        <f t="shared" si="4"/>
        <v>11549.82</v>
      </c>
      <c r="H12" s="68">
        <f>+[1]Аппарат!H12</f>
        <v>0</v>
      </c>
      <c r="I12" s="68">
        <f>+[1]Аппарат!I12</f>
        <v>11549.82</v>
      </c>
      <c r="J12" s="68">
        <f>+[1]Аппарат!J12</f>
        <v>0</v>
      </c>
      <c r="K12" s="70">
        <f t="shared" si="80"/>
        <v>16006.791026389987</v>
      </c>
      <c r="L12" s="71">
        <f t="shared" si="81"/>
        <v>-58.086936057053066</v>
      </c>
      <c r="M12" s="67">
        <f t="shared" si="82"/>
        <v>48224.069296182526</v>
      </c>
      <c r="N12" s="68">
        <f>+[1]Аппарат!N12</f>
        <v>0</v>
      </c>
      <c r="O12" s="68">
        <f>+[1]Аппарат!O12</f>
        <v>48224.069296182526</v>
      </c>
      <c r="P12" s="68">
        <f>+[1]Аппарат!P12</f>
        <v>0</v>
      </c>
      <c r="Q12" s="69">
        <f t="shared" si="7"/>
        <v>9979.4850000000006</v>
      </c>
      <c r="R12" s="68">
        <f>+[1]Аппарат!R12</f>
        <v>0</v>
      </c>
      <c r="S12" s="68">
        <f>+[1]Аппарат!S12</f>
        <v>9979.4850000000006</v>
      </c>
      <c r="T12" s="68">
        <f>+[1]Аппарат!T12</f>
        <v>0</v>
      </c>
      <c r="U12" s="70">
        <f t="shared" si="83"/>
        <v>38244.584296182526</v>
      </c>
      <c r="V12" s="71">
        <f t="shared" si="84"/>
        <v>-79.306008087563058</v>
      </c>
      <c r="W12" s="67">
        <f t="shared" si="9"/>
        <v>62002.374809377528</v>
      </c>
      <c r="X12" s="68">
        <f>+[1]Аппарат!X12</f>
        <v>0</v>
      </c>
      <c r="Y12" s="68">
        <f>+[1]Аппарат!Y12</f>
        <v>62002.374809377528</v>
      </c>
      <c r="Z12" s="68">
        <f>+[1]Аппарат!Z12</f>
        <v>0</v>
      </c>
      <c r="AA12" s="69">
        <f t="shared" si="11"/>
        <v>20539.776000000002</v>
      </c>
      <c r="AB12" s="68">
        <f>+[1]Аппарат!AB12</f>
        <v>0</v>
      </c>
      <c r="AC12" s="68">
        <f>+[1]Аппарат!AC12</f>
        <v>20539.776000000002</v>
      </c>
      <c r="AD12" s="68">
        <f>+[1]Аппарат!AD12</f>
        <v>0</v>
      </c>
      <c r="AE12" s="70">
        <f t="shared" si="85"/>
        <v>41462.598809377523</v>
      </c>
      <c r="AF12" s="71">
        <f t="shared" si="86"/>
        <v>-66.872597923630707</v>
      </c>
      <c r="AG12" s="67">
        <f t="shared" si="13"/>
        <v>137783.05513195004</v>
      </c>
      <c r="AH12" s="68">
        <f t="shared" si="140"/>
        <v>0</v>
      </c>
      <c r="AI12" s="68">
        <f t="shared" si="87"/>
        <v>137783.05513195004</v>
      </c>
      <c r="AJ12" s="68">
        <f t="shared" si="87"/>
        <v>0</v>
      </c>
      <c r="AK12" s="69">
        <f t="shared" si="15"/>
        <v>42069.081000000006</v>
      </c>
      <c r="AL12" s="68">
        <f t="shared" si="88"/>
        <v>0</v>
      </c>
      <c r="AM12" s="68">
        <f t="shared" si="88"/>
        <v>42069.081000000006</v>
      </c>
      <c r="AN12" s="68">
        <f t="shared" si="88"/>
        <v>0</v>
      </c>
      <c r="AO12" s="70">
        <f t="shared" si="89"/>
        <v>95713.974131950032</v>
      </c>
      <c r="AP12" s="71">
        <f t="shared" si="90"/>
        <v>-69.467159107691501</v>
      </c>
      <c r="AQ12" s="67">
        <f t="shared" si="17"/>
        <v>12703.469485531456</v>
      </c>
      <c r="AR12" s="68">
        <f>+[1]Аппарат!AR12</f>
        <v>0</v>
      </c>
      <c r="AS12" s="68">
        <f>+[1]Аппарат!AS12</f>
        <v>12703.469485531456</v>
      </c>
      <c r="AT12" s="68">
        <f>+[1]Аппарат!AT12</f>
        <v>0</v>
      </c>
      <c r="AU12" s="69">
        <f t="shared" si="19"/>
        <v>11724.427067000001</v>
      </c>
      <c r="AV12" s="68">
        <f>+[1]Аппарат!AV12</f>
        <v>0</v>
      </c>
      <c r="AW12" s="68">
        <f>+[1]Аппарат!AW12</f>
        <v>11724.427067000001</v>
      </c>
      <c r="AX12" s="68">
        <f>+[1]Аппарат!AX12</f>
        <v>0</v>
      </c>
      <c r="AY12" s="70">
        <f t="shared" si="91"/>
        <v>979.04241853145504</v>
      </c>
      <c r="AZ12" s="71">
        <f t="shared" si="92"/>
        <v>-7.7068899928994199</v>
      </c>
      <c r="BA12" s="67">
        <f t="shared" si="21"/>
        <v>22231.071599680043</v>
      </c>
      <c r="BB12" s="68">
        <f>+[1]Аппарат!BB12</f>
        <v>0</v>
      </c>
      <c r="BC12" s="68">
        <f>+[1]Аппарат!BC12</f>
        <v>22231.071599680043</v>
      </c>
      <c r="BD12" s="68">
        <f>+[1]Аппарат!BD12</f>
        <v>0</v>
      </c>
      <c r="BE12" s="69">
        <f t="shared" si="23"/>
        <v>23161.773000000001</v>
      </c>
      <c r="BF12" s="68">
        <f>+[1]Аппарат!BF12</f>
        <v>0</v>
      </c>
      <c r="BG12" s="68">
        <f>+[1]Аппарат!BG12</f>
        <v>23161.773000000001</v>
      </c>
      <c r="BH12" s="68">
        <f>+[1]Аппарат!BH12</f>
        <v>0</v>
      </c>
      <c r="BI12" s="70">
        <f t="shared" si="93"/>
        <v>-930.70140031995834</v>
      </c>
      <c r="BJ12" s="71">
        <f t="shared" si="94"/>
        <v>4.186489149418037</v>
      </c>
      <c r="BK12" s="67">
        <f t="shared" si="25"/>
        <v>28582.806342445776</v>
      </c>
      <c r="BL12" s="68">
        <f>+[1]Аппарат!BL12</f>
        <v>0</v>
      </c>
      <c r="BM12" s="68">
        <f>+[1]Аппарат!BM12</f>
        <v>28582.806342445776</v>
      </c>
      <c r="BN12" s="68">
        <f>+[1]Аппарат!BN12</f>
        <v>0</v>
      </c>
      <c r="BO12" s="69">
        <f t="shared" si="27"/>
        <v>53357.26</v>
      </c>
      <c r="BP12" s="68">
        <f>+[1]Аппарат!BP12</f>
        <v>0</v>
      </c>
      <c r="BQ12" s="68">
        <f>+[1]Аппарат!BQ12</f>
        <v>53357.26</v>
      </c>
      <c r="BR12" s="68">
        <f>+[1]Аппарат!BR12</f>
        <v>0</v>
      </c>
      <c r="BS12" s="70">
        <f t="shared" si="95"/>
        <v>-24774.453657554226</v>
      </c>
      <c r="BT12" s="71">
        <f t="shared" si="96"/>
        <v>86.676071484149162</v>
      </c>
      <c r="BU12" s="67">
        <f t="shared" si="29"/>
        <v>63517.347427657282</v>
      </c>
      <c r="BV12" s="68">
        <f t="shared" si="141"/>
        <v>0</v>
      </c>
      <c r="BW12" s="68">
        <f t="shared" si="97"/>
        <v>63517.347427657282</v>
      </c>
      <c r="BX12" s="68">
        <f t="shared" si="97"/>
        <v>0</v>
      </c>
      <c r="BY12" s="69">
        <f t="shared" si="31"/>
        <v>88243.460067000007</v>
      </c>
      <c r="BZ12" s="68">
        <f t="shared" si="98"/>
        <v>0</v>
      </c>
      <c r="CA12" s="68">
        <f t="shared" si="98"/>
        <v>88243.460067000007</v>
      </c>
      <c r="CB12" s="68">
        <f t="shared" si="98"/>
        <v>0</v>
      </c>
      <c r="CC12" s="70">
        <f t="shared" si="99"/>
        <v>-24726.112639342726</v>
      </c>
      <c r="CD12" s="71">
        <f t="shared" si="100"/>
        <v>38.928125371583548</v>
      </c>
      <c r="CE12" s="67">
        <f t="shared" si="33"/>
        <v>201300.40255960732</v>
      </c>
      <c r="CF12" s="68">
        <f t="shared" si="142"/>
        <v>0</v>
      </c>
      <c r="CG12" s="68">
        <f t="shared" si="101"/>
        <v>201300.40255960732</v>
      </c>
      <c r="CH12" s="68">
        <f t="shared" si="101"/>
        <v>0</v>
      </c>
      <c r="CI12" s="69">
        <f t="shared" si="35"/>
        <v>130312.54106700001</v>
      </c>
      <c r="CJ12" s="68">
        <f t="shared" si="102"/>
        <v>0</v>
      </c>
      <c r="CK12" s="68">
        <f t="shared" si="102"/>
        <v>130312.54106700001</v>
      </c>
      <c r="CL12" s="68">
        <f t="shared" si="102"/>
        <v>0</v>
      </c>
      <c r="CM12" s="70">
        <f t="shared" si="103"/>
        <v>70987.861492607306</v>
      </c>
      <c r="CN12" s="71">
        <f t="shared" si="104"/>
        <v>-35.264639608252651</v>
      </c>
      <c r="CO12" s="67">
        <f t="shared" si="105"/>
        <v>17347.832697446996</v>
      </c>
      <c r="CP12" s="68">
        <f>+[1]Аппарат!CP12</f>
        <v>0</v>
      </c>
      <c r="CQ12" s="68">
        <f>+[1]Аппарат!CQ12</f>
        <v>17347.832697446996</v>
      </c>
      <c r="CR12" s="68">
        <f>+[1]Аппарат!CR12</f>
        <v>0</v>
      </c>
      <c r="CS12" s="69">
        <f t="shared" si="38"/>
        <v>9518.3019999999997</v>
      </c>
      <c r="CT12" s="68">
        <f>+[1]Аппарат!CT12</f>
        <v>0</v>
      </c>
      <c r="CU12" s="68">
        <f>+[1]Аппарат!CU12</f>
        <v>9518.3019999999997</v>
      </c>
      <c r="CV12" s="68">
        <f>+[1]Аппарат!CV12</f>
        <v>0</v>
      </c>
      <c r="CW12" s="70">
        <f t="shared" si="106"/>
        <v>7829.5306974469968</v>
      </c>
      <c r="CX12" s="71">
        <f t="shared" si="107"/>
        <v>-45.132615895005912</v>
      </c>
      <c r="CY12" s="67">
        <f t="shared" si="108"/>
        <v>30358.707220532247</v>
      </c>
      <c r="CZ12" s="68">
        <f>+[1]Аппарат!CZ12</f>
        <v>0</v>
      </c>
      <c r="DA12" s="68">
        <f>+[1]Аппарат!DA12</f>
        <v>30358.707220532247</v>
      </c>
      <c r="DB12" s="68">
        <f>+[1]Аппарат!DB12</f>
        <v>0</v>
      </c>
      <c r="DC12" s="69">
        <f t="shared" si="41"/>
        <v>22344.258999999998</v>
      </c>
      <c r="DD12" s="68">
        <f>+[1]Аппарат!DD12</f>
        <v>0</v>
      </c>
      <c r="DE12" s="68">
        <f>+[1]Аппарат!DE12</f>
        <v>22344.258999999998</v>
      </c>
      <c r="DF12" s="68">
        <f>+[1]Аппарат!DF12</f>
        <v>0</v>
      </c>
      <c r="DG12" s="70">
        <f t="shared" si="109"/>
        <v>8014.4482205322493</v>
      </c>
      <c r="DH12" s="71">
        <f t="shared" si="110"/>
        <v>-26.399174913192297</v>
      </c>
      <c r="DI12" s="67">
        <f t="shared" si="43"/>
        <v>39032.623569255746</v>
      </c>
      <c r="DJ12" s="68">
        <f>+[1]Аппарат!DJ12</f>
        <v>0</v>
      </c>
      <c r="DK12" s="68">
        <f>+[1]Аппарат!DK12</f>
        <v>39032.623569255746</v>
      </c>
      <c r="DL12" s="68">
        <f>+[1]Аппарат!DL12</f>
        <v>0</v>
      </c>
      <c r="DM12" s="69">
        <f t="shared" si="45"/>
        <v>51330.072999999997</v>
      </c>
      <c r="DN12" s="68">
        <f>+[1]Аппарат!DN12</f>
        <v>0</v>
      </c>
      <c r="DO12" s="68">
        <f>+[1]Аппарат!DO12</f>
        <v>51330.072999999997</v>
      </c>
      <c r="DP12" s="68">
        <f>+[1]Аппарат!DP12</f>
        <v>0</v>
      </c>
      <c r="DQ12" s="70">
        <f t="shared" si="111"/>
        <v>-12297.449430744251</v>
      </c>
      <c r="DR12" s="71">
        <f t="shared" si="112"/>
        <v>31.505567154421044</v>
      </c>
      <c r="DS12" s="67">
        <f t="shared" si="47"/>
        <v>86739.163487234997</v>
      </c>
      <c r="DT12" s="68">
        <f t="shared" si="143"/>
        <v>0</v>
      </c>
      <c r="DU12" s="68">
        <f t="shared" si="113"/>
        <v>86739.163487234997</v>
      </c>
      <c r="DV12" s="68">
        <f t="shared" si="113"/>
        <v>0</v>
      </c>
      <c r="DW12" s="69">
        <f t="shared" si="49"/>
        <v>83192.633999999991</v>
      </c>
      <c r="DX12" s="68">
        <f t="shared" si="114"/>
        <v>0</v>
      </c>
      <c r="DY12" s="68">
        <f t="shared" si="114"/>
        <v>83192.633999999991</v>
      </c>
      <c r="DZ12" s="68">
        <f t="shared" si="114"/>
        <v>0</v>
      </c>
      <c r="EA12" s="70">
        <f t="shared" si="115"/>
        <v>3546.5294872350059</v>
      </c>
      <c r="EB12" s="71">
        <f t="shared" si="116"/>
        <v>-4.0887291791290181</v>
      </c>
      <c r="EC12" s="67">
        <f t="shared" si="51"/>
        <v>288039.56604684232</v>
      </c>
      <c r="ED12" s="68">
        <f t="shared" si="144"/>
        <v>0</v>
      </c>
      <c r="EE12" s="68">
        <f t="shared" si="117"/>
        <v>288039.56604684232</v>
      </c>
      <c r="EF12" s="68">
        <f t="shared" si="117"/>
        <v>0</v>
      </c>
      <c r="EG12" s="69">
        <f t="shared" si="53"/>
        <v>213505.175067</v>
      </c>
      <c r="EH12" s="68">
        <f t="shared" si="117"/>
        <v>0</v>
      </c>
      <c r="EI12" s="68">
        <f t="shared" si="118"/>
        <v>213505.175067</v>
      </c>
      <c r="EJ12" s="68">
        <f t="shared" si="118"/>
        <v>0</v>
      </c>
      <c r="EK12" s="70">
        <f t="shared" si="119"/>
        <v>74534.390979842312</v>
      </c>
      <c r="EL12" s="71">
        <f t="shared" si="120"/>
        <v>-25.876441907887468</v>
      </c>
      <c r="EM12" s="67">
        <f t="shared" si="55"/>
        <v>52392.086790631547</v>
      </c>
      <c r="EN12" s="68">
        <f>+[1]Аппарат!EN12</f>
        <v>0</v>
      </c>
      <c r="EO12" s="68">
        <f>+[1]Аппарат!EO12</f>
        <v>52392.086790631547</v>
      </c>
      <c r="EP12" s="68">
        <f>+[1]Аппарат!EP12</f>
        <v>0</v>
      </c>
      <c r="EQ12" s="69">
        <f t="shared" si="57"/>
        <v>80347.304000000004</v>
      </c>
      <c r="ER12" s="68">
        <f>+[1]Аппарат!ER12</f>
        <v>0</v>
      </c>
      <c r="ES12" s="68">
        <f>+[1]Аппарат!ES12</f>
        <v>80347.304000000004</v>
      </c>
      <c r="ET12" s="68">
        <f>+[1]Аппарат!ET12</f>
        <v>0</v>
      </c>
      <c r="EU12" s="70">
        <f t="shared" si="121"/>
        <v>-27955.217209368457</v>
      </c>
      <c r="EV12" s="71">
        <f t="shared" si="122"/>
        <v>53.357709001137266</v>
      </c>
      <c r="EW12" s="67">
        <f t="shared" si="59"/>
        <v>91686.151883605198</v>
      </c>
      <c r="EX12" s="68">
        <f>+[1]Аппарат!EX12</f>
        <v>0</v>
      </c>
      <c r="EY12" s="68">
        <f>+[1]Аппарат!EY12</f>
        <v>91686.151883605198</v>
      </c>
      <c r="EZ12" s="68">
        <f>+[1]Аппарат!EZ12</f>
        <v>0</v>
      </c>
      <c r="FA12" s="69">
        <f t="shared" si="61"/>
        <v>45930.402999999998</v>
      </c>
      <c r="FB12" s="68">
        <f>+[1]Аппарат!FB12</f>
        <v>0</v>
      </c>
      <c r="FC12" s="68">
        <f>+[1]Аппарат!FC12</f>
        <v>45930.402999999998</v>
      </c>
      <c r="FD12" s="68">
        <f>+[1]Аппарат!FD12</f>
        <v>0</v>
      </c>
      <c r="FE12" s="70">
        <f t="shared" si="123"/>
        <v>45755.7488836052</v>
      </c>
      <c r="FF12" s="71">
        <f t="shared" si="124"/>
        <v>-49.904754364314186</v>
      </c>
      <c r="FG12" s="67">
        <f t="shared" si="63"/>
        <v>117882.19527892098</v>
      </c>
      <c r="FH12" s="68">
        <f>+[1]Аппарат!FH12</f>
        <v>0</v>
      </c>
      <c r="FI12" s="68">
        <f>+[1]Аппарат!FI12</f>
        <v>117882.19527892098</v>
      </c>
      <c r="FJ12" s="68">
        <f>+[1]Аппарат!FJ12</f>
        <v>0</v>
      </c>
      <c r="FK12" s="69">
        <f t="shared" si="65"/>
        <v>149101.07199999999</v>
      </c>
      <c r="FL12" s="68">
        <f>+[1]Аппарат!FL12</f>
        <v>0</v>
      </c>
      <c r="FM12" s="68">
        <f>+[1]Аппарат!FM12</f>
        <v>149101.07199999999</v>
      </c>
      <c r="FN12" s="68">
        <f>+[1]Аппарат!FN12</f>
        <v>0</v>
      </c>
      <c r="FO12" s="70">
        <f t="shared" si="125"/>
        <v>-31218.87672107901</v>
      </c>
      <c r="FP12" s="71">
        <f t="shared" si="126"/>
        <v>26.483114474761905</v>
      </c>
      <c r="FQ12" s="67">
        <f t="shared" si="67"/>
        <v>261960.43395315774</v>
      </c>
      <c r="FR12" s="68">
        <f t="shared" si="145"/>
        <v>0</v>
      </c>
      <c r="FS12" s="68">
        <f t="shared" si="127"/>
        <v>261960.43395315774</v>
      </c>
      <c r="FT12" s="68">
        <f t="shared" si="127"/>
        <v>0</v>
      </c>
      <c r="FU12" s="69">
        <f t="shared" si="69"/>
        <v>275378.77899999998</v>
      </c>
      <c r="FV12" s="68">
        <f t="shared" si="128"/>
        <v>0</v>
      </c>
      <c r="FW12" s="68">
        <f t="shared" si="128"/>
        <v>275378.77899999998</v>
      </c>
      <c r="FX12" s="68">
        <f t="shared" si="128"/>
        <v>0</v>
      </c>
      <c r="FY12" s="70">
        <f t="shared" si="129"/>
        <v>-13418.345046842238</v>
      </c>
      <c r="FZ12" s="71">
        <f t="shared" si="130"/>
        <v>5.1222792863603388</v>
      </c>
      <c r="GA12" s="67">
        <f t="shared" si="71"/>
        <v>348699.59744039271</v>
      </c>
      <c r="GB12" s="68">
        <f t="shared" si="131"/>
        <v>0</v>
      </c>
      <c r="GC12" s="68">
        <f t="shared" si="131"/>
        <v>348699.59744039271</v>
      </c>
      <c r="GD12" s="68">
        <f t="shared" si="131"/>
        <v>0</v>
      </c>
      <c r="GE12" s="69">
        <f t="shared" si="73"/>
        <v>358571.41299999994</v>
      </c>
      <c r="GF12" s="68">
        <f t="shared" si="132"/>
        <v>0</v>
      </c>
      <c r="GG12" s="68">
        <f t="shared" si="132"/>
        <v>358571.41299999994</v>
      </c>
      <c r="GH12" s="68">
        <f t="shared" si="132"/>
        <v>0</v>
      </c>
      <c r="GI12" s="70">
        <f t="shared" si="133"/>
        <v>-9871.815559607232</v>
      </c>
      <c r="GJ12" s="71">
        <f t="shared" si="134"/>
        <v>2.8310372687753897</v>
      </c>
      <c r="GK12" s="67">
        <f t="shared" si="135"/>
        <v>550000</v>
      </c>
      <c r="GL12" s="68">
        <f t="shared" si="146"/>
        <v>0</v>
      </c>
      <c r="GM12" s="68">
        <f t="shared" si="136"/>
        <v>550000</v>
      </c>
      <c r="GN12" s="68">
        <f t="shared" si="136"/>
        <v>0</v>
      </c>
      <c r="GO12" s="69">
        <f t="shared" si="76"/>
        <v>488883.95406699996</v>
      </c>
      <c r="GP12" s="68">
        <f t="shared" si="147"/>
        <v>0</v>
      </c>
      <c r="GQ12" s="68">
        <f t="shared" si="137"/>
        <v>488883.95406699996</v>
      </c>
      <c r="GR12" s="68">
        <f t="shared" si="137"/>
        <v>0</v>
      </c>
      <c r="GS12" s="70">
        <f t="shared" si="138"/>
        <v>61116.045933000045</v>
      </c>
      <c r="GT12" s="71">
        <f t="shared" si="139"/>
        <v>-11.112008351454548</v>
      </c>
      <c r="GU12" s="79">
        <f>+GQ12+GQ16+GQ18</f>
        <v>492796.99316024577</v>
      </c>
      <c r="GV12" s="73">
        <f t="shared" si="148"/>
        <v>550000</v>
      </c>
      <c r="GW12" s="77"/>
      <c r="GX12" s="65">
        <f t="shared" si="78"/>
        <v>-130312.54106700001</v>
      </c>
    </row>
    <row r="13" spans="1:216" ht="15" x14ac:dyDescent="0.2">
      <c r="A13" s="346"/>
      <c r="B13" s="78" t="s">
        <v>266</v>
      </c>
      <c r="C13" s="67">
        <f t="shared" si="79"/>
        <v>1302.6899322033898</v>
      </c>
      <c r="D13" s="68">
        <f>+[1]Аппарат!D13</f>
        <v>0</v>
      </c>
      <c r="E13" s="68">
        <f>+[1]Аппарат!E13</f>
        <v>0</v>
      </c>
      <c r="F13" s="68">
        <f>+[1]Аппарат!F13</f>
        <v>1302.6899322033898</v>
      </c>
      <c r="G13" s="69">
        <f t="shared" si="4"/>
        <v>1791.694</v>
      </c>
      <c r="H13" s="68">
        <f>+[1]Аппарат!H13</f>
        <v>0</v>
      </c>
      <c r="I13" s="68">
        <f>+[1]Аппарат!I13</f>
        <v>0</v>
      </c>
      <c r="J13" s="68">
        <f>+[1]Аппарат!J13</f>
        <v>1791.694</v>
      </c>
      <c r="K13" s="70">
        <f t="shared" si="80"/>
        <v>-489.00406779661012</v>
      </c>
      <c r="L13" s="71">
        <f t="shared" si="81"/>
        <v>37.538024644859348</v>
      </c>
      <c r="M13" s="67">
        <f t="shared" si="82"/>
        <v>1302.6899322033898</v>
      </c>
      <c r="N13" s="68">
        <f>+[1]Аппарат!N13</f>
        <v>0</v>
      </c>
      <c r="O13" s="68">
        <f>+[1]Аппарат!O13</f>
        <v>0</v>
      </c>
      <c r="P13" s="68">
        <f>+[1]Аппарат!P13</f>
        <v>1302.6899322033898</v>
      </c>
      <c r="Q13" s="69">
        <f t="shared" si="7"/>
        <v>1744.4749999999999</v>
      </c>
      <c r="R13" s="68">
        <f>+[1]Аппарат!R13</f>
        <v>0</v>
      </c>
      <c r="S13" s="68">
        <f>+[1]Аппарат!S13</f>
        <v>0</v>
      </c>
      <c r="T13" s="68">
        <f>+[1]Аппарат!T13</f>
        <v>1744.4749999999999</v>
      </c>
      <c r="U13" s="70">
        <f t="shared" si="83"/>
        <v>-441.78506779661006</v>
      </c>
      <c r="V13" s="71">
        <f t="shared" si="84"/>
        <v>33.91329409058747</v>
      </c>
      <c r="W13" s="67">
        <f t="shared" si="9"/>
        <v>1302.6899322033898</v>
      </c>
      <c r="X13" s="68">
        <f>+[1]Аппарат!X13</f>
        <v>0</v>
      </c>
      <c r="Y13" s="68">
        <f>+[1]Аппарат!Y13</f>
        <v>0</v>
      </c>
      <c r="Z13" s="68">
        <f>+[1]Аппарат!Z13</f>
        <v>1302.6899322033898</v>
      </c>
      <c r="AA13" s="69">
        <f t="shared" si="11"/>
        <v>1744.4749999999999</v>
      </c>
      <c r="AB13" s="68">
        <f>+[1]Аппарат!AB13</f>
        <v>0</v>
      </c>
      <c r="AC13" s="68">
        <f>+[1]Аппарат!AC13</f>
        <v>0</v>
      </c>
      <c r="AD13" s="68">
        <f>+[1]Аппарат!AD13</f>
        <v>1744.4749999999999</v>
      </c>
      <c r="AE13" s="70">
        <f t="shared" si="85"/>
        <v>-441.78506779661006</v>
      </c>
      <c r="AF13" s="71">
        <f t="shared" si="86"/>
        <v>33.91329409058747</v>
      </c>
      <c r="AG13" s="67">
        <f t="shared" si="13"/>
        <v>3908.0697966101698</v>
      </c>
      <c r="AH13" s="68">
        <f t="shared" si="140"/>
        <v>0</v>
      </c>
      <c r="AI13" s="68">
        <f t="shared" si="87"/>
        <v>0</v>
      </c>
      <c r="AJ13" s="68">
        <f t="shared" si="87"/>
        <v>3908.0697966101698</v>
      </c>
      <c r="AK13" s="69">
        <f t="shared" si="15"/>
        <v>5280.6440000000002</v>
      </c>
      <c r="AL13" s="68">
        <f t="shared" si="88"/>
        <v>0</v>
      </c>
      <c r="AM13" s="68">
        <f t="shared" si="88"/>
        <v>0</v>
      </c>
      <c r="AN13" s="68">
        <f t="shared" si="88"/>
        <v>5280.6440000000002</v>
      </c>
      <c r="AO13" s="70">
        <f t="shared" si="89"/>
        <v>-1372.5742033898305</v>
      </c>
      <c r="AP13" s="71">
        <f t="shared" si="90"/>
        <v>35.121537608678096</v>
      </c>
      <c r="AQ13" s="67">
        <f t="shared" si="17"/>
        <v>1302.6899322033898</v>
      </c>
      <c r="AR13" s="68">
        <f>+[1]Аппарат!AR13</f>
        <v>0</v>
      </c>
      <c r="AS13" s="68">
        <f>+[1]Аппарат!AS13</f>
        <v>0</v>
      </c>
      <c r="AT13" s="68">
        <f>+[1]Аппарат!AT13</f>
        <v>1302.6899322033898</v>
      </c>
      <c r="AU13" s="69">
        <f t="shared" si="19"/>
        <v>1739.6740400000003</v>
      </c>
      <c r="AV13" s="68">
        <f>+[1]Аппарат!AV13</f>
        <v>0</v>
      </c>
      <c r="AW13" s="68">
        <f>+[1]Аппарат!AW13</f>
        <v>0</v>
      </c>
      <c r="AX13" s="68">
        <f>+[1]Аппарат!AX13</f>
        <v>1739.6740400000003</v>
      </c>
      <c r="AY13" s="70">
        <f t="shared" si="91"/>
        <v>-436.98410779661049</v>
      </c>
      <c r="AZ13" s="71">
        <f t="shared" si="92"/>
        <v>33.544752054503789</v>
      </c>
      <c r="BA13" s="67">
        <f t="shared" si="21"/>
        <v>1302.6899322033898</v>
      </c>
      <c r="BB13" s="68">
        <f>+[1]Аппарат!BB13</f>
        <v>0</v>
      </c>
      <c r="BC13" s="68">
        <f>+[1]Аппарат!BC13</f>
        <v>0</v>
      </c>
      <c r="BD13" s="68">
        <f>+[1]Аппарат!BD13</f>
        <v>1302.6899322033898</v>
      </c>
      <c r="BE13" s="69">
        <f t="shared" si="23"/>
        <v>1301.6849999999997</v>
      </c>
      <c r="BF13" s="68">
        <f>+[1]Аппарат!BF13</f>
        <v>0</v>
      </c>
      <c r="BG13" s="68">
        <f>+[1]Аппарат!BG13</f>
        <v>0</v>
      </c>
      <c r="BH13" s="68">
        <f>+[1]Аппарат!BH13</f>
        <v>1301.6849999999997</v>
      </c>
      <c r="BI13" s="70">
        <f t="shared" si="93"/>
        <v>1.0049322033901262</v>
      </c>
      <c r="BJ13" s="71">
        <f t="shared" si="94"/>
        <v>-7.7142854838101016E-2</v>
      </c>
      <c r="BK13" s="67">
        <f t="shared" si="25"/>
        <v>1302.6899322033898</v>
      </c>
      <c r="BL13" s="68">
        <f>+[1]Аппарат!BL13</f>
        <v>0</v>
      </c>
      <c r="BM13" s="68">
        <f>+[1]Аппарат!BM13</f>
        <v>0</v>
      </c>
      <c r="BN13" s="68">
        <f>+[1]Аппарат!BN13</f>
        <v>1302.6899322033898</v>
      </c>
      <c r="BO13" s="69">
        <f t="shared" si="27"/>
        <v>1297.373</v>
      </c>
      <c r="BP13" s="68">
        <f>+[1]Аппарат!BP13</f>
        <v>0</v>
      </c>
      <c r="BQ13" s="68">
        <f>+[1]Аппарат!BQ13</f>
        <v>0</v>
      </c>
      <c r="BR13" s="68">
        <f>+[1]Аппарат!BR13</f>
        <v>1297.373</v>
      </c>
      <c r="BS13" s="70">
        <f t="shared" si="95"/>
        <v>5.316932203389797</v>
      </c>
      <c r="BT13" s="71">
        <f t="shared" si="96"/>
        <v>-0.40815024910774866</v>
      </c>
      <c r="BU13" s="67">
        <f t="shared" si="29"/>
        <v>3908.0697966101698</v>
      </c>
      <c r="BV13" s="68">
        <f t="shared" si="141"/>
        <v>0</v>
      </c>
      <c r="BW13" s="68">
        <f t="shared" si="97"/>
        <v>0</v>
      </c>
      <c r="BX13" s="68">
        <f t="shared" si="97"/>
        <v>3908.0697966101698</v>
      </c>
      <c r="BY13" s="69">
        <f t="shared" si="31"/>
        <v>4338.7320400000008</v>
      </c>
      <c r="BZ13" s="68">
        <f t="shared" si="98"/>
        <v>0</v>
      </c>
      <c r="CA13" s="68">
        <f t="shared" si="98"/>
        <v>0</v>
      </c>
      <c r="CB13" s="68">
        <f t="shared" si="98"/>
        <v>4338.7320400000008</v>
      </c>
      <c r="CC13" s="70">
        <f t="shared" si="99"/>
        <v>-430.66224338983102</v>
      </c>
      <c r="CD13" s="71">
        <f t="shared" si="100"/>
        <v>11.019819650185994</v>
      </c>
      <c r="CE13" s="67">
        <f t="shared" si="33"/>
        <v>7816.1395932203395</v>
      </c>
      <c r="CF13" s="68">
        <f t="shared" si="142"/>
        <v>0</v>
      </c>
      <c r="CG13" s="68">
        <f t="shared" si="101"/>
        <v>0</v>
      </c>
      <c r="CH13" s="68">
        <f t="shared" si="101"/>
        <v>7816.1395932203395</v>
      </c>
      <c r="CI13" s="69">
        <f t="shared" si="35"/>
        <v>9619.376040000001</v>
      </c>
      <c r="CJ13" s="68">
        <f t="shared" si="102"/>
        <v>0</v>
      </c>
      <c r="CK13" s="68">
        <f t="shared" si="102"/>
        <v>0</v>
      </c>
      <c r="CL13" s="68">
        <f t="shared" si="102"/>
        <v>9619.376040000001</v>
      </c>
      <c r="CM13" s="70">
        <f t="shared" si="103"/>
        <v>-1803.2364467796615</v>
      </c>
      <c r="CN13" s="71">
        <f t="shared" si="104"/>
        <v>23.070678629432038</v>
      </c>
      <c r="CO13" s="67">
        <f t="shared" si="105"/>
        <v>1302.6899322033898</v>
      </c>
      <c r="CP13" s="68">
        <f>+[1]Аппарат!CP13</f>
        <v>0</v>
      </c>
      <c r="CQ13" s="68">
        <f>+[1]Аппарат!CQ13</f>
        <v>0</v>
      </c>
      <c r="CR13" s="68">
        <f>+[1]Аппарат!CR13</f>
        <v>1302.6899322033898</v>
      </c>
      <c r="CS13" s="69">
        <f t="shared" si="38"/>
        <v>1305.7719999999999</v>
      </c>
      <c r="CT13" s="68">
        <f>+[1]Аппарат!CT13</f>
        <v>0</v>
      </c>
      <c r="CU13" s="68">
        <f>+[1]Аппарат!CU13</f>
        <v>0</v>
      </c>
      <c r="CV13" s="68">
        <f>+[1]Аппарат!CV13</f>
        <v>1305.7719999999999</v>
      </c>
      <c r="CW13" s="70">
        <f t="shared" si="106"/>
        <v>-3.0820677966100902</v>
      </c>
      <c r="CX13" s="71">
        <f t="shared" si="107"/>
        <v>0.23659258588088505</v>
      </c>
      <c r="CY13" s="67">
        <f t="shared" si="108"/>
        <v>1302.6899322033898</v>
      </c>
      <c r="CZ13" s="68">
        <f>+[1]Аппарат!CZ13</f>
        <v>0</v>
      </c>
      <c r="DA13" s="68">
        <f>+[1]Аппарат!DA13</f>
        <v>0</v>
      </c>
      <c r="DB13" s="68">
        <f>+[1]Аппарат!DB13</f>
        <v>1302.6899322033898</v>
      </c>
      <c r="DC13" s="69">
        <f t="shared" si="41"/>
        <v>1278.9070000000002</v>
      </c>
      <c r="DD13" s="68">
        <f>+[1]Аппарат!DD13</f>
        <v>0</v>
      </c>
      <c r="DE13" s="68">
        <f>+[1]Аппарат!DE13</f>
        <v>0</v>
      </c>
      <c r="DF13" s="68">
        <f>+[1]Аппарат!DF13</f>
        <v>1278.9070000000002</v>
      </c>
      <c r="DG13" s="70">
        <f t="shared" si="109"/>
        <v>23.782932203389691</v>
      </c>
      <c r="DH13" s="71">
        <f t="shared" si="110"/>
        <v>-1.8256786680743602</v>
      </c>
      <c r="DI13" s="67">
        <f t="shared" si="43"/>
        <v>1302.6899322033898</v>
      </c>
      <c r="DJ13" s="68">
        <f>+[1]Аппарат!DJ13</f>
        <v>0</v>
      </c>
      <c r="DK13" s="68">
        <f>+[1]Аппарат!DK13</f>
        <v>0</v>
      </c>
      <c r="DL13" s="68">
        <f>+[1]Аппарат!DL13</f>
        <v>1302.6899322033898</v>
      </c>
      <c r="DM13" s="69">
        <f t="shared" si="45"/>
        <v>1278.8420000000001</v>
      </c>
      <c r="DN13" s="68">
        <f>+[1]Аппарат!DN13</f>
        <v>0</v>
      </c>
      <c r="DO13" s="68">
        <f>+[1]Аппарат!DO13</f>
        <v>0</v>
      </c>
      <c r="DP13" s="68">
        <f>+[1]Аппарат!DP13</f>
        <v>1278.8420000000001</v>
      </c>
      <c r="DQ13" s="70">
        <f t="shared" si="111"/>
        <v>23.847932203389746</v>
      </c>
      <c r="DR13" s="71">
        <f t="shared" si="112"/>
        <v>-1.8306683435445734</v>
      </c>
      <c r="DS13" s="67">
        <f t="shared" si="47"/>
        <v>3908.0697966101698</v>
      </c>
      <c r="DT13" s="68">
        <f t="shared" si="143"/>
        <v>0</v>
      </c>
      <c r="DU13" s="68">
        <f t="shared" si="113"/>
        <v>0</v>
      </c>
      <c r="DV13" s="68">
        <f t="shared" si="113"/>
        <v>3908.0697966101698</v>
      </c>
      <c r="DW13" s="69">
        <f t="shared" si="49"/>
        <v>3863.5210000000002</v>
      </c>
      <c r="DX13" s="68">
        <f t="shared" si="114"/>
        <v>0</v>
      </c>
      <c r="DY13" s="68">
        <f t="shared" si="114"/>
        <v>0</v>
      </c>
      <c r="DZ13" s="68">
        <f t="shared" si="114"/>
        <v>3863.5210000000002</v>
      </c>
      <c r="EA13" s="70">
        <f t="shared" si="115"/>
        <v>44.548796610169575</v>
      </c>
      <c r="EB13" s="71">
        <f t="shared" si="116"/>
        <v>-1.1399181419126876</v>
      </c>
      <c r="EC13" s="67">
        <f t="shared" si="51"/>
        <v>11724.20938983051</v>
      </c>
      <c r="ED13" s="68">
        <f t="shared" si="144"/>
        <v>0</v>
      </c>
      <c r="EE13" s="68">
        <f t="shared" si="117"/>
        <v>0</v>
      </c>
      <c r="EF13" s="68">
        <f t="shared" si="117"/>
        <v>11724.20938983051</v>
      </c>
      <c r="EG13" s="69">
        <f t="shared" si="53"/>
        <v>13482.897040000002</v>
      </c>
      <c r="EH13" s="68">
        <f t="shared" si="117"/>
        <v>0</v>
      </c>
      <c r="EI13" s="68">
        <f t="shared" si="118"/>
        <v>0</v>
      </c>
      <c r="EJ13" s="68">
        <f t="shared" si="118"/>
        <v>13482.897040000002</v>
      </c>
      <c r="EK13" s="70">
        <f t="shared" si="119"/>
        <v>-1758.6876501694915</v>
      </c>
      <c r="EL13" s="71">
        <f t="shared" si="120"/>
        <v>15.000479705650463</v>
      </c>
      <c r="EM13" s="67">
        <f t="shared" si="55"/>
        <v>1302.6899322033898</v>
      </c>
      <c r="EN13" s="68">
        <f>+[1]Аппарат!EN13</f>
        <v>0</v>
      </c>
      <c r="EO13" s="68">
        <f>+[1]Аппарат!EO13</f>
        <v>0</v>
      </c>
      <c r="EP13" s="68">
        <f>+[1]Аппарат!EP13</f>
        <v>1302.6899322033898</v>
      </c>
      <c r="EQ13" s="69">
        <f t="shared" si="57"/>
        <v>1831.5113899999999</v>
      </c>
      <c r="ER13" s="68">
        <f>+[1]Аппарат!ER13</f>
        <v>0</v>
      </c>
      <c r="ES13" s="68">
        <f>+[1]Аппарат!ES13</f>
        <v>0</v>
      </c>
      <c r="ET13" s="68">
        <f>+[1]Аппарат!ET13</f>
        <v>1831.5113899999999</v>
      </c>
      <c r="EU13" s="70">
        <f t="shared" si="121"/>
        <v>-528.82145779661005</v>
      </c>
      <c r="EV13" s="71">
        <f t="shared" si="122"/>
        <v>40.594576247484582</v>
      </c>
      <c r="EW13" s="67">
        <f t="shared" si="59"/>
        <v>1302.6899322033898</v>
      </c>
      <c r="EX13" s="68">
        <f>+[1]Аппарат!EX13</f>
        <v>0</v>
      </c>
      <c r="EY13" s="68">
        <f>+[1]Аппарат!EY13</f>
        <v>0</v>
      </c>
      <c r="EZ13" s="68">
        <f>+[1]Аппарат!EZ13</f>
        <v>1302.6899322033898</v>
      </c>
      <c r="FA13" s="69">
        <f t="shared" si="61"/>
        <v>1175.328</v>
      </c>
      <c r="FB13" s="68">
        <f>+[1]Аппарат!FB13</f>
        <v>0</v>
      </c>
      <c r="FC13" s="68">
        <f>+[1]Аппарат!FC13</f>
        <v>0</v>
      </c>
      <c r="FD13" s="68">
        <f>+[1]Аппарат!FD13</f>
        <v>1175.328</v>
      </c>
      <c r="FE13" s="70">
        <f t="shared" si="123"/>
        <v>127.36193220338987</v>
      </c>
      <c r="FF13" s="71">
        <f t="shared" si="124"/>
        <v>-9.7768416762051658</v>
      </c>
      <c r="FG13" s="67">
        <f t="shared" si="63"/>
        <v>1302.6899322033898</v>
      </c>
      <c r="FH13" s="68">
        <f>+[1]Аппарат!FH13</f>
        <v>0</v>
      </c>
      <c r="FI13" s="68">
        <f>+[1]Аппарат!FI13</f>
        <v>0</v>
      </c>
      <c r="FJ13" s="68">
        <f>+[1]Аппарат!FJ13</f>
        <v>1302.6899322033898</v>
      </c>
      <c r="FK13" s="69">
        <f t="shared" si="65"/>
        <v>1838.1220000000003</v>
      </c>
      <c r="FL13" s="68">
        <f>+[1]Аппарат!FL13</f>
        <v>0</v>
      </c>
      <c r="FM13" s="68">
        <f>+[1]Аппарат!FM13</f>
        <v>0</v>
      </c>
      <c r="FN13" s="68">
        <f>+[1]Аппарат!FN13</f>
        <v>1838.1220000000003</v>
      </c>
      <c r="FO13" s="70">
        <f t="shared" si="125"/>
        <v>-535.43206779661045</v>
      </c>
      <c r="FP13" s="71">
        <f t="shared" si="126"/>
        <v>41.102034686870752</v>
      </c>
      <c r="FQ13" s="67">
        <f t="shared" si="67"/>
        <v>3908.0697966101698</v>
      </c>
      <c r="FR13" s="68">
        <f t="shared" si="145"/>
        <v>0</v>
      </c>
      <c r="FS13" s="68">
        <f t="shared" si="127"/>
        <v>0</v>
      </c>
      <c r="FT13" s="68">
        <f t="shared" si="127"/>
        <v>3908.0697966101698</v>
      </c>
      <c r="FU13" s="69">
        <f t="shared" si="69"/>
        <v>4844.9613900000004</v>
      </c>
      <c r="FV13" s="68">
        <f t="shared" si="128"/>
        <v>0</v>
      </c>
      <c r="FW13" s="68">
        <f t="shared" si="128"/>
        <v>0</v>
      </c>
      <c r="FX13" s="68">
        <f t="shared" si="128"/>
        <v>4844.9613900000004</v>
      </c>
      <c r="FY13" s="70">
        <f t="shared" si="129"/>
        <v>-936.89159338983063</v>
      </c>
      <c r="FZ13" s="71">
        <f t="shared" si="130"/>
        <v>23.973256419383389</v>
      </c>
      <c r="GA13" s="67">
        <f t="shared" si="71"/>
        <v>7816.1395932203395</v>
      </c>
      <c r="GB13" s="68">
        <f t="shared" si="131"/>
        <v>0</v>
      </c>
      <c r="GC13" s="68">
        <f t="shared" si="131"/>
        <v>0</v>
      </c>
      <c r="GD13" s="68">
        <f t="shared" si="131"/>
        <v>7816.1395932203395</v>
      </c>
      <c r="GE13" s="69">
        <f t="shared" si="73"/>
        <v>8708.482390000001</v>
      </c>
      <c r="GF13" s="68">
        <f t="shared" si="132"/>
        <v>0</v>
      </c>
      <c r="GG13" s="68">
        <f t="shared" si="132"/>
        <v>0</v>
      </c>
      <c r="GH13" s="68">
        <f t="shared" si="132"/>
        <v>8708.482390000001</v>
      </c>
      <c r="GI13" s="70">
        <f t="shared" si="133"/>
        <v>-892.34279677966151</v>
      </c>
      <c r="GJ13" s="71">
        <f t="shared" si="134"/>
        <v>11.416669138735358</v>
      </c>
      <c r="GK13" s="67">
        <f t="shared" si="135"/>
        <v>15632.279186440679</v>
      </c>
      <c r="GL13" s="68">
        <f t="shared" si="146"/>
        <v>0</v>
      </c>
      <c r="GM13" s="68">
        <f t="shared" si="136"/>
        <v>0</v>
      </c>
      <c r="GN13" s="68">
        <f t="shared" si="136"/>
        <v>15632.279186440679</v>
      </c>
      <c r="GO13" s="69">
        <f t="shared" si="76"/>
        <v>18327.85843</v>
      </c>
      <c r="GP13" s="68">
        <f t="shared" si="147"/>
        <v>0</v>
      </c>
      <c r="GQ13" s="68">
        <f t="shared" si="137"/>
        <v>0</v>
      </c>
      <c r="GR13" s="68">
        <f t="shared" si="137"/>
        <v>18327.85843</v>
      </c>
      <c r="GS13" s="70">
        <f t="shared" si="138"/>
        <v>-2695.5792435593212</v>
      </c>
      <c r="GT13" s="71">
        <f t="shared" si="139"/>
        <v>17.243673884083677</v>
      </c>
      <c r="GV13" s="73">
        <f t="shared" si="148"/>
        <v>15632.279186440679</v>
      </c>
      <c r="GX13" s="65">
        <f t="shared" si="78"/>
        <v>-9619.376040000001</v>
      </c>
      <c r="HC13" s="65"/>
    </row>
    <row r="14" spans="1:216" ht="15" x14ac:dyDescent="0.2">
      <c r="A14" s="346"/>
      <c r="B14" s="80" t="s">
        <v>267</v>
      </c>
      <c r="C14" s="81">
        <f t="shared" si="79"/>
        <v>9447.8209999999999</v>
      </c>
      <c r="D14" s="82">
        <f>SUM(D15:D19)</f>
        <v>7936.0049999999992</v>
      </c>
      <c r="E14" s="82">
        <f t="shared" ref="E14:F14" si="149">SUM(E15:E19)</f>
        <v>17.506</v>
      </c>
      <c r="F14" s="82">
        <f t="shared" si="149"/>
        <v>1494.3100000000002</v>
      </c>
      <c r="G14" s="83">
        <f t="shared" si="4"/>
        <v>9900.9047399999999</v>
      </c>
      <c r="H14" s="82">
        <f>SUM(H15:H19)</f>
        <v>7927.2349999999997</v>
      </c>
      <c r="I14" s="82">
        <f t="shared" ref="I14:J14" si="150">SUM(I15:I19)</f>
        <v>118.84569999999999</v>
      </c>
      <c r="J14" s="82">
        <f t="shared" si="150"/>
        <v>1854.8240399999997</v>
      </c>
      <c r="K14" s="84">
        <f t="shared" si="80"/>
        <v>-453.08374000000003</v>
      </c>
      <c r="L14" s="85">
        <f t="shared" si="81"/>
        <v>4.7956427201573746</v>
      </c>
      <c r="M14" s="81">
        <f t="shared" si="82"/>
        <v>7783.4890000000014</v>
      </c>
      <c r="N14" s="82">
        <f>SUM(N15:N19)</f>
        <v>4845.5730000000003</v>
      </c>
      <c r="O14" s="82">
        <f t="shared" ref="O14:P14" si="151">SUM(O15:O19)</f>
        <v>17.506</v>
      </c>
      <c r="P14" s="82">
        <f t="shared" si="151"/>
        <v>2920.4100000000003</v>
      </c>
      <c r="Q14" s="83">
        <f t="shared" si="7"/>
        <v>7507.2398699999994</v>
      </c>
      <c r="R14" s="82">
        <f>SUM(R15:R19)</f>
        <v>4853.6130000000003</v>
      </c>
      <c r="S14" s="82">
        <f t="shared" ref="S14:T14" si="152">SUM(S15:S19)</f>
        <v>141.32830000000001</v>
      </c>
      <c r="T14" s="82">
        <f t="shared" si="152"/>
        <v>2512.2985699999995</v>
      </c>
      <c r="U14" s="84">
        <f t="shared" si="83"/>
        <v>276.24913000000197</v>
      </c>
      <c r="V14" s="85">
        <f t="shared" si="84"/>
        <v>-3.5491683742342559</v>
      </c>
      <c r="W14" s="81">
        <f t="shared" si="9"/>
        <v>9423.8369999999995</v>
      </c>
      <c r="X14" s="82">
        <f>SUM(X15:X19)</f>
        <v>5618.5909999999994</v>
      </c>
      <c r="Y14" s="82">
        <f t="shared" ref="Y14:Z14" si="153">SUM(Y15:Y19)</f>
        <v>17.506</v>
      </c>
      <c r="Z14" s="82">
        <f t="shared" si="153"/>
        <v>3787.7400000000007</v>
      </c>
      <c r="AA14" s="83">
        <f t="shared" si="11"/>
        <v>13338.851429999999</v>
      </c>
      <c r="AB14" s="82">
        <f>SUM(AB15:AB19)</f>
        <v>5618.5509999999995</v>
      </c>
      <c r="AC14" s="82">
        <f t="shared" ref="AC14:AD14" si="154">SUM(AC15:AC19)</f>
        <v>277.86021999999997</v>
      </c>
      <c r="AD14" s="82">
        <f t="shared" si="154"/>
        <v>7442.4402099999988</v>
      </c>
      <c r="AE14" s="84">
        <f t="shared" si="85"/>
        <v>-3915.0144299999993</v>
      </c>
      <c r="AF14" s="85">
        <f t="shared" si="86"/>
        <v>41.543740941189867</v>
      </c>
      <c r="AG14" s="81">
        <f t="shared" si="13"/>
        <v>26655.146999999997</v>
      </c>
      <c r="AH14" s="82">
        <f>SUM(AH15:AH19)</f>
        <v>18400.168999999998</v>
      </c>
      <c r="AI14" s="82">
        <f t="shared" ref="AI14:AJ14" si="155">SUM(AI15:AI19)</f>
        <v>52.518000000000001</v>
      </c>
      <c r="AJ14" s="82">
        <f t="shared" si="155"/>
        <v>8202.4600000000009</v>
      </c>
      <c r="AK14" s="83">
        <f t="shared" si="15"/>
        <v>30746.996039999998</v>
      </c>
      <c r="AL14" s="82">
        <f>SUM(AL15:AL19)</f>
        <v>18399.398999999998</v>
      </c>
      <c r="AM14" s="82">
        <f t="shared" ref="AM14" si="156">SUM(AM15:AM19)</f>
        <v>538.03422</v>
      </c>
      <c r="AN14" s="82">
        <f>SUM(AN15:AN19)</f>
        <v>11809.562819999997</v>
      </c>
      <c r="AO14" s="84">
        <f t="shared" si="89"/>
        <v>-4091.849040000001</v>
      </c>
      <c r="AP14" s="85">
        <f t="shared" si="90"/>
        <v>15.351065368350831</v>
      </c>
      <c r="AQ14" s="81">
        <f t="shared" si="17"/>
        <v>4432.3980000000001</v>
      </c>
      <c r="AR14" s="82">
        <f>SUM(AR15:AR19)</f>
        <v>1660.3420000000001</v>
      </c>
      <c r="AS14" s="82">
        <f t="shared" ref="AS14:AT14" si="157">SUM(AS15:AS19)</f>
        <v>21.806000000000001</v>
      </c>
      <c r="AT14" s="82">
        <f t="shared" si="157"/>
        <v>2750.25</v>
      </c>
      <c r="AU14" s="83">
        <f t="shared" si="19"/>
        <v>5312.8423849999999</v>
      </c>
      <c r="AV14" s="82">
        <f>SUM(AV15:AV19)</f>
        <v>1704.5928049999998</v>
      </c>
      <c r="AW14" s="82">
        <f t="shared" ref="AW14:AX14" si="158">SUM(AW15:AW19)</f>
        <v>199.92880000000002</v>
      </c>
      <c r="AX14" s="82">
        <f t="shared" si="158"/>
        <v>3408.3207799999996</v>
      </c>
      <c r="AY14" s="84">
        <f t="shared" si="91"/>
        <v>-880.44438499999978</v>
      </c>
      <c r="AZ14" s="85">
        <f t="shared" si="92"/>
        <v>19.863838603843774</v>
      </c>
      <c r="BA14" s="81">
        <f t="shared" si="21"/>
        <v>5524.625</v>
      </c>
      <c r="BB14" s="82">
        <f>SUM(BB15:BB19)</f>
        <v>2485.009</v>
      </c>
      <c r="BC14" s="82">
        <f t="shared" ref="BC14:BD14" si="159">SUM(BC15:BC19)</f>
        <v>12.006</v>
      </c>
      <c r="BD14" s="82">
        <f t="shared" si="159"/>
        <v>3027.61</v>
      </c>
      <c r="BE14" s="83">
        <f t="shared" si="23"/>
        <v>5994.6671100000003</v>
      </c>
      <c r="BF14" s="82">
        <f>SUM(BF15:BF19)</f>
        <v>2675.1600000000003</v>
      </c>
      <c r="BG14" s="82">
        <f t="shared" ref="BG14:BH14" si="160">SUM(BG15:BG19)</f>
        <v>218.33611000000002</v>
      </c>
      <c r="BH14" s="82">
        <f t="shared" si="160"/>
        <v>3101.1710000000003</v>
      </c>
      <c r="BI14" s="84">
        <f t="shared" si="93"/>
        <v>-470.04211000000032</v>
      </c>
      <c r="BJ14" s="85">
        <f t="shared" si="94"/>
        <v>8.5081269769441406</v>
      </c>
      <c r="BK14" s="81">
        <f t="shared" si="25"/>
        <v>4653.5860000000002</v>
      </c>
      <c r="BL14" s="82">
        <f>SUM(BL15:BL19)</f>
        <v>565.5</v>
      </c>
      <c r="BM14" s="82">
        <f t="shared" ref="BM14:BN14" si="161">SUM(BM15:BM19)</f>
        <v>12.006</v>
      </c>
      <c r="BN14" s="82">
        <f t="shared" si="161"/>
        <v>4076.0800000000004</v>
      </c>
      <c r="BO14" s="83">
        <f t="shared" si="27"/>
        <v>11959.445019999999</v>
      </c>
      <c r="BP14" s="82">
        <f>SUM(BP15:BP19)</f>
        <v>4384.9690000000001</v>
      </c>
      <c r="BQ14" s="82">
        <f t="shared" ref="BQ14:BR14" si="162">SUM(BQ15:BQ19)</f>
        <v>485.46174999999994</v>
      </c>
      <c r="BR14" s="82">
        <f t="shared" si="162"/>
        <v>7089.0142699999997</v>
      </c>
      <c r="BS14" s="84">
        <f t="shared" si="95"/>
        <v>-7305.859019999999</v>
      </c>
      <c r="BT14" s="85">
        <f t="shared" si="96"/>
        <v>156.9941765339675</v>
      </c>
      <c r="BU14" s="81">
        <f t="shared" si="29"/>
        <v>14610.609</v>
      </c>
      <c r="BV14" s="82">
        <f>SUM(BV15:BV19)</f>
        <v>4710.8510000000006</v>
      </c>
      <c r="BW14" s="82">
        <f t="shared" ref="BW14:BX14" si="163">SUM(BW15:BW19)</f>
        <v>45.817999999999998</v>
      </c>
      <c r="BX14" s="82">
        <f t="shared" si="163"/>
        <v>9853.94</v>
      </c>
      <c r="BY14" s="83">
        <f t="shared" si="31"/>
        <v>23266.954514999998</v>
      </c>
      <c r="BZ14" s="82">
        <f>SUM(BZ15:BZ19)</f>
        <v>8764.7218049999992</v>
      </c>
      <c r="CA14" s="82">
        <f t="shared" ref="CA14:CB14" si="164">SUM(CA15:CA19)</f>
        <v>903.72665999999992</v>
      </c>
      <c r="CB14" s="82">
        <f t="shared" si="164"/>
        <v>13598.50605</v>
      </c>
      <c r="CC14" s="84">
        <f t="shared" si="99"/>
        <v>-8656.3455149999972</v>
      </c>
      <c r="CD14" s="85">
        <f t="shared" si="100"/>
        <v>59.246986316586771</v>
      </c>
      <c r="CE14" s="81">
        <f t="shared" si="33"/>
        <v>41265.755999999994</v>
      </c>
      <c r="CF14" s="82">
        <f>SUM(CF15:CF19)</f>
        <v>23111.019999999997</v>
      </c>
      <c r="CG14" s="82">
        <f t="shared" ref="CG14:CH14" si="165">SUM(CG15:CG19)</f>
        <v>98.335999999999999</v>
      </c>
      <c r="CH14" s="82">
        <f t="shared" si="165"/>
        <v>18056.400000000001</v>
      </c>
      <c r="CI14" s="83">
        <f t="shared" si="35"/>
        <v>54013.950555000003</v>
      </c>
      <c r="CJ14" s="82">
        <f>SUM(CJ15:CJ19)</f>
        <v>27164.120804999999</v>
      </c>
      <c r="CK14" s="82">
        <f t="shared" ref="CK14:CL14" si="166">SUM(CK15:CK19)</f>
        <v>1441.76088</v>
      </c>
      <c r="CL14" s="82">
        <f t="shared" si="166"/>
        <v>25408.068869999999</v>
      </c>
      <c r="CM14" s="84">
        <f t="shared" si="103"/>
        <v>-12748.194555000009</v>
      </c>
      <c r="CN14" s="85">
        <f t="shared" si="104"/>
        <v>30.892914102918667</v>
      </c>
      <c r="CO14" s="81">
        <f t="shared" si="105"/>
        <v>6710.9860000000008</v>
      </c>
      <c r="CP14" s="82">
        <f>SUM(CP15:CP19)</f>
        <v>2965.5</v>
      </c>
      <c r="CQ14" s="82">
        <f t="shared" ref="CQ14:CR14" si="167">SUM(CQ15:CQ19)</f>
        <v>12.006</v>
      </c>
      <c r="CR14" s="82">
        <f t="shared" si="167"/>
        <v>3733.4800000000005</v>
      </c>
      <c r="CS14" s="83">
        <f t="shared" si="38"/>
        <v>10198.621618879999</v>
      </c>
      <c r="CT14" s="82">
        <f>SUM(CT15:CT19)</f>
        <v>5828.9186833799995</v>
      </c>
      <c r="CU14" s="82">
        <f t="shared" ref="CU14:CV14" si="168">SUM(CU15:CU19)</f>
        <v>431.10540550000002</v>
      </c>
      <c r="CV14" s="82">
        <f t="shared" si="168"/>
        <v>3938.5975299999996</v>
      </c>
      <c r="CW14" s="84">
        <f t="shared" si="106"/>
        <v>-3487.6356188799982</v>
      </c>
      <c r="CX14" s="85">
        <f t="shared" si="107"/>
        <v>51.969049240752355</v>
      </c>
      <c r="CY14" s="81">
        <f t="shared" si="108"/>
        <v>6733.8860000000004</v>
      </c>
      <c r="CZ14" s="82">
        <f>SUM(CZ15:CZ19)</f>
        <v>2965.5</v>
      </c>
      <c r="DA14" s="82">
        <f t="shared" ref="DA14:DB14" si="169">SUM(DA15:DA19)</f>
        <v>12.006</v>
      </c>
      <c r="DB14" s="82">
        <f t="shared" si="169"/>
        <v>3756.3800000000006</v>
      </c>
      <c r="DC14" s="83">
        <f t="shared" si="41"/>
        <v>8680.2164877966097</v>
      </c>
      <c r="DD14" s="82">
        <f>SUM(DD15:DD19)</f>
        <v>2998.5561199999997</v>
      </c>
      <c r="DE14" s="82">
        <f t="shared" ref="DE14:DF14" si="170">SUM(DE15:DE19)</f>
        <v>295.54641779661017</v>
      </c>
      <c r="DF14" s="82">
        <f t="shared" si="170"/>
        <v>5386.1139499999999</v>
      </c>
      <c r="DG14" s="84">
        <f t="shared" si="109"/>
        <v>-1946.3304877966093</v>
      </c>
      <c r="DH14" s="85">
        <f t="shared" si="110"/>
        <v>28.903525955096484</v>
      </c>
      <c r="DI14" s="81">
        <f t="shared" si="43"/>
        <v>7749.3459999999995</v>
      </c>
      <c r="DJ14" s="82">
        <f>SUM(DJ15:DJ19)</f>
        <v>2965.5</v>
      </c>
      <c r="DK14" s="82">
        <f t="shared" ref="DK14:DL14" si="171">SUM(DK15:DK19)</f>
        <v>12.006</v>
      </c>
      <c r="DL14" s="82">
        <f t="shared" si="171"/>
        <v>4771.84</v>
      </c>
      <c r="DM14" s="83">
        <f t="shared" si="45"/>
        <v>24059.277020288133</v>
      </c>
      <c r="DN14" s="82">
        <f>SUM(DN15:DN19)</f>
        <v>16847.123529999997</v>
      </c>
      <c r="DO14" s="82">
        <f t="shared" ref="DO14:DP14" si="172">SUM(DO15:DO19)</f>
        <v>351.64038503389827</v>
      </c>
      <c r="DP14" s="82">
        <f t="shared" si="172"/>
        <v>6860.5131052542383</v>
      </c>
      <c r="DQ14" s="84">
        <f t="shared" si="111"/>
        <v>-16309.931020288133</v>
      </c>
      <c r="DR14" s="85">
        <f t="shared" si="112"/>
        <v>210.46848366672663</v>
      </c>
      <c r="DS14" s="81">
        <f t="shared" si="47"/>
        <v>21194.218000000001</v>
      </c>
      <c r="DT14" s="82">
        <f>SUM(DT15:DT19)</f>
        <v>8896.5</v>
      </c>
      <c r="DU14" s="82">
        <f t="shared" ref="DU14:DV14" si="173">SUM(DU15:DU19)</f>
        <v>36.018000000000001</v>
      </c>
      <c r="DV14" s="82">
        <f t="shared" si="173"/>
        <v>12261.7</v>
      </c>
      <c r="DW14" s="83">
        <f t="shared" si="49"/>
        <v>42938.115126964745</v>
      </c>
      <c r="DX14" s="82">
        <f>SUM(DX15:DX19)</f>
        <v>25674.59833338</v>
      </c>
      <c r="DY14" s="82">
        <f t="shared" ref="DY14:DZ14" si="174">SUM(DY15:DY19)</f>
        <v>1078.2922083305084</v>
      </c>
      <c r="DZ14" s="82">
        <f t="shared" si="174"/>
        <v>16185.224585254238</v>
      </c>
      <c r="EA14" s="84">
        <f t="shared" si="115"/>
        <v>-21743.897126964745</v>
      </c>
      <c r="EB14" s="85">
        <f t="shared" si="116"/>
        <v>102.59353342012781</v>
      </c>
      <c r="EC14" s="81">
        <f t="shared" si="51"/>
        <v>62459.974000000002</v>
      </c>
      <c r="ED14" s="82">
        <f>SUM(ED15:ED19)</f>
        <v>32007.519999999997</v>
      </c>
      <c r="EE14" s="82">
        <f t="shared" ref="EE14:EF14" si="175">SUM(EE15:EE19)</f>
        <v>134.35400000000001</v>
      </c>
      <c r="EF14" s="82">
        <f t="shared" si="175"/>
        <v>30318.100000000002</v>
      </c>
      <c r="EG14" s="83">
        <f t="shared" si="53"/>
        <v>96952.065681964741</v>
      </c>
      <c r="EH14" s="82">
        <f>SUM(EH15:EH19)</f>
        <v>52838.719138379995</v>
      </c>
      <c r="EI14" s="82">
        <f t="shared" ref="EI14:EJ14" si="176">SUM(EI15:EI19)</f>
        <v>2520.0530883305082</v>
      </c>
      <c r="EJ14" s="82">
        <f t="shared" si="176"/>
        <v>41593.293455254236</v>
      </c>
      <c r="EK14" s="84">
        <f t="shared" si="119"/>
        <v>-34492.091681964739</v>
      </c>
      <c r="EL14" s="85">
        <f t="shared" si="120"/>
        <v>55.222712199599613</v>
      </c>
      <c r="EM14" s="81">
        <f t="shared" si="55"/>
        <v>6842.9759999999997</v>
      </c>
      <c r="EN14" s="82">
        <f>SUM(EN15:EN19)</f>
        <v>2950.5</v>
      </c>
      <c r="EO14" s="82">
        <f t="shared" ref="EO14:EP14" si="177">SUM(EO15:EO19)</f>
        <v>12.006</v>
      </c>
      <c r="EP14" s="82">
        <f t="shared" si="177"/>
        <v>3880.47</v>
      </c>
      <c r="EQ14" s="83">
        <f t="shared" si="57"/>
        <v>14420.197816271188</v>
      </c>
      <c r="ER14" s="82">
        <f>SUM(ER15:ER19)</f>
        <v>8486.7340000000004</v>
      </c>
      <c r="ES14" s="82">
        <f t="shared" ref="ES14:ET14" si="178">SUM(ES15:ES19)</f>
        <v>609.3240362711864</v>
      </c>
      <c r="ET14" s="82">
        <f t="shared" si="178"/>
        <v>5324.1397800000013</v>
      </c>
      <c r="EU14" s="84">
        <f t="shared" si="121"/>
        <v>-7577.2218162711879</v>
      </c>
      <c r="EV14" s="85">
        <f t="shared" si="122"/>
        <v>110.72991950097716</v>
      </c>
      <c r="EW14" s="81">
        <f t="shared" si="59"/>
        <v>7415.2260000000006</v>
      </c>
      <c r="EX14" s="82">
        <f>SUM(EX15:EX19)</f>
        <v>3166.39</v>
      </c>
      <c r="EY14" s="82">
        <f t="shared" ref="EY14:EZ14" si="179">SUM(EY15:EY19)</f>
        <v>19.155999999999999</v>
      </c>
      <c r="EZ14" s="82">
        <f t="shared" si="179"/>
        <v>4229.68</v>
      </c>
      <c r="FA14" s="83">
        <f t="shared" si="61"/>
        <v>12007.946188644069</v>
      </c>
      <c r="FB14" s="82">
        <f>SUM(FB15:FB19)</f>
        <v>8837.3767000000007</v>
      </c>
      <c r="FC14" s="82">
        <f t="shared" ref="FC14:FD14" si="180">SUM(FC15:FC19)</f>
        <v>451.40672864406787</v>
      </c>
      <c r="FD14" s="82">
        <f t="shared" si="180"/>
        <v>2719.1627600000002</v>
      </c>
      <c r="FE14" s="84">
        <f t="shared" si="123"/>
        <v>-4592.7201886440689</v>
      </c>
      <c r="FF14" s="85">
        <f t="shared" si="124"/>
        <v>61.936348111899349</v>
      </c>
      <c r="FG14" s="81">
        <f t="shared" si="63"/>
        <v>9779.2860000000001</v>
      </c>
      <c r="FH14" s="82">
        <f>SUM(FH15:FH19)</f>
        <v>2950.5</v>
      </c>
      <c r="FI14" s="82">
        <f t="shared" ref="FI14:FJ14" si="181">SUM(FI15:FI19)</f>
        <v>12.006</v>
      </c>
      <c r="FJ14" s="82">
        <f t="shared" si="181"/>
        <v>6816.7800000000007</v>
      </c>
      <c r="FK14" s="83">
        <f t="shared" si="65"/>
        <v>18499.039280000001</v>
      </c>
      <c r="FL14" s="82">
        <f>SUM(FL15:FL19)</f>
        <v>5972.5124599999999</v>
      </c>
      <c r="FM14" s="82">
        <f t="shared" ref="FM14:FN14" si="182">SUM(FM15:FM19)</f>
        <v>332.25524000000001</v>
      </c>
      <c r="FN14" s="82">
        <f t="shared" si="182"/>
        <v>12194.271580000001</v>
      </c>
      <c r="FO14" s="84">
        <f t="shared" si="125"/>
        <v>-8719.7532800000008</v>
      </c>
      <c r="FP14" s="85">
        <f t="shared" si="126"/>
        <v>89.165541124372481</v>
      </c>
      <c r="FQ14" s="81">
        <f t="shared" si="67"/>
        <v>24037.487999999998</v>
      </c>
      <c r="FR14" s="82">
        <f>SUM(FR15:FR19)</f>
        <v>9067.39</v>
      </c>
      <c r="FS14" s="82">
        <f t="shared" ref="FS14:FT14" si="183">SUM(FS15:FS19)</f>
        <v>43.167999999999999</v>
      </c>
      <c r="FT14" s="82">
        <f t="shared" si="183"/>
        <v>14926.93</v>
      </c>
      <c r="FU14" s="83">
        <f t="shared" si="69"/>
        <v>44927.183284915256</v>
      </c>
      <c r="FV14" s="82">
        <f>SUM(FV15:FV19)</f>
        <v>23296.623159999999</v>
      </c>
      <c r="FW14" s="82">
        <f t="shared" ref="FW14:FX14" si="184">SUM(FW15:FW19)</f>
        <v>1392.9860049152544</v>
      </c>
      <c r="FX14" s="82">
        <f t="shared" si="184"/>
        <v>20237.574120000001</v>
      </c>
      <c r="FY14" s="84">
        <f t="shared" si="129"/>
        <v>-20889.695284915259</v>
      </c>
      <c r="FZ14" s="85">
        <f t="shared" si="130"/>
        <v>86.9046519541279</v>
      </c>
      <c r="GA14" s="81">
        <f t="shared" si="71"/>
        <v>45231.706000000006</v>
      </c>
      <c r="GB14" s="82">
        <f>SUM(GB15:GB19)</f>
        <v>17963.89</v>
      </c>
      <c r="GC14" s="82">
        <f t="shared" ref="GC14:GD14" si="185">SUM(GC15:GC19)</f>
        <v>79.186000000000007</v>
      </c>
      <c r="GD14" s="82">
        <f t="shared" si="185"/>
        <v>27188.63</v>
      </c>
      <c r="GE14" s="83">
        <f t="shared" si="73"/>
        <v>87865.298411880009</v>
      </c>
      <c r="GF14" s="82">
        <f>SUM(GF15:GF19)</f>
        <v>48971.221493379999</v>
      </c>
      <c r="GG14" s="82">
        <f t="shared" ref="GG14:GH14" si="186">SUM(GG15:GG19)</f>
        <v>2471.2782132457628</v>
      </c>
      <c r="GH14" s="82">
        <f t="shared" si="186"/>
        <v>36422.798705254238</v>
      </c>
      <c r="GI14" s="84">
        <f t="shared" si="133"/>
        <v>-42633.592411880003</v>
      </c>
      <c r="GJ14" s="85">
        <f t="shared" si="134"/>
        <v>94.255990282303287</v>
      </c>
      <c r="GK14" s="81">
        <f t="shared" si="135"/>
        <v>86497.462</v>
      </c>
      <c r="GL14" s="82">
        <f>SUM(GL15:GL19)</f>
        <v>41074.910000000003</v>
      </c>
      <c r="GM14" s="82">
        <f t="shared" ref="GM14:GN14" si="187">SUM(GM15:GM19)</f>
        <v>177.52199999999999</v>
      </c>
      <c r="GN14" s="82">
        <f t="shared" si="187"/>
        <v>45245.03</v>
      </c>
      <c r="GO14" s="83">
        <f t="shared" si="76"/>
        <v>141879.24896688</v>
      </c>
      <c r="GP14" s="82">
        <f>SUM(GP15:GP19)</f>
        <v>76135.342298379997</v>
      </c>
      <c r="GQ14" s="82">
        <f t="shared" ref="GQ14:GR14" si="188">SUM(GQ15:GQ19)</f>
        <v>3913.0390932457622</v>
      </c>
      <c r="GR14" s="82">
        <f t="shared" si="188"/>
        <v>61830.86757525424</v>
      </c>
      <c r="GS14" s="84">
        <f t="shared" si="138"/>
        <v>-55381.786966879998</v>
      </c>
      <c r="GT14" s="85">
        <f t="shared" si="139"/>
        <v>64.027065865678225</v>
      </c>
      <c r="GV14" s="73">
        <f t="shared" si="148"/>
        <v>86497.462</v>
      </c>
      <c r="GX14" s="65">
        <f t="shared" si="78"/>
        <v>-54013.950555000003</v>
      </c>
    </row>
    <row r="15" spans="1:216" ht="38.25" x14ac:dyDescent="0.2">
      <c r="A15" s="346"/>
      <c r="B15" s="86" t="s">
        <v>268</v>
      </c>
      <c r="C15" s="67">
        <f t="shared" si="79"/>
        <v>0</v>
      </c>
      <c r="D15" s="68">
        <f>+[1]Аппарат!D15</f>
        <v>0</v>
      </c>
      <c r="E15" s="68">
        <f>+[1]Аппарат!E15</f>
        <v>0</v>
      </c>
      <c r="F15" s="68">
        <f>+[1]Аппарат!F15</f>
        <v>0</v>
      </c>
      <c r="G15" s="69">
        <f t="shared" si="4"/>
        <v>0</v>
      </c>
      <c r="H15" s="68">
        <f>+[1]Аппарат!H15</f>
        <v>0</v>
      </c>
      <c r="I15" s="68">
        <f>+[1]Аппарат!I15</f>
        <v>0</v>
      </c>
      <c r="J15" s="68">
        <f>+[1]Аппарат!J15</f>
        <v>0</v>
      </c>
      <c r="K15" s="70">
        <f t="shared" si="80"/>
        <v>0</v>
      </c>
      <c r="L15" s="71" t="e">
        <f t="shared" si="81"/>
        <v>#DIV/0!</v>
      </c>
      <c r="M15" s="67">
        <f t="shared" si="82"/>
        <v>0</v>
      </c>
      <c r="N15" s="68">
        <f>+[1]Аппарат!N15</f>
        <v>0</v>
      </c>
      <c r="O15" s="68">
        <f>+[1]Аппарат!O15</f>
        <v>0</v>
      </c>
      <c r="P15" s="68">
        <f>+[1]Аппарат!P15</f>
        <v>0</v>
      </c>
      <c r="Q15" s="69">
        <f t="shared" si="7"/>
        <v>0</v>
      </c>
      <c r="R15" s="68">
        <f>+[1]Аппарат!R15</f>
        <v>0</v>
      </c>
      <c r="S15" s="68">
        <f>+[1]Аппарат!S15</f>
        <v>0</v>
      </c>
      <c r="T15" s="68">
        <f>+[1]Аппарат!T15</f>
        <v>0</v>
      </c>
      <c r="U15" s="70">
        <f t="shared" si="83"/>
        <v>0</v>
      </c>
      <c r="V15" s="71" t="e">
        <f t="shared" si="84"/>
        <v>#DIV/0!</v>
      </c>
      <c r="W15" s="67">
        <f t="shared" si="9"/>
        <v>0</v>
      </c>
      <c r="X15" s="68">
        <f>+[1]Аппарат!X15</f>
        <v>0</v>
      </c>
      <c r="Y15" s="68">
        <f>+[1]Аппарат!Y15</f>
        <v>0</v>
      </c>
      <c r="Z15" s="68">
        <f>+[1]Аппарат!Z15</f>
        <v>0</v>
      </c>
      <c r="AA15" s="69">
        <f t="shared" si="11"/>
        <v>67.754999999999995</v>
      </c>
      <c r="AB15" s="68">
        <f>+[1]Аппарат!AB15</f>
        <v>0</v>
      </c>
      <c r="AC15" s="68">
        <f>+[1]Аппарат!AC15</f>
        <v>0</v>
      </c>
      <c r="AD15" s="68">
        <f>+[1]Аппарат!AD15</f>
        <v>67.754999999999995</v>
      </c>
      <c r="AE15" s="70">
        <f t="shared" si="85"/>
        <v>-67.754999999999995</v>
      </c>
      <c r="AF15" s="71" t="e">
        <f t="shared" si="86"/>
        <v>#DIV/0!</v>
      </c>
      <c r="AG15" s="67">
        <f t="shared" si="13"/>
        <v>0</v>
      </c>
      <c r="AH15" s="68">
        <f t="shared" ref="AH15:AJ18" si="189">+D15+N15+X15</f>
        <v>0</v>
      </c>
      <c r="AI15" s="68">
        <f t="shared" si="189"/>
        <v>0</v>
      </c>
      <c r="AJ15" s="68">
        <f t="shared" si="189"/>
        <v>0</v>
      </c>
      <c r="AK15" s="69">
        <f t="shared" si="15"/>
        <v>67.754999999999995</v>
      </c>
      <c r="AL15" s="68">
        <f t="shared" ref="AL15:AN18" si="190">+H15+R15+AB15</f>
        <v>0</v>
      </c>
      <c r="AM15" s="68">
        <f t="shared" si="190"/>
        <v>0</v>
      </c>
      <c r="AN15" s="68">
        <f t="shared" si="190"/>
        <v>67.754999999999995</v>
      </c>
      <c r="AO15" s="70">
        <f t="shared" si="89"/>
        <v>-67.754999999999995</v>
      </c>
      <c r="AP15" s="71" t="e">
        <f t="shared" si="90"/>
        <v>#DIV/0!</v>
      </c>
      <c r="AQ15" s="67">
        <f t="shared" si="17"/>
        <v>0</v>
      </c>
      <c r="AR15" s="68">
        <f>+[1]Аппарат!AR15</f>
        <v>0</v>
      </c>
      <c r="AS15" s="68">
        <f>+[1]Аппарат!AS15</f>
        <v>0</v>
      </c>
      <c r="AT15" s="68">
        <f>+[1]Аппарат!AT15</f>
        <v>0</v>
      </c>
      <c r="AU15" s="69">
        <f t="shared" si="19"/>
        <v>0</v>
      </c>
      <c r="AV15" s="68">
        <f>+[1]Аппарат!AV15</f>
        <v>0</v>
      </c>
      <c r="AW15" s="68">
        <f>+[1]Аппарат!AW15</f>
        <v>0</v>
      </c>
      <c r="AX15" s="68">
        <f>+[1]Аппарат!AX15</f>
        <v>0</v>
      </c>
      <c r="AY15" s="70">
        <f t="shared" si="91"/>
        <v>0</v>
      </c>
      <c r="AZ15" s="71" t="e">
        <f t="shared" si="92"/>
        <v>#DIV/0!</v>
      </c>
      <c r="BA15" s="67">
        <f t="shared" si="21"/>
        <v>0</v>
      </c>
      <c r="BB15" s="68">
        <f>+[1]Аппарат!BB15</f>
        <v>0</v>
      </c>
      <c r="BC15" s="68">
        <f>+[1]Аппарат!BC15</f>
        <v>0</v>
      </c>
      <c r="BD15" s="68">
        <f>+[1]Аппарат!BD15</f>
        <v>0</v>
      </c>
      <c r="BE15" s="69">
        <f t="shared" si="23"/>
        <v>0</v>
      </c>
      <c r="BF15" s="68">
        <f>+[1]Аппарат!BF15</f>
        <v>0</v>
      </c>
      <c r="BG15" s="68">
        <f>+[1]Аппарат!BG15</f>
        <v>0</v>
      </c>
      <c r="BH15" s="68">
        <f>+[1]Аппарат!BH15</f>
        <v>0</v>
      </c>
      <c r="BI15" s="70">
        <f t="shared" si="93"/>
        <v>0</v>
      </c>
      <c r="BJ15" s="71" t="e">
        <f t="shared" si="94"/>
        <v>#DIV/0!</v>
      </c>
      <c r="BK15" s="67">
        <f t="shared" si="25"/>
        <v>0</v>
      </c>
      <c r="BL15" s="68">
        <f>+[1]Аппарат!BL15</f>
        <v>0</v>
      </c>
      <c r="BM15" s="68">
        <f>+[1]Аппарат!BM15</f>
        <v>0</v>
      </c>
      <c r="BN15" s="68">
        <f>+[1]Аппарат!BN15</f>
        <v>0</v>
      </c>
      <c r="BO15" s="69">
        <f t="shared" si="27"/>
        <v>0</v>
      </c>
      <c r="BP15" s="68">
        <f>+[1]Аппарат!BP15</f>
        <v>0</v>
      </c>
      <c r="BQ15" s="68">
        <f>+[1]Аппарат!BQ15</f>
        <v>0</v>
      </c>
      <c r="BR15" s="68">
        <f>+[1]Аппарат!BR15</f>
        <v>0</v>
      </c>
      <c r="BS15" s="70">
        <f t="shared" si="95"/>
        <v>0</v>
      </c>
      <c r="BT15" s="71" t="e">
        <f t="shared" si="96"/>
        <v>#DIV/0!</v>
      </c>
      <c r="BU15" s="67">
        <f t="shared" si="29"/>
        <v>0</v>
      </c>
      <c r="BV15" s="68">
        <f t="shared" ref="BV15:BX18" si="191">+AR15+BB15+BL15</f>
        <v>0</v>
      </c>
      <c r="BW15" s="68">
        <f t="shared" si="191"/>
        <v>0</v>
      </c>
      <c r="BX15" s="68">
        <f t="shared" si="191"/>
        <v>0</v>
      </c>
      <c r="BY15" s="69">
        <f t="shared" si="31"/>
        <v>0</v>
      </c>
      <c r="BZ15" s="68">
        <f t="shared" ref="BZ15:CB18" si="192">+AV15+BF15+BP15</f>
        <v>0</v>
      </c>
      <c r="CA15" s="68">
        <f t="shared" si="192"/>
        <v>0</v>
      </c>
      <c r="CB15" s="68">
        <f t="shared" si="192"/>
        <v>0</v>
      </c>
      <c r="CC15" s="70">
        <f t="shared" si="99"/>
        <v>0</v>
      </c>
      <c r="CD15" s="71" t="e">
        <f t="shared" si="100"/>
        <v>#DIV/0!</v>
      </c>
      <c r="CE15" s="67">
        <f t="shared" si="33"/>
        <v>0</v>
      </c>
      <c r="CF15" s="68">
        <f t="shared" ref="CF15:CH18" si="193">+AH15+BV15</f>
        <v>0</v>
      </c>
      <c r="CG15" s="68">
        <f t="shared" si="193"/>
        <v>0</v>
      </c>
      <c r="CH15" s="68">
        <f t="shared" si="193"/>
        <v>0</v>
      </c>
      <c r="CI15" s="69">
        <f t="shared" si="35"/>
        <v>67.754999999999995</v>
      </c>
      <c r="CJ15" s="68">
        <f t="shared" ref="CJ15:CL18" si="194">+AL15+BZ15</f>
        <v>0</v>
      </c>
      <c r="CK15" s="68">
        <f t="shared" si="194"/>
        <v>0</v>
      </c>
      <c r="CL15" s="68">
        <f t="shared" si="194"/>
        <v>67.754999999999995</v>
      </c>
      <c r="CM15" s="70">
        <f t="shared" si="103"/>
        <v>-67.754999999999995</v>
      </c>
      <c r="CN15" s="71" t="e">
        <f t="shared" si="104"/>
        <v>#DIV/0!</v>
      </c>
      <c r="CO15" s="67">
        <f t="shared" si="105"/>
        <v>0</v>
      </c>
      <c r="CP15" s="68">
        <f>+[1]Аппарат!CP15</f>
        <v>0</v>
      </c>
      <c r="CQ15" s="68">
        <f>+[1]Аппарат!CQ15</f>
        <v>0</v>
      </c>
      <c r="CR15" s="68">
        <f>+[1]Аппарат!CR15</f>
        <v>0</v>
      </c>
      <c r="CS15" s="69">
        <f t="shared" si="38"/>
        <v>0</v>
      </c>
      <c r="CT15" s="68">
        <f>+[1]Аппарат!CT15</f>
        <v>0</v>
      </c>
      <c r="CU15" s="68">
        <f>+[1]Аппарат!CU15</f>
        <v>0</v>
      </c>
      <c r="CV15" s="68">
        <f>+[1]Аппарат!CV15</f>
        <v>0</v>
      </c>
      <c r="CW15" s="70">
        <f t="shared" si="106"/>
        <v>0</v>
      </c>
      <c r="CX15" s="71" t="e">
        <f t="shared" si="107"/>
        <v>#DIV/0!</v>
      </c>
      <c r="CY15" s="67">
        <f t="shared" si="108"/>
        <v>0</v>
      </c>
      <c r="CZ15" s="68">
        <f>+[1]Аппарат!CZ15</f>
        <v>0</v>
      </c>
      <c r="DA15" s="68">
        <f>+[1]Аппарат!DA15</f>
        <v>0</v>
      </c>
      <c r="DB15" s="68">
        <f>+[1]Аппарат!DB15</f>
        <v>0</v>
      </c>
      <c r="DC15" s="69">
        <f t="shared" si="41"/>
        <v>0</v>
      </c>
      <c r="DD15" s="68">
        <f>+[1]Аппарат!DD15</f>
        <v>0</v>
      </c>
      <c r="DE15" s="68">
        <f>+[1]Аппарат!DE15</f>
        <v>0</v>
      </c>
      <c r="DF15" s="68">
        <f>+[1]Аппарат!DF15</f>
        <v>0</v>
      </c>
      <c r="DG15" s="70">
        <f t="shared" si="109"/>
        <v>0</v>
      </c>
      <c r="DH15" s="71" t="e">
        <f t="shared" si="110"/>
        <v>#DIV/0!</v>
      </c>
      <c r="DI15" s="67">
        <f t="shared" si="43"/>
        <v>0</v>
      </c>
      <c r="DJ15" s="68">
        <f>+[1]Аппарат!DJ15</f>
        <v>0</v>
      </c>
      <c r="DK15" s="68">
        <f>+[1]Аппарат!DK15</f>
        <v>0</v>
      </c>
      <c r="DL15" s="68">
        <f>+[1]Аппарат!DL15</f>
        <v>0</v>
      </c>
      <c r="DM15" s="69">
        <f t="shared" si="45"/>
        <v>0</v>
      </c>
      <c r="DN15" s="68">
        <f>+[1]Аппарат!DN15</f>
        <v>0</v>
      </c>
      <c r="DO15" s="68">
        <f>+[1]Аппарат!DO15</f>
        <v>0</v>
      </c>
      <c r="DP15" s="68">
        <f>+[1]Аппарат!DP15</f>
        <v>0</v>
      </c>
      <c r="DQ15" s="70">
        <f t="shared" si="111"/>
        <v>0</v>
      </c>
      <c r="DR15" s="71" t="e">
        <f t="shared" si="112"/>
        <v>#DIV/0!</v>
      </c>
      <c r="DS15" s="67">
        <f t="shared" si="47"/>
        <v>0</v>
      </c>
      <c r="DT15" s="68">
        <f t="shared" ref="DT15:DV18" si="195">+CP15+CZ15+DJ15</f>
        <v>0</v>
      </c>
      <c r="DU15" s="68">
        <f t="shared" si="195"/>
        <v>0</v>
      </c>
      <c r="DV15" s="68">
        <f t="shared" si="195"/>
        <v>0</v>
      </c>
      <c r="DW15" s="69">
        <f t="shared" si="49"/>
        <v>0</v>
      </c>
      <c r="DX15" s="68">
        <f t="shared" ref="DX15:DZ18" si="196">+CT15+DD15+DN15</f>
        <v>0</v>
      </c>
      <c r="DY15" s="68">
        <f t="shared" si="196"/>
        <v>0</v>
      </c>
      <c r="DZ15" s="68">
        <f t="shared" si="196"/>
        <v>0</v>
      </c>
      <c r="EA15" s="70">
        <f t="shared" si="115"/>
        <v>0</v>
      </c>
      <c r="EB15" s="71" t="e">
        <f t="shared" si="116"/>
        <v>#DIV/0!</v>
      </c>
      <c r="EC15" s="67">
        <f t="shared" si="51"/>
        <v>0</v>
      </c>
      <c r="ED15" s="68">
        <f t="shared" ref="ED15:EF19" si="197">+CF15+DT15</f>
        <v>0</v>
      </c>
      <c r="EE15" s="68">
        <f t="shared" si="197"/>
        <v>0</v>
      </c>
      <c r="EF15" s="68">
        <f t="shared" si="197"/>
        <v>0</v>
      </c>
      <c r="EG15" s="69">
        <f t="shared" si="53"/>
        <v>67.754999999999995</v>
      </c>
      <c r="EH15" s="68">
        <f t="shared" ref="EH15:EJ19" si="198">+CJ15+DX15</f>
        <v>0</v>
      </c>
      <c r="EI15" s="68">
        <f t="shared" si="198"/>
        <v>0</v>
      </c>
      <c r="EJ15" s="68">
        <f t="shared" si="198"/>
        <v>67.754999999999995</v>
      </c>
      <c r="EK15" s="70">
        <f t="shared" si="119"/>
        <v>-67.754999999999995</v>
      </c>
      <c r="EL15" s="71" t="e">
        <f t="shared" si="120"/>
        <v>#DIV/0!</v>
      </c>
      <c r="EM15" s="67">
        <f t="shared" si="55"/>
        <v>0</v>
      </c>
      <c r="EN15" s="68">
        <f>+[1]Аппарат!EN15</f>
        <v>0</v>
      </c>
      <c r="EO15" s="68">
        <f>+[1]Аппарат!EO15</f>
        <v>0</v>
      </c>
      <c r="EP15" s="68">
        <f>+[1]Аппарат!EP15</f>
        <v>0</v>
      </c>
      <c r="EQ15" s="69">
        <f t="shared" si="57"/>
        <v>0</v>
      </c>
      <c r="ER15" s="68">
        <f>+[1]Аппарат!ER15</f>
        <v>0</v>
      </c>
      <c r="ES15" s="68">
        <f>+[1]Аппарат!ES15</f>
        <v>0</v>
      </c>
      <c r="ET15" s="68">
        <f>+[1]Аппарат!ET15</f>
        <v>0</v>
      </c>
      <c r="EU15" s="70">
        <f t="shared" si="121"/>
        <v>0</v>
      </c>
      <c r="EV15" s="71" t="e">
        <f t="shared" si="122"/>
        <v>#DIV/0!</v>
      </c>
      <c r="EW15" s="67">
        <f t="shared" si="59"/>
        <v>0</v>
      </c>
      <c r="EX15" s="68">
        <f>+[1]Аппарат!EX15</f>
        <v>0</v>
      </c>
      <c r="EY15" s="68">
        <f>+[1]Аппарат!EY15</f>
        <v>0</v>
      </c>
      <c r="EZ15" s="68">
        <f>+[1]Аппарат!EZ15</f>
        <v>0</v>
      </c>
      <c r="FA15" s="69">
        <f t="shared" si="61"/>
        <v>0</v>
      </c>
      <c r="FB15" s="68">
        <f>+[1]Аппарат!FB15</f>
        <v>0</v>
      </c>
      <c r="FC15" s="68">
        <f>+[1]Аппарат!FC15</f>
        <v>0</v>
      </c>
      <c r="FD15" s="68">
        <f>+[1]Аппарат!FD15</f>
        <v>0</v>
      </c>
      <c r="FE15" s="70">
        <f t="shared" si="123"/>
        <v>0</v>
      </c>
      <c r="FF15" s="71" t="e">
        <f t="shared" si="124"/>
        <v>#DIV/0!</v>
      </c>
      <c r="FG15" s="67">
        <f t="shared" si="63"/>
        <v>0</v>
      </c>
      <c r="FH15" s="68">
        <f>+[1]Аппарат!FH15</f>
        <v>0</v>
      </c>
      <c r="FI15" s="68">
        <f>+[1]Аппарат!FI15</f>
        <v>0</v>
      </c>
      <c r="FJ15" s="68">
        <f>+[1]Аппарат!FJ15</f>
        <v>0</v>
      </c>
      <c r="FK15" s="69">
        <f t="shared" si="65"/>
        <v>0</v>
      </c>
      <c r="FL15" s="68">
        <f>+[1]Аппарат!FL15</f>
        <v>0</v>
      </c>
      <c r="FM15" s="68">
        <f>+[1]Аппарат!FM15</f>
        <v>0</v>
      </c>
      <c r="FN15" s="68">
        <f>+[1]Аппарат!FN15</f>
        <v>0</v>
      </c>
      <c r="FO15" s="70">
        <f t="shared" si="125"/>
        <v>0</v>
      </c>
      <c r="FP15" s="71" t="e">
        <f t="shared" si="126"/>
        <v>#DIV/0!</v>
      </c>
      <c r="FQ15" s="67">
        <f t="shared" si="67"/>
        <v>0</v>
      </c>
      <c r="FR15" s="68">
        <f t="shared" ref="FR15:FT18" si="199">+EN15+EX15+FH15</f>
        <v>0</v>
      </c>
      <c r="FS15" s="68">
        <f t="shared" si="199"/>
        <v>0</v>
      </c>
      <c r="FT15" s="68">
        <f t="shared" si="199"/>
        <v>0</v>
      </c>
      <c r="FU15" s="69">
        <f t="shared" si="69"/>
        <v>0</v>
      </c>
      <c r="FV15" s="68">
        <f t="shared" ref="FV15:FX18" si="200">+ER15+FB15+FL15</f>
        <v>0</v>
      </c>
      <c r="FW15" s="68">
        <f t="shared" si="200"/>
        <v>0</v>
      </c>
      <c r="FX15" s="68">
        <f t="shared" si="200"/>
        <v>0</v>
      </c>
      <c r="FY15" s="70">
        <f t="shared" si="129"/>
        <v>0</v>
      </c>
      <c r="FZ15" s="71" t="e">
        <f t="shared" si="130"/>
        <v>#DIV/0!</v>
      </c>
      <c r="GA15" s="67">
        <f t="shared" si="71"/>
        <v>0</v>
      </c>
      <c r="GB15" s="68">
        <f t="shared" ref="GB15:GD18" si="201">+DT15+FR15</f>
        <v>0</v>
      </c>
      <c r="GC15" s="68">
        <f t="shared" si="201"/>
        <v>0</v>
      </c>
      <c r="GD15" s="68">
        <f t="shared" si="201"/>
        <v>0</v>
      </c>
      <c r="GE15" s="69">
        <f t="shared" si="73"/>
        <v>0</v>
      </c>
      <c r="GF15" s="68">
        <f t="shared" ref="GF15:GH18" si="202">+DX15+FV15</f>
        <v>0</v>
      </c>
      <c r="GG15" s="68">
        <f t="shared" si="202"/>
        <v>0</v>
      </c>
      <c r="GH15" s="68">
        <f t="shared" si="202"/>
        <v>0</v>
      </c>
      <c r="GI15" s="70">
        <f t="shared" si="133"/>
        <v>0</v>
      </c>
      <c r="GJ15" s="71" t="e">
        <f t="shared" si="134"/>
        <v>#DIV/0!</v>
      </c>
      <c r="GK15" s="67">
        <f t="shared" si="135"/>
        <v>0</v>
      </c>
      <c r="GL15" s="68">
        <f t="shared" ref="GL15:GN19" si="203">+ED15+FR15</f>
        <v>0</v>
      </c>
      <c r="GM15" s="68">
        <f t="shared" si="203"/>
        <v>0</v>
      </c>
      <c r="GN15" s="68">
        <f t="shared" si="203"/>
        <v>0</v>
      </c>
      <c r="GO15" s="69">
        <f t="shared" si="76"/>
        <v>67.754999999999995</v>
      </c>
      <c r="GP15" s="68">
        <f t="shared" ref="GP15:GR19" si="204">+EH15+FV15</f>
        <v>0</v>
      </c>
      <c r="GQ15" s="68">
        <f t="shared" si="204"/>
        <v>0</v>
      </c>
      <c r="GR15" s="68">
        <f t="shared" si="204"/>
        <v>67.754999999999995</v>
      </c>
      <c r="GS15" s="70">
        <f t="shared" si="138"/>
        <v>-67.754999999999995</v>
      </c>
      <c r="GT15" s="71" t="e">
        <f t="shared" si="139"/>
        <v>#DIV/0!</v>
      </c>
      <c r="GV15" s="73">
        <f t="shared" si="148"/>
        <v>0</v>
      </c>
      <c r="GX15" s="65">
        <f t="shared" si="78"/>
        <v>-67.754999999999995</v>
      </c>
    </row>
    <row r="16" spans="1:216" s="76" customFormat="1" ht="25.5" x14ac:dyDescent="0.2">
      <c r="A16" s="346"/>
      <c r="B16" s="87" t="s">
        <v>269</v>
      </c>
      <c r="C16" s="67">
        <f t="shared" si="79"/>
        <v>12.006</v>
      </c>
      <c r="D16" s="68">
        <f>+[1]Аппарат!D16</f>
        <v>0</v>
      </c>
      <c r="E16" s="68">
        <f>+[1]Аппарат!E16</f>
        <v>12.006</v>
      </c>
      <c r="F16" s="68">
        <f>+[1]Аппарат!F16</f>
        <v>0</v>
      </c>
      <c r="G16" s="69">
        <f t="shared" si="4"/>
        <v>13.558999999999999</v>
      </c>
      <c r="H16" s="68">
        <f>+[1]Аппарат!H16</f>
        <v>0</v>
      </c>
      <c r="I16" s="68">
        <f>+[1]Аппарат!I16</f>
        <v>13.558999999999999</v>
      </c>
      <c r="J16" s="68">
        <f>+[1]Аппарат!J16</f>
        <v>0</v>
      </c>
      <c r="K16" s="70">
        <f t="shared" si="80"/>
        <v>-1.552999999999999</v>
      </c>
      <c r="L16" s="71">
        <f t="shared" si="81"/>
        <v>12.935199067133098</v>
      </c>
      <c r="M16" s="67">
        <f t="shared" si="82"/>
        <v>12.006</v>
      </c>
      <c r="N16" s="68">
        <f>+[1]Аппарат!N16</f>
        <v>0</v>
      </c>
      <c r="O16" s="68">
        <f>+[1]Аппарат!O16</f>
        <v>12.006</v>
      </c>
      <c r="P16" s="68">
        <f>+[1]Аппарат!P16</f>
        <v>0</v>
      </c>
      <c r="Q16" s="69">
        <f t="shared" si="7"/>
        <v>10.169</v>
      </c>
      <c r="R16" s="68">
        <f>+[1]Аппарат!R16</f>
        <v>0</v>
      </c>
      <c r="S16" s="68">
        <f>+[1]Аппарат!S16</f>
        <v>10.169</v>
      </c>
      <c r="T16" s="68">
        <f>+[1]Аппарат!T16</f>
        <v>0</v>
      </c>
      <c r="U16" s="70">
        <f t="shared" si="83"/>
        <v>1.8369999999999997</v>
      </c>
      <c r="V16" s="71">
        <f t="shared" si="84"/>
        <v>-15.300682991837405</v>
      </c>
      <c r="W16" s="67">
        <f t="shared" si="9"/>
        <v>12.006</v>
      </c>
      <c r="X16" s="68">
        <f>+[1]Аппарат!X16</f>
        <v>0</v>
      </c>
      <c r="Y16" s="68">
        <f>+[1]Аппарат!Y16</f>
        <v>12.006</v>
      </c>
      <c r="Z16" s="68">
        <f>+[1]Аппарат!Z16</f>
        <v>0</v>
      </c>
      <c r="AA16" s="69">
        <f t="shared" si="11"/>
        <v>16.949000000000002</v>
      </c>
      <c r="AB16" s="68">
        <f>+[1]Аппарат!AB16</f>
        <v>0</v>
      </c>
      <c r="AC16" s="68">
        <f>+[1]Аппарат!AC16</f>
        <v>16.949000000000002</v>
      </c>
      <c r="AD16" s="68">
        <f>+[1]Аппарат!AD16</f>
        <v>0</v>
      </c>
      <c r="AE16" s="70">
        <f t="shared" si="85"/>
        <v>-4.9430000000000014</v>
      </c>
      <c r="AF16" s="71">
        <f t="shared" si="86"/>
        <v>41.171081126103616</v>
      </c>
      <c r="AG16" s="67">
        <f t="shared" si="13"/>
        <v>36.018000000000001</v>
      </c>
      <c r="AH16" s="68">
        <f t="shared" si="189"/>
        <v>0</v>
      </c>
      <c r="AI16" s="68">
        <f t="shared" si="189"/>
        <v>36.018000000000001</v>
      </c>
      <c r="AJ16" s="68">
        <f t="shared" si="189"/>
        <v>0</v>
      </c>
      <c r="AK16" s="69">
        <f t="shared" si="15"/>
        <v>40.677000000000007</v>
      </c>
      <c r="AL16" s="68">
        <f t="shared" si="190"/>
        <v>0</v>
      </c>
      <c r="AM16" s="68">
        <f t="shared" si="190"/>
        <v>40.677000000000007</v>
      </c>
      <c r="AN16" s="68">
        <f t="shared" si="190"/>
        <v>0</v>
      </c>
      <c r="AO16" s="70">
        <f t="shared" si="89"/>
        <v>-4.659000000000006</v>
      </c>
      <c r="AP16" s="71">
        <f t="shared" si="90"/>
        <v>12.935199067133112</v>
      </c>
      <c r="AQ16" s="67">
        <f t="shared" si="17"/>
        <v>12.006</v>
      </c>
      <c r="AR16" s="68">
        <f>+[1]Аппарат!AR16</f>
        <v>0</v>
      </c>
      <c r="AS16" s="68">
        <f>+[1]Аппарат!AS16</f>
        <v>12.006</v>
      </c>
      <c r="AT16" s="68">
        <f>+[1]Аппарат!AT16</f>
        <v>0</v>
      </c>
      <c r="AU16" s="69">
        <f t="shared" si="19"/>
        <v>11.01695</v>
      </c>
      <c r="AV16" s="68">
        <f>+[1]Аппарат!AV16</f>
        <v>0</v>
      </c>
      <c r="AW16" s="68">
        <f>+[1]Аппарат!AW16</f>
        <v>11.01695</v>
      </c>
      <c r="AX16" s="68">
        <f>+[1]Аппарат!AX16</f>
        <v>0</v>
      </c>
      <c r="AY16" s="70">
        <f t="shared" si="91"/>
        <v>0.98905000000000065</v>
      </c>
      <c r="AZ16" s="71">
        <f t="shared" si="92"/>
        <v>-8.2379643511577569</v>
      </c>
      <c r="BA16" s="67">
        <f t="shared" si="21"/>
        <v>12.006</v>
      </c>
      <c r="BB16" s="68">
        <f>+[1]Аппарат!BB16</f>
        <v>0</v>
      </c>
      <c r="BC16" s="68">
        <f>+[1]Аппарат!BC16</f>
        <v>12.006</v>
      </c>
      <c r="BD16" s="68">
        <f>+[1]Аппарат!BD16</f>
        <v>0</v>
      </c>
      <c r="BE16" s="69">
        <f t="shared" si="23"/>
        <v>16.100999999999999</v>
      </c>
      <c r="BF16" s="68">
        <f>+[1]Аппарат!BF16</f>
        <v>0</v>
      </c>
      <c r="BG16" s="68">
        <f>+[1]Аппарат!BG16</f>
        <v>16.100999999999999</v>
      </c>
      <c r="BH16" s="68">
        <f>+[1]Аппарат!BH16</f>
        <v>0</v>
      </c>
      <c r="BI16" s="70">
        <f t="shared" si="93"/>
        <v>-4.0949999999999989</v>
      </c>
      <c r="BJ16" s="71">
        <f t="shared" si="94"/>
        <v>34.107946026986497</v>
      </c>
      <c r="BK16" s="67">
        <f t="shared" si="25"/>
        <v>12.006</v>
      </c>
      <c r="BL16" s="68">
        <f>+[1]Аппарат!BL16</f>
        <v>0</v>
      </c>
      <c r="BM16" s="68">
        <f>+[1]Аппарат!BM16</f>
        <v>12.006</v>
      </c>
      <c r="BN16" s="68">
        <f>+[1]Аппарат!BN16</f>
        <v>0</v>
      </c>
      <c r="BO16" s="69">
        <f t="shared" si="27"/>
        <v>27.966000000000001</v>
      </c>
      <c r="BP16" s="68">
        <f>+[1]Аппарат!BP16</f>
        <v>0</v>
      </c>
      <c r="BQ16" s="68">
        <f>+[1]Аппарат!BQ16</f>
        <v>27.966000000000001</v>
      </c>
      <c r="BR16" s="68">
        <f>+[1]Аппарат!BR16</f>
        <v>0</v>
      </c>
      <c r="BS16" s="70">
        <f t="shared" si="95"/>
        <v>-15.96</v>
      </c>
      <c r="BT16" s="71">
        <f t="shared" si="96"/>
        <v>132.93353323338332</v>
      </c>
      <c r="BU16" s="67">
        <f t="shared" si="29"/>
        <v>36.018000000000001</v>
      </c>
      <c r="BV16" s="68">
        <f t="shared" si="191"/>
        <v>0</v>
      </c>
      <c r="BW16" s="68">
        <f t="shared" si="191"/>
        <v>36.018000000000001</v>
      </c>
      <c r="BX16" s="68">
        <f t="shared" si="191"/>
        <v>0</v>
      </c>
      <c r="BY16" s="69">
        <f t="shared" si="31"/>
        <v>55.083950000000002</v>
      </c>
      <c r="BZ16" s="68">
        <f t="shared" si="192"/>
        <v>0</v>
      </c>
      <c r="CA16" s="68">
        <f t="shared" si="192"/>
        <v>55.083950000000002</v>
      </c>
      <c r="CB16" s="68">
        <f t="shared" si="192"/>
        <v>0</v>
      </c>
      <c r="CC16" s="70">
        <f t="shared" si="99"/>
        <v>-19.065950000000001</v>
      </c>
      <c r="CD16" s="71">
        <f t="shared" si="100"/>
        <v>52.934504969737361</v>
      </c>
      <c r="CE16" s="67">
        <f t="shared" si="33"/>
        <v>72.036000000000001</v>
      </c>
      <c r="CF16" s="68">
        <f t="shared" si="193"/>
        <v>0</v>
      </c>
      <c r="CG16" s="68">
        <f t="shared" si="193"/>
        <v>72.036000000000001</v>
      </c>
      <c r="CH16" s="68">
        <f t="shared" si="193"/>
        <v>0</v>
      </c>
      <c r="CI16" s="69">
        <f t="shared" si="35"/>
        <v>95.760950000000008</v>
      </c>
      <c r="CJ16" s="68">
        <f t="shared" si="194"/>
        <v>0</v>
      </c>
      <c r="CK16" s="68">
        <f t="shared" si="194"/>
        <v>95.760950000000008</v>
      </c>
      <c r="CL16" s="68">
        <f t="shared" si="194"/>
        <v>0</v>
      </c>
      <c r="CM16" s="70">
        <f t="shared" si="103"/>
        <v>-23.724950000000007</v>
      </c>
      <c r="CN16" s="71">
        <f t="shared" si="104"/>
        <v>32.934852018435237</v>
      </c>
      <c r="CO16" s="67">
        <f t="shared" si="105"/>
        <v>12.006</v>
      </c>
      <c r="CP16" s="68">
        <f>+[1]Аппарат!CP16</f>
        <v>0</v>
      </c>
      <c r="CQ16" s="68">
        <f>+[1]Аппарат!CQ16</f>
        <v>12.006</v>
      </c>
      <c r="CR16" s="68">
        <f>+[1]Аппарат!CR16</f>
        <v>0</v>
      </c>
      <c r="CS16" s="69">
        <f t="shared" si="38"/>
        <v>16.9491525</v>
      </c>
      <c r="CT16" s="68">
        <f>+[1]Аппарат!CT16</f>
        <v>0</v>
      </c>
      <c r="CU16" s="68">
        <f>+[1]Аппарат!CU16</f>
        <v>16.9491525</v>
      </c>
      <c r="CV16" s="68">
        <f>+[1]Аппарат!CV16</f>
        <v>0</v>
      </c>
      <c r="CW16" s="70">
        <f t="shared" si="106"/>
        <v>-4.9431525000000001</v>
      </c>
      <c r="CX16" s="71">
        <f t="shared" si="107"/>
        <v>41.172351324337825</v>
      </c>
      <c r="CY16" s="67">
        <f t="shared" si="108"/>
        <v>12.006</v>
      </c>
      <c r="CZ16" s="68">
        <f>+[1]Аппарат!CZ16</f>
        <v>0</v>
      </c>
      <c r="DA16" s="68">
        <f>+[1]Аппарат!DA16</f>
        <v>12.006</v>
      </c>
      <c r="DB16" s="68">
        <f>+[1]Аппарат!DB16</f>
        <v>0</v>
      </c>
      <c r="DC16" s="69">
        <f t="shared" si="41"/>
        <v>18.643999999999998</v>
      </c>
      <c r="DD16" s="68">
        <f>+[1]Аппарат!DD16</f>
        <v>0</v>
      </c>
      <c r="DE16" s="68">
        <f>+[1]Аппарат!DE16</f>
        <v>18.643999999999998</v>
      </c>
      <c r="DF16" s="68">
        <f>+[1]Аппарат!DF16</f>
        <v>0</v>
      </c>
      <c r="DG16" s="70">
        <f t="shared" si="109"/>
        <v>-6.6379999999999981</v>
      </c>
      <c r="DH16" s="71">
        <f t="shared" si="110"/>
        <v>55.289022155588867</v>
      </c>
      <c r="DI16" s="67">
        <f t="shared" si="43"/>
        <v>12.006</v>
      </c>
      <c r="DJ16" s="68">
        <f>+[1]Аппарат!DJ16</f>
        <v>0</v>
      </c>
      <c r="DK16" s="68">
        <f>+[1]Аппарат!DK16</f>
        <v>12.006</v>
      </c>
      <c r="DL16" s="68">
        <f>+[1]Аппарат!DL16</f>
        <v>0</v>
      </c>
      <c r="DM16" s="69">
        <f t="shared" si="45"/>
        <v>19.491</v>
      </c>
      <c r="DN16" s="68">
        <f>+[1]Аппарат!DN16</f>
        <v>0</v>
      </c>
      <c r="DO16" s="68">
        <f>+[1]Аппарат!DO16</f>
        <v>19.491</v>
      </c>
      <c r="DP16" s="68">
        <f>+[1]Аппарат!DP16</f>
        <v>0</v>
      </c>
      <c r="DQ16" s="70">
        <f t="shared" si="111"/>
        <v>-7.4849999999999994</v>
      </c>
      <c r="DR16" s="71">
        <f t="shared" si="112"/>
        <v>62.343828085957028</v>
      </c>
      <c r="DS16" s="67">
        <f t="shared" si="47"/>
        <v>36.018000000000001</v>
      </c>
      <c r="DT16" s="68">
        <f t="shared" si="195"/>
        <v>0</v>
      </c>
      <c r="DU16" s="68">
        <f t="shared" si="195"/>
        <v>36.018000000000001</v>
      </c>
      <c r="DV16" s="68">
        <f t="shared" si="195"/>
        <v>0</v>
      </c>
      <c r="DW16" s="69">
        <f t="shared" si="49"/>
        <v>55.084152500000002</v>
      </c>
      <c r="DX16" s="68">
        <f t="shared" si="196"/>
        <v>0</v>
      </c>
      <c r="DY16" s="68">
        <f t="shared" si="196"/>
        <v>55.084152500000002</v>
      </c>
      <c r="DZ16" s="68">
        <f t="shared" si="196"/>
        <v>0</v>
      </c>
      <c r="EA16" s="70">
        <f t="shared" si="115"/>
        <v>-19.066152500000001</v>
      </c>
      <c r="EB16" s="71">
        <f t="shared" si="116"/>
        <v>52.935067188627897</v>
      </c>
      <c r="EC16" s="67">
        <f t="shared" si="51"/>
        <v>108.054</v>
      </c>
      <c r="ED16" s="68">
        <f t="shared" si="197"/>
        <v>0</v>
      </c>
      <c r="EE16" s="68">
        <f t="shared" si="197"/>
        <v>108.054</v>
      </c>
      <c r="EF16" s="68">
        <f t="shared" si="197"/>
        <v>0</v>
      </c>
      <c r="EG16" s="69">
        <f t="shared" si="53"/>
        <v>150.8451025</v>
      </c>
      <c r="EH16" s="68">
        <f t="shared" si="198"/>
        <v>0</v>
      </c>
      <c r="EI16" s="68">
        <f t="shared" si="198"/>
        <v>150.8451025</v>
      </c>
      <c r="EJ16" s="68">
        <f t="shared" si="198"/>
        <v>0</v>
      </c>
      <c r="EK16" s="70">
        <f t="shared" si="119"/>
        <v>-42.791102499999994</v>
      </c>
      <c r="EL16" s="71">
        <f t="shared" si="120"/>
        <v>39.601590408499447</v>
      </c>
      <c r="EM16" s="67">
        <f t="shared" si="55"/>
        <v>12.006</v>
      </c>
      <c r="EN16" s="68">
        <f>+[1]Аппарат!EN16</f>
        <v>0</v>
      </c>
      <c r="EO16" s="68">
        <f>+[1]Аппарат!EO16</f>
        <v>12.006</v>
      </c>
      <c r="EP16" s="68">
        <f>+[1]Аппарат!EP16</f>
        <v>0</v>
      </c>
      <c r="EQ16" s="69">
        <f t="shared" si="57"/>
        <v>19.491</v>
      </c>
      <c r="ER16" s="68">
        <f>+[1]Аппарат!ER16</f>
        <v>0</v>
      </c>
      <c r="ES16" s="68">
        <f>+[1]Аппарат!ES16</f>
        <v>19.491</v>
      </c>
      <c r="ET16" s="68">
        <f>+[1]Аппарат!ET16</f>
        <v>0</v>
      </c>
      <c r="EU16" s="70">
        <f t="shared" si="121"/>
        <v>-7.4849999999999994</v>
      </c>
      <c r="EV16" s="71">
        <f t="shared" si="122"/>
        <v>62.343828085957028</v>
      </c>
      <c r="EW16" s="67">
        <f t="shared" si="59"/>
        <v>12.006</v>
      </c>
      <c r="EX16" s="68">
        <f>+[1]Аппарат!EX16</f>
        <v>0</v>
      </c>
      <c r="EY16" s="68">
        <f>+[1]Аппарат!EY16</f>
        <v>12.006</v>
      </c>
      <c r="EZ16" s="68">
        <f>+[1]Аппарат!EZ16</f>
        <v>0</v>
      </c>
      <c r="FA16" s="69">
        <f t="shared" si="61"/>
        <v>29.661000000000001</v>
      </c>
      <c r="FB16" s="68">
        <f>+[1]Аппарат!FB16</f>
        <v>0</v>
      </c>
      <c r="FC16" s="68">
        <f>+[1]Аппарат!FC16</f>
        <v>29.661000000000001</v>
      </c>
      <c r="FD16" s="68">
        <f>+[1]Аппарат!FD16</f>
        <v>0</v>
      </c>
      <c r="FE16" s="70">
        <f t="shared" si="123"/>
        <v>-17.655000000000001</v>
      </c>
      <c r="FF16" s="71">
        <f t="shared" si="124"/>
        <v>147.05147426286857</v>
      </c>
      <c r="FG16" s="67">
        <f t="shared" si="63"/>
        <v>12.006</v>
      </c>
      <c r="FH16" s="68">
        <f>+[1]Аппарат!FH16</f>
        <v>0</v>
      </c>
      <c r="FI16" s="68">
        <f>+[1]Аппарат!FI16</f>
        <v>12.006</v>
      </c>
      <c r="FJ16" s="68">
        <f>+[1]Аппарат!FJ16</f>
        <v>0</v>
      </c>
      <c r="FK16" s="69">
        <f t="shared" si="65"/>
        <v>17.795999999999999</v>
      </c>
      <c r="FL16" s="68">
        <f>+[1]Аппарат!FL16</f>
        <v>0</v>
      </c>
      <c r="FM16" s="68">
        <f>+[1]Аппарат!FM16</f>
        <v>17.795999999999999</v>
      </c>
      <c r="FN16" s="68">
        <f>+[1]Аппарат!FN16</f>
        <v>0</v>
      </c>
      <c r="FO16" s="70">
        <f t="shared" si="125"/>
        <v>-5.7899999999999991</v>
      </c>
      <c r="FP16" s="71">
        <f t="shared" si="126"/>
        <v>48.225887056471748</v>
      </c>
      <c r="FQ16" s="67">
        <f t="shared" si="67"/>
        <v>36.018000000000001</v>
      </c>
      <c r="FR16" s="68">
        <f t="shared" si="199"/>
        <v>0</v>
      </c>
      <c r="FS16" s="68">
        <f t="shared" si="199"/>
        <v>36.018000000000001</v>
      </c>
      <c r="FT16" s="68">
        <f t="shared" si="199"/>
        <v>0</v>
      </c>
      <c r="FU16" s="69">
        <f t="shared" si="69"/>
        <v>66.948000000000008</v>
      </c>
      <c r="FV16" s="68">
        <f t="shared" si="200"/>
        <v>0</v>
      </c>
      <c r="FW16" s="68">
        <f t="shared" si="200"/>
        <v>66.948000000000008</v>
      </c>
      <c r="FX16" s="68">
        <f t="shared" si="200"/>
        <v>0</v>
      </c>
      <c r="FY16" s="70">
        <f t="shared" si="129"/>
        <v>-30.930000000000007</v>
      </c>
      <c r="FZ16" s="71">
        <f t="shared" si="130"/>
        <v>85.873729801765791</v>
      </c>
      <c r="GA16" s="67">
        <f t="shared" si="71"/>
        <v>72.036000000000001</v>
      </c>
      <c r="GB16" s="68">
        <f t="shared" si="201"/>
        <v>0</v>
      </c>
      <c r="GC16" s="68">
        <f t="shared" si="201"/>
        <v>72.036000000000001</v>
      </c>
      <c r="GD16" s="68">
        <f t="shared" si="201"/>
        <v>0</v>
      </c>
      <c r="GE16" s="69">
        <f t="shared" si="73"/>
        <v>122.03215250000001</v>
      </c>
      <c r="GF16" s="68">
        <f t="shared" si="202"/>
        <v>0</v>
      </c>
      <c r="GG16" s="68">
        <f t="shared" si="202"/>
        <v>122.03215250000001</v>
      </c>
      <c r="GH16" s="68">
        <f t="shared" si="202"/>
        <v>0</v>
      </c>
      <c r="GI16" s="70">
        <f t="shared" si="133"/>
        <v>-49.996152500000008</v>
      </c>
      <c r="GJ16" s="71">
        <f t="shared" si="134"/>
        <v>69.404398495196858</v>
      </c>
      <c r="GK16" s="67">
        <f t="shared" si="135"/>
        <v>144.072</v>
      </c>
      <c r="GL16" s="68">
        <f t="shared" si="203"/>
        <v>0</v>
      </c>
      <c r="GM16" s="68">
        <f t="shared" si="203"/>
        <v>144.072</v>
      </c>
      <c r="GN16" s="68">
        <f t="shared" si="203"/>
        <v>0</v>
      </c>
      <c r="GO16" s="69">
        <f t="shared" si="76"/>
        <v>217.7931025</v>
      </c>
      <c r="GP16" s="68">
        <f t="shared" si="204"/>
        <v>0</v>
      </c>
      <c r="GQ16" s="68">
        <f t="shared" si="204"/>
        <v>217.7931025</v>
      </c>
      <c r="GR16" s="68">
        <f t="shared" si="204"/>
        <v>0</v>
      </c>
      <c r="GS16" s="70">
        <f t="shared" si="138"/>
        <v>-73.721102500000001</v>
      </c>
      <c r="GT16" s="71">
        <f t="shared" si="139"/>
        <v>51.169625256816033</v>
      </c>
      <c r="GV16" s="73">
        <f t="shared" si="148"/>
        <v>144.072</v>
      </c>
      <c r="GW16" s="77"/>
      <c r="GX16" s="65">
        <f t="shared" si="78"/>
        <v>-95.760950000000008</v>
      </c>
      <c r="HF16" s="79">
        <f>GO26+GO81</f>
        <v>749872.15388999996</v>
      </c>
      <c r="HG16" s="76">
        <v>750120.9</v>
      </c>
      <c r="HH16" s="79">
        <f>HF16-HG16</f>
        <v>-248.74611000006553</v>
      </c>
    </row>
    <row r="17" spans="1:215" ht="25.5" x14ac:dyDescent="0.2">
      <c r="A17" s="346"/>
      <c r="B17" s="87" t="s">
        <v>270</v>
      </c>
      <c r="C17" s="67">
        <f t="shared" si="79"/>
        <v>7713.5249999999996</v>
      </c>
      <c r="D17" s="68">
        <f>+[1]Аппарат!D17</f>
        <v>7713.5249999999996</v>
      </c>
      <c r="E17" s="68">
        <f>+[1]Аппарат!E17</f>
        <v>0</v>
      </c>
      <c r="F17" s="68">
        <f>+[1]Аппарат!F17</f>
        <v>0</v>
      </c>
      <c r="G17" s="69">
        <f t="shared" si="4"/>
        <v>7713.5249999999996</v>
      </c>
      <c r="H17" s="68">
        <f>+[1]Аппарат!H17</f>
        <v>7713.5249999999996</v>
      </c>
      <c r="I17" s="68">
        <f>+[1]Аппарат!I17</f>
        <v>0</v>
      </c>
      <c r="J17" s="68">
        <f>+[1]Аппарат!J17</f>
        <v>0</v>
      </c>
      <c r="K17" s="70">
        <f t="shared" si="80"/>
        <v>0</v>
      </c>
      <c r="L17" s="71">
        <f t="shared" si="81"/>
        <v>0</v>
      </c>
      <c r="M17" s="67">
        <f t="shared" si="82"/>
        <v>4650.7330000000002</v>
      </c>
      <c r="N17" s="68">
        <f>+[1]Аппарат!N17</f>
        <v>4650.7330000000002</v>
      </c>
      <c r="O17" s="68">
        <f>+[1]Аппарат!O17</f>
        <v>0</v>
      </c>
      <c r="P17" s="68">
        <f>+[1]Аппарат!P17</f>
        <v>0</v>
      </c>
      <c r="Q17" s="69">
        <f t="shared" si="7"/>
        <v>4650.7330000000002</v>
      </c>
      <c r="R17" s="68">
        <f>+[1]Аппарат!R17</f>
        <v>4650.7330000000002</v>
      </c>
      <c r="S17" s="68">
        <f>+[1]Аппарат!S17</f>
        <v>0</v>
      </c>
      <c r="T17" s="68">
        <f>+[1]Аппарат!T17</f>
        <v>0</v>
      </c>
      <c r="U17" s="70">
        <f t="shared" si="83"/>
        <v>0</v>
      </c>
      <c r="V17" s="71">
        <f t="shared" si="84"/>
        <v>0</v>
      </c>
      <c r="W17" s="67">
        <f t="shared" si="9"/>
        <v>5403.1109999999999</v>
      </c>
      <c r="X17" s="68">
        <f>+[1]Аппарат!X17</f>
        <v>5403.1109999999999</v>
      </c>
      <c r="Y17" s="68">
        <f>+[1]Аппарат!Y17</f>
        <v>0</v>
      </c>
      <c r="Z17" s="68">
        <f>+[1]Аппарат!Z17</f>
        <v>0</v>
      </c>
      <c r="AA17" s="69">
        <f t="shared" si="11"/>
        <v>5403.1109999999999</v>
      </c>
      <c r="AB17" s="68">
        <f>+[1]Аппарат!AB17</f>
        <v>5403.1109999999999</v>
      </c>
      <c r="AC17" s="68">
        <f>+[1]Аппарат!AC17</f>
        <v>0</v>
      </c>
      <c r="AD17" s="68">
        <f>+[1]Аппарат!AD17</f>
        <v>0</v>
      </c>
      <c r="AE17" s="70">
        <f t="shared" si="85"/>
        <v>0</v>
      </c>
      <c r="AF17" s="71">
        <f t="shared" si="86"/>
        <v>0</v>
      </c>
      <c r="AG17" s="67">
        <f t="shared" si="13"/>
        <v>17767.368999999999</v>
      </c>
      <c r="AH17" s="68">
        <f t="shared" si="189"/>
        <v>17767.368999999999</v>
      </c>
      <c r="AI17" s="68">
        <f t="shared" si="189"/>
        <v>0</v>
      </c>
      <c r="AJ17" s="68">
        <f t="shared" si="189"/>
        <v>0</v>
      </c>
      <c r="AK17" s="69">
        <f t="shared" si="15"/>
        <v>17767.368999999999</v>
      </c>
      <c r="AL17" s="68">
        <f t="shared" si="190"/>
        <v>17767.368999999999</v>
      </c>
      <c r="AM17" s="68">
        <f t="shared" si="190"/>
        <v>0</v>
      </c>
      <c r="AN17" s="68">
        <f t="shared" si="190"/>
        <v>0</v>
      </c>
      <c r="AO17" s="70">
        <f t="shared" si="89"/>
        <v>0</v>
      </c>
      <c r="AP17" s="71">
        <f t="shared" si="90"/>
        <v>0</v>
      </c>
      <c r="AQ17" s="67">
        <f t="shared" si="17"/>
        <v>1462.702</v>
      </c>
      <c r="AR17" s="68">
        <f>+[1]Аппарат!AR17</f>
        <v>1462.702</v>
      </c>
      <c r="AS17" s="68">
        <f>+[1]Аппарат!AS17</f>
        <v>0</v>
      </c>
      <c r="AT17" s="68">
        <f>+[1]Аппарат!AT17</f>
        <v>0</v>
      </c>
      <c r="AU17" s="69">
        <f t="shared" si="19"/>
        <v>1462.7028049999999</v>
      </c>
      <c r="AV17" s="68">
        <f>+[1]Аппарат!AV17</f>
        <v>1462.7028049999999</v>
      </c>
      <c r="AW17" s="68">
        <f>+[1]Аппарат!AW17</f>
        <v>0</v>
      </c>
      <c r="AX17" s="68">
        <f>+[1]Аппарат!AX17</f>
        <v>0</v>
      </c>
      <c r="AY17" s="70">
        <f t="shared" si="91"/>
        <v>-8.0499999990024662E-4</v>
      </c>
      <c r="AZ17" s="71">
        <f t="shared" si="92"/>
        <v>5.5035133613046128E-5</v>
      </c>
      <c r="BA17" s="67">
        <f t="shared" si="21"/>
        <v>2485.009</v>
      </c>
      <c r="BB17" s="68">
        <f>+[1]Аппарат!BB17</f>
        <v>2485.009</v>
      </c>
      <c r="BC17" s="68">
        <f>+[1]Аппарат!BC17</f>
        <v>0</v>
      </c>
      <c r="BD17" s="68">
        <f>+[1]Аппарат!BD17</f>
        <v>0</v>
      </c>
      <c r="BE17" s="69">
        <f t="shared" si="23"/>
        <v>2485.0100000000002</v>
      </c>
      <c r="BF17" s="68">
        <f>+[1]Аппарат!BF17</f>
        <v>2485.0100000000002</v>
      </c>
      <c r="BG17" s="68">
        <f>+[1]Аппарат!BG17</f>
        <v>0</v>
      </c>
      <c r="BH17" s="68">
        <f>+[1]Аппарат!BH17</f>
        <v>0</v>
      </c>
      <c r="BI17" s="70">
        <f t="shared" si="93"/>
        <v>-1.0000000002037268E-3</v>
      </c>
      <c r="BJ17" s="71">
        <f t="shared" si="94"/>
        <v>4.0241302954768798E-5</v>
      </c>
      <c r="BK17" s="67">
        <f t="shared" si="25"/>
        <v>550.5</v>
      </c>
      <c r="BL17" s="68">
        <f>+[1]Аппарат!BL17</f>
        <v>550.5</v>
      </c>
      <c r="BM17" s="68">
        <f>+[1]Аппарат!BM17</f>
        <v>0</v>
      </c>
      <c r="BN17" s="68">
        <f>+[1]Аппарат!BN17</f>
        <v>0</v>
      </c>
      <c r="BO17" s="69">
        <f t="shared" si="27"/>
        <v>4202.9589999999998</v>
      </c>
      <c r="BP17" s="68">
        <f>+[1]Аппарат!BP17</f>
        <v>4202.9589999999998</v>
      </c>
      <c r="BQ17" s="68">
        <f>+[1]Аппарат!BQ17</f>
        <v>0</v>
      </c>
      <c r="BR17" s="68">
        <f>+[1]Аппарат!BR17</f>
        <v>0</v>
      </c>
      <c r="BS17" s="70">
        <f t="shared" si="95"/>
        <v>-3652.4589999999998</v>
      </c>
      <c r="BT17" s="71">
        <f t="shared" si="96"/>
        <v>663.48029064486832</v>
      </c>
      <c r="BU17" s="67">
        <f t="shared" si="29"/>
        <v>4498.2110000000002</v>
      </c>
      <c r="BV17" s="68">
        <f t="shared" si="191"/>
        <v>4498.2110000000002</v>
      </c>
      <c r="BW17" s="68">
        <f t="shared" si="191"/>
        <v>0</v>
      </c>
      <c r="BX17" s="68">
        <f t="shared" si="191"/>
        <v>0</v>
      </c>
      <c r="BY17" s="69">
        <f t="shared" si="31"/>
        <v>8150.6718049999999</v>
      </c>
      <c r="BZ17" s="68">
        <f t="shared" si="192"/>
        <v>8150.6718049999999</v>
      </c>
      <c r="CA17" s="68">
        <f t="shared" si="192"/>
        <v>0</v>
      </c>
      <c r="CB17" s="68">
        <f t="shared" si="192"/>
        <v>0</v>
      </c>
      <c r="CC17" s="70">
        <f t="shared" si="99"/>
        <v>-3652.4608049999997</v>
      </c>
      <c r="CD17" s="71">
        <f t="shared" si="100"/>
        <v>81.198076413045072</v>
      </c>
      <c r="CE17" s="67">
        <f t="shared" si="33"/>
        <v>22265.579999999998</v>
      </c>
      <c r="CF17" s="68">
        <f t="shared" si="193"/>
        <v>22265.579999999998</v>
      </c>
      <c r="CG17" s="68">
        <f t="shared" si="193"/>
        <v>0</v>
      </c>
      <c r="CH17" s="68">
        <f t="shared" si="193"/>
        <v>0</v>
      </c>
      <c r="CI17" s="69">
        <f t="shared" si="35"/>
        <v>25918.040804999997</v>
      </c>
      <c r="CJ17" s="68">
        <f t="shared" si="194"/>
        <v>25918.040804999997</v>
      </c>
      <c r="CK17" s="68">
        <f t="shared" si="194"/>
        <v>0</v>
      </c>
      <c r="CL17" s="68">
        <f t="shared" si="194"/>
        <v>0</v>
      </c>
      <c r="CM17" s="70">
        <f t="shared" si="103"/>
        <v>-3652.4608049999988</v>
      </c>
      <c r="CN17" s="71">
        <f t="shared" si="104"/>
        <v>16.404067646115664</v>
      </c>
      <c r="CO17" s="67">
        <f t="shared" si="105"/>
        <v>2950.5</v>
      </c>
      <c r="CP17" s="68">
        <f>+[1]Аппарат!CP17</f>
        <v>2950.5</v>
      </c>
      <c r="CQ17" s="68">
        <f>+[1]Аппарат!CQ17</f>
        <v>0</v>
      </c>
      <c r="CR17" s="68">
        <f>+[1]Аппарат!CR17</f>
        <v>0</v>
      </c>
      <c r="CS17" s="69">
        <f t="shared" si="38"/>
        <v>5623.7882033799997</v>
      </c>
      <c r="CT17" s="68">
        <f>+[1]Аппарат!CT17</f>
        <v>5623.7882033799997</v>
      </c>
      <c r="CU17" s="68">
        <f>+[1]Аппарат!CU17</f>
        <v>0</v>
      </c>
      <c r="CV17" s="68">
        <f>+[1]Аппарат!CV17</f>
        <v>0</v>
      </c>
      <c r="CW17" s="70">
        <f t="shared" si="106"/>
        <v>-2673.2882033799997</v>
      </c>
      <c r="CX17" s="71">
        <f t="shared" si="107"/>
        <v>90.604582388747673</v>
      </c>
      <c r="CY17" s="67">
        <f t="shared" si="108"/>
        <v>2950.5</v>
      </c>
      <c r="CZ17" s="68">
        <f>+[1]Аппарат!CZ17</f>
        <v>2950.5</v>
      </c>
      <c r="DA17" s="68">
        <f>+[1]Аппарат!DA17</f>
        <v>0</v>
      </c>
      <c r="DB17" s="68">
        <f>+[1]Аппарат!DB17</f>
        <v>0</v>
      </c>
      <c r="DC17" s="69">
        <f t="shared" si="41"/>
        <v>2774.8739999999998</v>
      </c>
      <c r="DD17" s="68">
        <f>+[1]Аппарат!DD17</f>
        <v>2774.8739999999998</v>
      </c>
      <c r="DE17" s="68">
        <f>+[1]Аппарат!DE17</f>
        <v>0</v>
      </c>
      <c r="DF17" s="68">
        <f>+[1]Аппарат!DF17</f>
        <v>0</v>
      </c>
      <c r="DG17" s="70">
        <f t="shared" si="109"/>
        <v>175.6260000000002</v>
      </c>
      <c r="DH17" s="71">
        <f t="shared" si="110"/>
        <v>-5.9524148449415435</v>
      </c>
      <c r="DI17" s="67">
        <f t="shared" si="43"/>
        <v>2950.5</v>
      </c>
      <c r="DJ17" s="68">
        <f>+[1]Аппарат!DJ17</f>
        <v>2950.5</v>
      </c>
      <c r="DK17" s="68">
        <f>+[1]Аппарат!DK17</f>
        <v>0</v>
      </c>
      <c r="DL17" s="68">
        <f>+[1]Аппарат!DL17</f>
        <v>0</v>
      </c>
      <c r="DM17" s="69">
        <f t="shared" si="45"/>
        <v>16620.777999999998</v>
      </c>
      <c r="DN17" s="68">
        <f>+[1]Аппарат!DN17</f>
        <v>16620.777999999998</v>
      </c>
      <c r="DO17" s="68">
        <f>+[1]Аппарат!DO17</f>
        <v>0</v>
      </c>
      <c r="DP17" s="68">
        <f>+[1]Аппарат!DP17</f>
        <v>0</v>
      </c>
      <c r="DQ17" s="70">
        <f t="shared" si="111"/>
        <v>-13670.277999999998</v>
      </c>
      <c r="DR17" s="71">
        <f t="shared" si="112"/>
        <v>463.32072530079643</v>
      </c>
      <c r="DS17" s="67">
        <f t="shared" si="47"/>
        <v>8851.5</v>
      </c>
      <c r="DT17" s="68">
        <f t="shared" si="195"/>
        <v>8851.5</v>
      </c>
      <c r="DU17" s="68">
        <f t="shared" si="195"/>
        <v>0</v>
      </c>
      <c r="DV17" s="68">
        <f t="shared" si="195"/>
        <v>0</v>
      </c>
      <c r="DW17" s="69">
        <f t="shared" si="49"/>
        <v>25019.44020338</v>
      </c>
      <c r="DX17" s="68">
        <f t="shared" si="196"/>
        <v>25019.44020338</v>
      </c>
      <c r="DY17" s="68">
        <f t="shared" si="196"/>
        <v>0</v>
      </c>
      <c r="DZ17" s="68">
        <f t="shared" si="196"/>
        <v>0</v>
      </c>
      <c r="EA17" s="70">
        <f t="shared" si="115"/>
        <v>-16167.94020338</v>
      </c>
      <c r="EB17" s="71">
        <f t="shared" si="116"/>
        <v>182.65763094820085</v>
      </c>
      <c r="EC17" s="67">
        <f t="shared" si="51"/>
        <v>31117.079999999998</v>
      </c>
      <c r="ED17" s="68">
        <f t="shared" si="197"/>
        <v>31117.079999999998</v>
      </c>
      <c r="EE17" s="68">
        <f t="shared" si="197"/>
        <v>0</v>
      </c>
      <c r="EF17" s="68">
        <f t="shared" si="197"/>
        <v>0</v>
      </c>
      <c r="EG17" s="69">
        <f t="shared" si="53"/>
        <v>50937.481008379997</v>
      </c>
      <c r="EH17" s="68">
        <f t="shared" si="198"/>
        <v>50937.481008379997</v>
      </c>
      <c r="EI17" s="68">
        <f t="shared" si="198"/>
        <v>0</v>
      </c>
      <c r="EJ17" s="68">
        <f t="shared" si="198"/>
        <v>0</v>
      </c>
      <c r="EK17" s="70">
        <f t="shared" si="119"/>
        <v>-19820.401008379999</v>
      </c>
      <c r="EL17" s="71">
        <f t="shared" si="120"/>
        <v>63.696211239550763</v>
      </c>
      <c r="EM17" s="67">
        <f t="shared" si="55"/>
        <v>2950.5</v>
      </c>
      <c r="EN17" s="68">
        <f>+[1]Аппарат!EN17</f>
        <v>2950.5</v>
      </c>
      <c r="EO17" s="68">
        <f>+[1]Аппарат!EO17</f>
        <v>0</v>
      </c>
      <c r="EP17" s="68">
        <f>+[1]Аппарат!EP17</f>
        <v>0</v>
      </c>
      <c r="EQ17" s="69">
        <f t="shared" si="57"/>
        <v>8264.5529999999999</v>
      </c>
      <c r="ER17" s="68">
        <f>+[1]Аппарат!ER17</f>
        <v>8264.5529999999999</v>
      </c>
      <c r="ES17" s="68">
        <f>+[1]Аппарат!ES17</f>
        <v>0</v>
      </c>
      <c r="ET17" s="68">
        <f>+[1]Аппарат!ET17</f>
        <v>0</v>
      </c>
      <c r="EU17" s="70">
        <f t="shared" si="121"/>
        <v>-5314.0529999999999</v>
      </c>
      <c r="EV17" s="71">
        <f t="shared" si="122"/>
        <v>180.10686324351803</v>
      </c>
      <c r="EW17" s="67">
        <f t="shared" si="59"/>
        <v>2950.5</v>
      </c>
      <c r="EX17" s="68">
        <f>+[1]Аппарат!EX17</f>
        <v>2950.5</v>
      </c>
      <c r="EY17" s="68">
        <f>+[1]Аппарат!EY17</f>
        <v>0</v>
      </c>
      <c r="EZ17" s="68">
        <f>+[1]Аппарат!EZ17</f>
        <v>0</v>
      </c>
      <c r="FA17" s="69">
        <f t="shared" si="61"/>
        <v>8604.0380000000005</v>
      </c>
      <c r="FB17" s="68">
        <f>+[1]Аппарат!FB17</f>
        <v>8604.0380000000005</v>
      </c>
      <c r="FC17" s="68">
        <f>+[1]Аппарат!FC17</f>
        <v>0</v>
      </c>
      <c r="FD17" s="68">
        <f>+[1]Аппарат!FD17</f>
        <v>0</v>
      </c>
      <c r="FE17" s="70">
        <f t="shared" si="123"/>
        <v>-5653.5380000000005</v>
      </c>
      <c r="FF17" s="71">
        <f t="shared" si="124"/>
        <v>191.6128791730215</v>
      </c>
      <c r="FG17" s="67">
        <f t="shared" si="63"/>
        <v>2950.5</v>
      </c>
      <c r="FH17" s="68">
        <f>+[1]Аппарат!FH17</f>
        <v>2950.5</v>
      </c>
      <c r="FI17" s="68">
        <f>+[1]Аппарат!FI17</f>
        <v>0</v>
      </c>
      <c r="FJ17" s="68">
        <f>+[1]Аппарат!FJ17</f>
        <v>0</v>
      </c>
      <c r="FK17" s="69">
        <f t="shared" si="65"/>
        <v>5781.3590000000004</v>
      </c>
      <c r="FL17" s="68">
        <f>+[1]Аппарат!FL17</f>
        <v>5781.3590000000004</v>
      </c>
      <c r="FM17" s="68">
        <f>+[1]Аппарат!FM17</f>
        <v>0</v>
      </c>
      <c r="FN17" s="68">
        <f>+[1]Аппарат!FN17</f>
        <v>0</v>
      </c>
      <c r="FO17" s="70">
        <f t="shared" si="125"/>
        <v>-2830.8590000000004</v>
      </c>
      <c r="FP17" s="71">
        <f t="shared" si="126"/>
        <v>95.945060159295053</v>
      </c>
      <c r="FQ17" s="67">
        <f t="shared" si="67"/>
        <v>8851.5</v>
      </c>
      <c r="FR17" s="68">
        <f t="shared" si="199"/>
        <v>8851.5</v>
      </c>
      <c r="FS17" s="68">
        <f t="shared" si="199"/>
        <v>0</v>
      </c>
      <c r="FT17" s="68">
        <f t="shared" si="199"/>
        <v>0</v>
      </c>
      <c r="FU17" s="69">
        <f t="shared" si="69"/>
        <v>22649.95</v>
      </c>
      <c r="FV17" s="68">
        <f t="shared" si="200"/>
        <v>22649.95</v>
      </c>
      <c r="FW17" s="68">
        <f t="shared" si="200"/>
        <v>0</v>
      </c>
      <c r="FX17" s="68">
        <f t="shared" si="200"/>
        <v>0</v>
      </c>
      <c r="FY17" s="70">
        <f t="shared" si="129"/>
        <v>-13798.45</v>
      </c>
      <c r="FZ17" s="71">
        <f t="shared" si="130"/>
        <v>155.88826752527822</v>
      </c>
      <c r="GA17" s="67">
        <f t="shared" si="71"/>
        <v>17703</v>
      </c>
      <c r="GB17" s="68">
        <f t="shared" si="201"/>
        <v>17703</v>
      </c>
      <c r="GC17" s="68">
        <f t="shared" si="201"/>
        <v>0</v>
      </c>
      <c r="GD17" s="68">
        <f t="shared" si="201"/>
        <v>0</v>
      </c>
      <c r="GE17" s="69">
        <f t="shared" si="73"/>
        <v>47669.390203379997</v>
      </c>
      <c r="GF17" s="68">
        <f t="shared" si="202"/>
        <v>47669.390203379997</v>
      </c>
      <c r="GG17" s="68">
        <f t="shared" si="202"/>
        <v>0</v>
      </c>
      <c r="GH17" s="68">
        <f t="shared" si="202"/>
        <v>0</v>
      </c>
      <c r="GI17" s="70">
        <f t="shared" si="133"/>
        <v>-29966.390203379997</v>
      </c>
      <c r="GJ17" s="71">
        <f t="shared" si="134"/>
        <v>169.27294923673952</v>
      </c>
      <c r="GK17" s="67">
        <f t="shared" si="135"/>
        <v>39968.58</v>
      </c>
      <c r="GL17" s="68">
        <f t="shared" si="203"/>
        <v>39968.58</v>
      </c>
      <c r="GM17" s="68">
        <f t="shared" si="203"/>
        <v>0</v>
      </c>
      <c r="GN17" s="68">
        <f t="shared" si="203"/>
        <v>0</v>
      </c>
      <c r="GO17" s="69">
        <f t="shared" si="76"/>
        <v>73587.431008379994</v>
      </c>
      <c r="GP17" s="68">
        <f t="shared" si="204"/>
        <v>73587.431008379994</v>
      </c>
      <c r="GQ17" s="68">
        <f t="shared" si="204"/>
        <v>0</v>
      </c>
      <c r="GR17" s="68">
        <f t="shared" si="204"/>
        <v>0</v>
      </c>
      <c r="GS17" s="70">
        <f t="shared" si="138"/>
        <v>-33618.851008379992</v>
      </c>
      <c r="GT17" s="71">
        <f t="shared" si="139"/>
        <v>84.11319843832328</v>
      </c>
      <c r="GV17" s="73">
        <f t="shared" si="148"/>
        <v>39968.58</v>
      </c>
      <c r="GX17" s="65">
        <f t="shared" si="78"/>
        <v>-25918.040804999997</v>
      </c>
    </row>
    <row r="18" spans="1:215" ht="15" x14ac:dyDescent="0.2">
      <c r="A18" s="346"/>
      <c r="B18" s="87" t="s">
        <v>271</v>
      </c>
      <c r="C18" s="67">
        <f t="shared" si="79"/>
        <v>1722.2900000000002</v>
      </c>
      <c r="D18" s="68">
        <f>+[1]Балашиха!D10+[1]Волоколамск!D10+[1]Воскресенск!D10+[1]Дзержинск!D10+[1]Долгопрудный!D10+[1]Зарайск!D10+[1]Кашира!D10+[1]Клин!D10+[1]Красногорск!D10+[1]Лосинка!D10+[1]Луховицы!D10+[1]Люберцы!D10+[1]Озера!D10+[1]Орех!D10+[1]ПавловПосад!D10+[1]Пушкино!D10+[1]Пущино!D10+[1]Раменское!D10+[1]Рошаль!D10+[1]Руза!D10+[1]Серпухов!D10+[1]Талдом!D10+[1]Чехов!D10+[1]Шатура!D10+[1]Электрогорск!D10+[1]Электросталь!D10+[1]Фрязино!D10+[1]Нарофоминск!D10+[1]Звенигород!D10+[1]Истра!D10+[1]Лыткарино!D10+[1]Мытищи!D10+[1]Одинцово!D10+[1]Химки!D10+[1]Ивантеевка!D10</f>
        <v>222.48</v>
      </c>
      <c r="E18" s="68">
        <f>+[1]Филиалы!F11</f>
        <v>5.5</v>
      </c>
      <c r="F18" s="68">
        <f>+[1]Балашиха!E10+[1]Волоколамск!E10+[1]Воскресенск!E10+[1]Дзержинск!E10+[1]Долгопрудный!E10+[1]Зарайск!E10+[1]Кашира!E10+[1]Клин!E10+[1]Красногорск!E10+[1]Лосинка!E10+[1]Луховицы!E10+[1]Люберцы!E10+[1]Озера!E10+[1]Орех!E10+[1]ПавловПосад!E10+[1]Пушкино!E10+[1]Пущино!E10+[1]Раменское!E10+[1]Рошаль!E10+[1]Руза!E10+[1]Серпухов!E10+[1]Талдом!E10+[1]Чехов!E10+[1]Шатура!E10+[1]Электрогорск!E10+[1]Электросталь!E10+[1]Фрязино!E10+[1]Нарофоминск!E10+[1]Звенигород!E10+[1]Истра!E10+[1]Лыткарино!E10+[1]Мытищи!E10+[1]Одинцово!E10+[1]Химки!E10+[1]Ивантеевка!E10</f>
        <v>1494.3100000000002</v>
      </c>
      <c r="G18" s="69">
        <f t="shared" si="4"/>
        <v>2173.8207399999997</v>
      </c>
      <c r="H18" s="68">
        <f>+[1]Балашиха!H10+[1]Волоколамск!H10+[1]Воскресенск!H10+[1]Дзержинск!H10+[1]Долгопрудный!H10+[1]Зарайск!H10+[1]Кашира!H10+[1]Клин!H10+[1]Красногорск!H10+[1]Лосинка!H10+[1]Луховицы!H10+[1]Люберцы!H10+[1]Озера!H10+[1]Орех!H10+[1]ПавловПосад!H10+[1]Пушкино!H10+[1]Пущино!H10+[1]Раменское!H10+[1]Рошаль!H10+[1]Руза!H10+[1]Серпухов!H10+[1]Талдом!H10+[1]Чехов!H10+[1]Шатура!H10+[1]Электрогорск!H10+[1]Электросталь!H10+[1]Фрязино!H10+[1]Нарофоминск!H10+[1]Звенигород!H10+[1]Истра!H10+[1]Лыткарино!H10+[1]Мытищи!H10+[1]Одинцово!H10+[1]Химки!H10+[1]Ивантеевка!H10</f>
        <v>213.71</v>
      </c>
      <c r="I18" s="68">
        <f>+[1]Филиалы!J11</f>
        <v>105.2867</v>
      </c>
      <c r="J18" s="68">
        <f>+[1]Балашиха!I10+[1]Волоколамск!I10+[1]Воскресенск!I10+[1]Дзержинск!I10+[1]Долгопрудный!I10+[1]Зарайск!I10+[1]Кашира!I10+[1]Клин!I10+[1]Красногорск!I10+[1]Лосинка!I10+[1]Луховицы!I10+[1]Люберцы!I10+[1]Озера!I10+[1]Орех!I10+[1]ПавловПосад!I10+[1]Пушкино!I10+[1]Пущино!I10+[1]Раменское!I10+[1]Рошаль!I10+[1]Руза!I10+[1]Серпухов!I10+[1]Талдом!I10+[1]Чехов!I10+[1]Шатура!I10+[1]Электрогорск!I10+[1]Электросталь!I10+[1]Фрязино!I10+[1]Нарофоминск!I10+[1]Звенигород!I10+[1]Истра!I10+[1]Лыткарино!I10+[1]Мытищи!I10+[1]Одинцово!I10+[1]Химки!I10+[1]Ивантеевка!I10</f>
        <v>1854.8240399999997</v>
      </c>
      <c r="K18" s="70">
        <f t="shared" si="80"/>
        <v>-451.53073999999947</v>
      </c>
      <c r="L18" s="71">
        <f t="shared" si="81"/>
        <v>26.216882174314392</v>
      </c>
      <c r="M18" s="67">
        <f t="shared" si="82"/>
        <v>3120.7500000000005</v>
      </c>
      <c r="N18" s="68">
        <f>+[1]Балашиха!N10+[1]Волоколамск!N10+[1]Воскресенск!N10+[1]Дзержинск!N10+[1]Долгопрудный!N10+[1]Зарайск!N10+[1]Кашира!N10+[1]Клин!N10+[1]Красногорск!N10+[1]Лосинка!N10+[1]Луховицы!N10+[1]Люберцы!N10+[1]Озера!N10+[1]Орех!N10+[1]ПавловПосад!N10+[1]Пушкино!N10+[1]Пущино!N10+[1]Раменское!N10+[1]Рошаль!N10+[1]Руза!N10+[1]Серпухов!N10+[1]Талдом!N10+[1]Чехов!N10+[1]Шатура!N10+[1]Электрогорск!N10+[1]Электросталь!N10+[1]Фрязино!N10+[1]Нарофоминск!N10+[1]Звенигород!N10+[1]Истра!N10+[1]Лыткарино!N10+[1]Мытищи!N10+[1]Одинцово!N10+[1]Химки!N10+[1]Ивантеевка!N10</f>
        <v>194.84</v>
      </c>
      <c r="O18" s="68">
        <f>+[1]Филиалы!P11</f>
        <v>5.5</v>
      </c>
      <c r="P18" s="68">
        <f>+[1]Балашиха!O10+[1]Волоколамск!O10+[1]Воскресенск!O10+[1]Дзержинск!O10+[1]Долгопрудный!O10+[1]Зарайск!O10+[1]Кашира!O10+[1]Клин!O10+[1]Красногорск!O10+[1]Лосинка!O10+[1]Луховицы!O10+[1]Люберцы!O10+[1]Озера!O10+[1]Орех!O10+[1]ПавловПосад!O10+[1]Пушкино!O10+[1]Пущино!O10+[1]Раменское!O10+[1]Рошаль!O10+[1]Руза!O10+[1]Серпухов!O10+[1]Талдом!O10+[1]Чехов!O10+[1]Шатура!O10+[1]Электрогорск!O10+[1]Электросталь!O10+[1]Фрязино!O10+[1]Нарофоминск!O10+[1]Звенигород!O10+[1]Истра!O10+[1]Лыткарино!O10+[1]Мытищи!O10+[1]Одинцово!O10+[1]Химки!O10+[1]Ивантеевка!O10</f>
        <v>2920.4100000000003</v>
      </c>
      <c r="Q18" s="69">
        <f t="shared" si="7"/>
        <v>2846.3378699999994</v>
      </c>
      <c r="R18" s="68">
        <f>+[1]Балашиха!R10+[1]Волоколамск!R10+[1]Воскресенск!R10+[1]Дзержинск!R10+[1]Долгопрудный!R10+[1]Зарайск!R10+[1]Кашира!R10+[1]Клин!R10+[1]Красногорск!R10+[1]Лосинка!R10+[1]Луховицы!R10+[1]Люберцы!R10+[1]Озера!R10+[1]Орех!R10+[1]ПавловПосад!R10+[1]Пушкино!R10+[1]Пущино!R10+[1]Раменское!R10+[1]Рошаль!R10+[1]Руза!R10+[1]Серпухов!R10+[1]Талдом!R10+[1]Чехов!R10+[1]Шатура!R10+[1]Электрогорск!R10+[1]Электросталь!R10+[1]Фрязино!R10+[1]Нарофоминск!R10+[1]Звенигород!R10+[1]Истра!R10+[1]Лыткарино!R10+[1]Мытищи!R10+[1]Одинцово!R10+[1]Химки!R10+[1]Ивантеевка!R10</f>
        <v>202.88</v>
      </c>
      <c r="S18" s="68">
        <f>+[1]Филиалы!T11</f>
        <v>131.1593</v>
      </c>
      <c r="T18" s="68">
        <f>+[1]Балашиха!S10+[1]Волоколамск!S10+[1]Воскресенск!S10+[1]Дзержинск!S10+[1]Долгопрудный!S10+[1]Зарайск!S10+[1]Кашира!S10+[1]Клин!S10+[1]Красногорск!S10+[1]Лосинка!S10+[1]Луховицы!S10+[1]Люберцы!S10+[1]Озера!S10+[1]Орех!S10+[1]ПавловПосад!S10+[1]Пушкино!S10+[1]Пущино!S10+[1]Раменское!S10+[1]Рошаль!S10+[1]Руза!S10+[1]Серпухов!S10+[1]Талдом!S10+[1]Чехов!S10+[1]Шатура!S10+[1]Электрогорск!S10+[1]Электросталь!S10+[1]Фрязино!S10+[1]Нарофоминск!S10+[1]Звенигород!S10+[1]Истра!S10+[1]Лыткарино!S10+[1]Мытищи!S10+[1]Одинцово!S10+[1]Химки!S10+[1]Ивантеевка!S10</f>
        <v>2512.2985699999995</v>
      </c>
      <c r="U18" s="70">
        <f t="shared" si="83"/>
        <v>274.41213000000107</v>
      </c>
      <c r="V18" s="71">
        <f t="shared" si="84"/>
        <v>-8.7931468397020325</v>
      </c>
      <c r="W18" s="67">
        <f t="shared" si="9"/>
        <v>4008.7200000000007</v>
      </c>
      <c r="X18" s="68">
        <f>+[1]Балашиха!X10+[1]Волоколамск!X10+[1]Воскресенск!X10+[1]Дзержинск!X10+[1]Долгопрудный!X10+[1]Зарайск!X10+[1]Кашира!X10+[1]Клин!X10+[1]Красногорск!X10+[1]Лосинка!X10+[1]Луховицы!X10+[1]Люберцы!X10+[1]Озера!X10+[1]Орех!X10+[1]ПавловПосад!X10+[1]Пушкино!X10+[1]Пущино!X10+[1]Раменское!X10+[1]Рошаль!X10+[1]Руза!X10+[1]Серпухов!X10+[1]Талдом!X10+[1]Чехов!X10+[1]Шатура!X10+[1]Электрогорск!X10+[1]Электросталь!X10+[1]Фрязино!X10+[1]Нарофоминск!X10+[1]Звенигород!X10+[1]Истра!X10+[1]Лыткарино!X10+[1]Мытищи!X10+[1]Одинцово!X10+[1]Химки!X10+[1]Ивантеевка!X10</f>
        <v>215.48</v>
      </c>
      <c r="Y18" s="68">
        <f>+[1]Филиалы!Z11</f>
        <v>5.5</v>
      </c>
      <c r="Z18" s="68">
        <f>+[1]Балашиха!Y10+[1]Волоколамск!Y10+[1]Воскресенск!Y10+[1]Дзержинск!Y10+[1]Долгопрудный!Y10+[1]Зарайск!Y10+[1]Кашира!Y10+[1]Клин!Y10+[1]Красногорск!Y10+[1]Лосинка!Y10+[1]Луховицы!Y10+[1]Люберцы!Y10+[1]Озера!Y10+[1]Орех!Y10+[1]ПавловПосад!Y10+[1]Пушкино!Y10+[1]Пущино!Y10+[1]Раменское!Y10+[1]Рошаль!Y10+[1]Руза!Y10+[1]Серпухов!Y10+[1]Талдом!Y10+[1]Чехов!Y10+[1]Шатура!Y10+[1]Электрогорск!Y10+[1]Электросталь!Y10+[1]Фрязино!Y10+[1]Нарофоминск!Y10+[1]Звенигород!Y10+[1]Истра!Y10+[1]Лыткарино!Y10+[1]Мытищи!Y10+[1]Одинцово!Y10+[1]Химки!Y10+[1]Ивантеевка!Y10</f>
        <v>3787.7400000000007</v>
      </c>
      <c r="AA18" s="69">
        <f t="shared" si="11"/>
        <v>7851.0364299999983</v>
      </c>
      <c r="AB18" s="68">
        <f>+[1]Балашиха!AB10+[1]Волоколамск!AB10+[1]Воскресенск!AB10+[1]Дзержинск!AB10+[1]Долгопрудный!AB10+[1]Зарайск!AB10+[1]Кашира!AB10+[1]Клин!AB10+[1]Красногорск!AB10+[1]Лосинка!AB10+[1]Луховицы!AB10+[1]Люберцы!AB10+[1]Озера!AB10+[1]Орех!AB10+[1]ПавловПосад!AB10+[1]Пушкино!AB10+[1]Пущино!AB10+[1]Раменское!AB10+[1]Рошаль!AB10+[1]Руза!AB10+[1]Серпухов!AB10+[1]Талдом!AB10+[1]Чехов!AB10+[1]Шатура!AB10+[1]Электрогорск!AB10+[1]Электросталь!AB10+[1]Фрязино!AB10+[1]Нарофоминск!AB10+[1]Звенигород!AB10+[1]Истра!AB10+[1]Лыткарино!AB10+[1]Мытищи!AB10+[1]Одинцово!AB10+[1]Химки!AB10+[1]Ивантеевка!AB10</f>
        <v>215.44</v>
      </c>
      <c r="AC18" s="68">
        <f>+[1]Филиалы!AD11</f>
        <v>260.91121999999996</v>
      </c>
      <c r="AD18" s="68">
        <f>+[1]Балашиха!AC10+[1]Волоколамск!AC10+[1]Воскресенск!AC10+[1]Дзержинск!AC10+[1]Долгопрудный!AC10+[1]Зарайск!AC10+[1]Кашира!AC10+[1]Клин!AC10+[1]Красногорск!AC10+[1]Лосинка!AC10+[1]Луховицы!AC10+[1]Люберцы!AC10+[1]Озера!AC10+[1]Орех!AC10+[1]ПавловПосад!AC10+[1]Пушкино!AC10+[1]Пущино!AC10+[1]Раменское!AC10+[1]Рошаль!AC10+[1]Руза!AC10+[1]Серпухов!AC10+[1]Талдом!AC10+[1]Чехов!AC10+[1]Шатура!AC10+[1]Электрогорск!AC10+[1]Электросталь!AC10+[1]Фрязино!AC10+[1]Нарофоминск!AC10+[1]Звенигород!AC10+[1]Истра!AC10+[1]Лыткарино!AC10+[1]Мытищи!AC10+[1]Одинцово!AC10+[1]Химки!AC10+[1]Ивантеевка!AC10</f>
        <v>7374.6852099999987</v>
      </c>
      <c r="AE18" s="70">
        <f t="shared" si="85"/>
        <v>-3842.3164299999976</v>
      </c>
      <c r="AF18" s="71">
        <f t="shared" si="86"/>
        <v>95.848960017162511</v>
      </c>
      <c r="AG18" s="67">
        <f t="shared" si="13"/>
        <v>8851.76</v>
      </c>
      <c r="AH18" s="68">
        <f t="shared" si="189"/>
        <v>632.79999999999995</v>
      </c>
      <c r="AI18" s="68">
        <f t="shared" si="189"/>
        <v>16.5</v>
      </c>
      <c r="AJ18" s="68">
        <f t="shared" si="189"/>
        <v>8202.4600000000009</v>
      </c>
      <c r="AK18" s="69">
        <f t="shared" si="15"/>
        <v>12871.195039999999</v>
      </c>
      <c r="AL18" s="68">
        <f t="shared" si="190"/>
        <v>632.03</v>
      </c>
      <c r="AM18" s="68">
        <f t="shared" si="190"/>
        <v>497.35721999999998</v>
      </c>
      <c r="AN18" s="68">
        <f t="shared" si="190"/>
        <v>11741.807819999998</v>
      </c>
      <c r="AO18" s="70">
        <f t="shared" si="89"/>
        <v>-4019.4350399999985</v>
      </c>
      <c r="AP18" s="71">
        <f t="shared" si="90"/>
        <v>45.408314730629826</v>
      </c>
      <c r="AQ18" s="67">
        <f t="shared" si="17"/>
        <v>2957.69</v>
      </c>
      <c r="AR18" s="68">
        <f>+[1]Балашиха!AR10+[1]Волоколамск!AR10+[1]Воскресенск!AR10+[1]Дзержинск!AR10+[1]Долгопрудный!AR10+[1]Зарайск!AR10+[1]Кашира!AR10+[1]Клин!AR10+[1]Красногорск!AR10+[1]Лосинка!AR10+[1]Луховицы!AR10+[1]Люберцы!AR10+[1]Озера!AR10+[1]Орех!AR10+[1]ПавловПосад!AR10+[1]Пушкино!AR10+[1]Пущино!AR10+[1]Раменское!AR10+[1]Рошаль!AR10+[1]Руза!AR10+[1]Серпухов!AR10+[1]Талдом!AR10+[1]Чехов!AR10+[1]Шатура!AR10+[1]Электрогорск!AR10+[1]Электросталь!AR10+[1]Фрязино!AR10+[1]Нарофоминск!AR10+[1]Звенигород!AR10+[1]Истра!AR10+[1]Лыткарино!AR10+[1]Мытищи!AR10+[1]Одинцово!AR10+[1]Химки!AR10+[1]Ивантеевка!AR10</f>
        <v>197.64</v>
      </c>
      <c r="AS18" s="68">
        <f>+[1]Филиалы!AT11</f>
        <v>9.8000000000000007</v>
      </c>
      <c r="AT18" s="68">
        <f>+[1]Балашиха!AS10+[1]Волоколамск!AS10+[1]Воскресенск!AS10+[1]Дзержинск!AS10+[1]Долгопрудный!AS10+[1]Зарайск!AS10+[1]Кашира!AS10+[1]Клин!AS10+[1]Красногорск!AS10+[1]Лосинка!AS10+[1]Луховицы!AS10+[1]Люберцы!AS10+[1]Озера!AS10+[1]Орех!AS10+[1]ПавловПосад!AS10+[1]Пушкино!AS10+[1]Пущино!AS10+[1]Раменское!AS10+[1]Рошаль!AS10+[1]Руза!AS10+[1]Серпухов!AS10+[1]Талдом!AS10+[1]Чехов!AS10+[1]Шатура!AS10+[1]Электрогорск!AS10+[1]Электросталь!AS10+[1]Фрязино!AS10+[1]Нарофоминск!AS10+[1]Звенигород!AS10+[1]Истра!AS10+[1]Лыткарино!AS10+[1]Мытищи!AS10+[1]Одинцово!AS10+[1]Химки!AS10+[1]Ивантеевка!AS10</f>
        <v>2750.25</v>
      </c>
      <c r="AU18" s="69">
        <f t="shared" si="19"/>
        <v>3839.1226299999994</v>
      </c>
      <c r="AV18" s="68">
        <f>+[1]Балашиха!AV10+[1]Волоколамск!AV10+[1]Воскресенск!AV10+[1]Дзержинск!AV10+[1]Долгопрудный!AV10+[1]Зарайск!AV10+[1]Кашира!AV10+[1]Клин!AV10+[1]Красногорск!AV10+[1]Лосинка!AV10+[1]Луховицы!AV10+[1]Люберцы!AV10+[1]Озера!AV10+[1]Орех!AV10+[1]ПавловПосад!AV10+[1]Пушкино!AV10+[1]Пущино!AV10+[1]Раменское!AV10+[1]Рошаль!AV10+[1]Руза!AV10+[1]Серпухов!AV10+[1]Талдом!AV10+[1]Чехов!AV10+[1]Шатура!AV10+[1]Электрогорск!AV10+[1]Электросталь!AV10+[1]Фрязино!AV10+[1]Нарофоминск!AV10+[1]Звенигород!AV10+[1]Истра!AV10+[1]Лыткарино!AV10+[1]Мытищи!AV10+[1]Одинцово!AV10+[1]Химки!AV10+[1]Ивантеевка!AV10</f>
        <v>241.89</v>
      </c>
      <c r="AW18" s="68">
        <f>+[1]Филиалы!AX11</f>
        <v>188.91185000000002</v>
      </c>
      <c r="AX18" s="68">
        <f>+[1]Балашиха!AW10+[1]Волоколамск!AW10+[1]Воскресенск!AW10+[1]Дзержинск!AW10+[1]Долгопрудный!AW10+[1]Зарайск!AW10+[1]Кашира!AW10+[1]Клин!AW10+[1]Красногорск!AW10+[1]Лосинка!AW10+[1]Луховицы!AW10+[1]Люберцы!AW10+[1]Озера!AW10+[1]Орех!AW10+[1]ПавловПосад!AW10+[1]Пушкино!AW10+[1]Пущино!AW10+[1]Раменское!AW10+[1]Рошаль!AW10+[1]Руза!AW10+[1]Серпухов!AW10+[1]Талдом!AW10+[1]Чехов!AW10+[1]Шатура!AW10+[1]Электрогорск!AW10+[1]Электросталь!AW10+[1]Фрязино!AW10+[1]Нарофоминск!AW10+[1]Звенигород!AW10+[1]Истра!AW10+[1]Лыткарино!AW10+[1]Мытищи!AW10+[1]Одинцово!AW10+[1]Химки!AW10+[1]Ивантеевка!AW10</f>
        <v>3408.3207799999996</v>
      </c>
      <c r="AY18" s="70">
        <f t="shared" si="91"/>
        <v>-881.43262999999934</v>
      </c>
      <c r="AZ18" s="71">
        <f t="shared" si="92"/>
        <v>29.801386555047998</v>
      </c>
      <c r="BA18" s="67">
        <f t="shared" si="21"/>
        <v>3027.61</v>
      </c>
      <c r="BB18" s="68">
        <f>+[1]Балашиха!BB10+[1]Волоколамск!BB10+[1]Воскресенск!BB10+[1]Дзержинск!BB10+[1]Долгопрудный!BB10+[1]Зарайск!BB10+[1]Кашира!BB10+[1]Клин!BB10+[1]Красногорск!BB10+[1]Лосинка!BB10+[1]Луховицы!BB10+[1]Люберцы!BB10+[1]Озера!BB10+[1]Орех!BB10+[1]ПавловПосад!BB10+[1]Пушкино!BB10+[1]Пущино!BB10+[1]Раменское!BB10+[1]Рошаль!BB10+[1]Руза!BB10+[1]Серпухов!BB10+[1]Талдом!BB10+[1]Чехов!BB10+[1]Шатура!BB10+[1]Электрогорск!BB10+[1]Электросталь!BB10+[1]Фрязино!BB10+[1]Нарофоминск!BB10+[1]Звенигород!BB10+[1]Истра!BB10+[1]Лыткарино!BB10+[1]Мытищи!BB10+[1]Одинцово!BB10+[1]Химки!BB10+[1]Ивантеевка!BB10</f>
        <v>0</v>
      </c>
      <c r="BC18" s="68">
        <f>+[1]Филиалы!BD11</f>
        <v>0</v>
      </c>
      <c r="BD18" s="68">
        <f>+[1]Балашиха!BC10+[1]Волоколамск!BC10+[1]Воскресенск!BC10+[1]Дзержинск!BC10+[1]Долгопрудный!BC10+[1]Зарайск!BC10+[1]Кашира!BC10+[1]Клин!BC10+[1]Красногорск!BC10+[1]Лосинка!BC10+[1]Луховицы!BC10+[1]Люберцы!BC10+[1]Озера!BC10+[1]Орех!BC10+[1]ПавловПосад!BC10+[1]Пушкино!BC10+[1]Пущино!BC10+[1]Раменское!BC10+[1]Рошаль!BC10+[1]Руза!BC10+[1]Серпухов!BC10+[1]Талдом!BC10+[1]Чехов!BC10+[1]Шатура!BC10+[1]Электрогорск!BC10+[1]Электросталь!BC10+[1]Фрязино!BC10+[1]Нарофоминск!BC10+[1]Звенигород!BC10+[1]Истра!BC10+[1]Лыткарино!BC10+[1]Мытищи!BC10+[1]Одинцово!BC10+[1]Химки!BC10+[1]Ивантеевка!BC10</f>
        <v>3027.61</v>
      </c>
      <c r="BE18" s="69">
        <f t="shared" si="23"/>
        <v>3493.5561100000004</v>
      </c>
      <c r="BF18" s="68">
        <f>+[1]Балашиха!BF10+[1]Волоколамск!BF10+[1]Воскресенск!BF10+[1]Дзержинск!BF10+[1]Долгопрудный!BF10+[1]Зарайск!BF10+[1]Кашира!BF10+[1]Клин!BF10+[1]Красногорск!BF10+[1]Лосинка!BF10+[1]Луховицы!BF10+[1]Люберцы!BF10+[1]Озера!BF10+[1]Орех!BF10+[1]ПавловПосад!BF10+[1]Пушкино!BF10+[1]Пущино!BF10+[1]Раменское!BF10+[1]Рошаль!BF10+[1]Руза!BF10+[1]Серпухов!BF10+[1]Талдом!BF10+[1]Чехов!BF10+[1]Шатура!BF10+[1]Электрогорск!BF10+[1]Электросталь!BF10+[1]Фрязино!BF10+[1]Нарофоминск!BF10+[1]Звенигород!BF10+[1]Истра!BF10+[1]Лыткарино!BF10+[1]Мытищи!BF10+[1]Одинцово!BF10+[1]Химки!BF10+[1]Ивантеевка!BF10</f>
        <v>190.15</v>
      </c>
      <c r="BG18" s="68">
        <f>+[1]Филиалы!BH11</f>
        <v>202.23511000000002</v>
      </c>
      <c r="BH18" s="68">
        <f>+[1]Балашиха!BG10+[1]Волоколамск!BG10+[1]Воскресенск!BG10+[1]Дзержинск!BG10+[1]Долгопрудный!BG10+[1]Зарайск!BG10+[1]Кашира!BG10+[1]Клин!BG10+[1]Красногорск!BG10+[1]Лосинка!BG10+[1]Луховицы!BG10+[1]Люберцы!BG10+[1]Озера!BG10+[1]Орех!BG10+[1]ПавловПосад!BG10+[1]Пушкино!BG10+[1]Пущино!BG10+[1]Раменское!BG10+[1]Рошаль!BG10+[1]Руза!BG10+[1]Серпухов!BG10+[1]Талдом!BG10+[1]Чехов!BG10+[1]Шатура!BG10+[1]Электрогорск!BG10+[1]Электросталь!BG10+[1]Фрязино!BG10+[1]Нарофоминск!BG10+[1]Звенигород!BG10+[1]Истра!BG10+[1]Лыткарино!BG10+[1]Мытищи!BG10+[1]Одинцово!BG10+[1]Химки!BG10+[1]Ивантеевка!BG10</f>
        <v>3101.1710000000003</v>
      </c>
      <c r="BI18" s="70">
        <f t="shared" si="93"/>
        <v>-465.94611000000032</v>
      </c>
      <c r="BJ18" s="71">
        <f t="shared" si="94"/>
        <v>15.389898632915092</v>
      </c>
      <c r="BK18" s="67">
        <f t="shared" si="25"/>
        <v>4091.0800000000004</v>
      </c>
      <c r="BL18" s="68">
        <f>+[1]Балашиха!BL10+[1]Волоколамск!BL10+[1]Воскресенск!BL10+[1]Дзержинск!BL10+[1]Долгопрудный!BL10+[1]Зарайск!BL10+[1]Кашира!BL10+[1]Клин!BL10+[1]Красногорск!BL10+[1]Лосинка!BL10+[1]Луховицы!BL10+[1]Люберцы!BL10+[1]Озера!BL10+[1]Орех!BL10+[1]ПавловПосад!BL10+[1]Пушкино!BL10+[1]Пущино!BL10+[1]Раменское!BL10+[1]Рошаль!BL10+[1]Руза!BL10+[1]Серпухов!BL10+[1]Талдом!BL10+[1]Чехов!BL10+[1]Шатура!BL10+[1]Электрогорск!BL10+[1]Электросталь!BL10+[1]Фрязино!BL10+[1]Нарофоминск!BL10+[1]Звенигород!BL10+[1]Истра!BL10+[1]Лыткарино!BL10+[1]Мытищи!BL10+[1]Одинцово!BL10+[1]Химки!BL10+[1]Ивантеевка!BL10</f>
        <v>15</v>
      </c>
      <c r="BM18" s="68">
        <f>+[1]Филиалы!BN11</f>
        <v>0</v>
      </c>
      <c r="BN18" s="68">
        <f>+[1]Балашиха!BM10+[1]Волоколамск!BM10+[1]Воскресенск!BM10+[1]Дзержинск!BM10+[1]Долгопрудный!BM10+[1]Зарайск!BM10+[1]Кашира!BM10+[1]Клин!BM10+[1]Красногорск!BM10+[1]Лосинка!BM10+[1]Луховицы!BM10+[1]Люберцы!BM10+[1]Озера!BM10+[1]Орех!BM10+[1]ПавловПосад!BM10+[1]Пушкино!BM10+[1]Пущино!BM10+[1]Раменское!BM10+[1]Рошаль!BM10+[1]Руза!BM10+[1]Серпухов!BM10+[1]Талдом!BM10+[1]Чехов!BM10+[1]Шатура!BM10+[1]Электрогорск!BM10+[1]Электросталь!BM10+[1]Фрязино!BM10+[1]Нарофоминск!BM10+[1]Звенигород!BM10+[1]Истра!BM10+[1]Лыткарино!BM10+[1]Мытищи!BM10+[1]Одинцово!BM10+[1]Химки!BM10+[1]Ивантеевка!BM10</f>
        <v>4076.0800000000004</v>
      </c>
      <c r="BO18" s="69">
        <f t="shared" si="27"/>
        <v>7728.5200199999999</v>
      </c>
      <c r="BP18" s="68">
        <f>+[1]Балашиха!BP10+[1]Волоколамск!BP10+[1]Воскресенск!BP10+[1]Дзержинск!BP10+[1]Долгопрудный!BP10+[1]Зарайск!BP10+[1]Кашира!BP10+[1]Клин!BP10+[1]Красногорск!BP10+[1]Лосинка!BP10+[1]Луховицы!BP10+[1]Люберцы!BP10+[1]Озера!BP10+[1]Орех!BP10+[1]ПавловПосад!BP10+[1]Пушкино!BP10+[1]Пущино!BP10+[1]Раменское!BP10+[1]Рошаль!BP10+[1]Руза!BP10+[1]Серпухов!BP10+[1]Талдом!BP10+[1]Чехов!BP10+[1]Шатура!BP10+[1]Электрогорск!BP10+[1]Электросталь!BP10+[1]Фрязино!BP10+[1]Нарофоминск!BP10+[1]Звенигород!BP10+[1]Истра!BP10+[1]Лыткарино!BP10+[1]Мытищи!BP10+[1]Одинцово!BP10+[1]Химки!BP10+[1]Ивантеевка!BP10</f>
        <v>182.01</v>
      </c>
      <c r="BQ18" s="68">
        <f>+[1]Филиалы!BR11</f>
        <v>457.49574999999993</v>
      </c>
      <c r="BR18" s="68">
        <f>+[1]Балашиха!BQ10+[1]Волоколамск!BQ10+[1]Воскресенск!BQ10+[1]Дзержинск!BQ10+[1]Долгопрудный!BQ10+[1]Зарайск!BQ10+[1]Кашира!BQ10+[1]Клин!BQ10+[1]Красногорск!BQ10+[1]Лосинка!BQ10+[1]Луховицы!BQ10+[1]Люберцы!BQ10+[1]Озера!BQ10+[1]Орех!BQ10+[1]ПавловПосад!BQ10+[1]Пушкино!BQ10+[1]Пущино!BQ10+[1]Раменское!BQ10+[1]Рошаль!BQ10+[1]Руза!BQ10+[1]Серпухов!BQ10+[1]Талдом!BQ10+[1]Чехов!BQ10+[1]Шатура!BQ10+[1]Электрогорск!BQ10+[1]Электросталь!BQ10+[1]Фрязино!BQ10+[1]Нарофоминск!BQ10+[1]Звенигород!BQ10+[1]Истра!BQ10+[1]Лыткарино!BQ10+[1]Мытищи!BQ10+[1]Одинцово!BQ10+[1]Химки!BQ10+[1]Ивантеевка!BQ10</f>
        <v>7089.0142699999997</v>
      </c>
      <c r="BS18" s="70">
        <f t="shared" si="95"/>
        <v>-3637.4400199999995</v>
      </c>
      <c r="BT18" s="71">
        <f t="shared" si="96"/>
        <v>88.911485964586348</v>
      </c>
      <c r="BU18" s="67">
        <f t="shared" si="29"/>
        <v>10076.380000000001</v>
      </c>
      <c r="BV18" s="68">
        <f t="shared" si="191"/>
        <v>212.64</v>
      </c>
      <c r="BW18" s="68">
        <f t="shared" si="191"/>
        <v>9.8000000000000007</v>
      </c>
      <c r="BX18" s="68">
        <f t="shared" si="191"/>
        <v>9853.94</v>
      </c>
      <c r="BY18" s="69">
        <f t="shared" si="31"/>
        <v>15061.198759999999</v>
      </c>
      <c r="BZ18" s="68">
        <f t="shared" si="192"/>
        <v>614.04999999999995</v>
      </c>
      <c r="CA18" s="68">
        <f t="shared" si="192"/>
        <v>848.64270999999997</v>
      </c>
      <c r="CB18" s="68">
        <f t="shared" si="192"/>
        <v>13598.50605</v>
      </c>
      <c r="CC18" s="70">
        <f t="shared" si="99"/>
        <v>-4984.8187599999983</v>
      </c>
      <c r="CD18" s="71">
        <f t="shared" si="100"/>
        <v>49.470333195056128</v>
      </c>
      <c r="CE18" s="67">
        <f t="shared" si="33"/>
        <v>18928.140000000003</v>
      </c>
      <c r="CF18" s="68">
        <f t="shared" si="193"/>
        <v>845.43999999999994</v>
      </c>
      <c r="CG18" s="68">
        <f t="shared" si="193"/>
        <v>26.3</v>
      </c>
      <c r="CH18" s="68">
        <f t="shared" si="193"/>
        <v>18056.400000000001</v>
      </c>
      <c r="CI18" s="69">
        <f t="shared" si="35"/>
        <v>27932.393799999998</v>
      </c>
      <c r="CJ18" s="68">
        <f t="shared" si="194"/>
        <v>1246.08</v>
      </c>
      <c r="CK18" s="68">
        <f t="shared" si="194"/>
        <v>1345.9999299999999</v>
      </c>
      <c r="CL18" s="68">
        <f t="shared" si="194"/>
        <v>25340.313869999998</v>
      </c>
      <c r="CM18" s="70">
        <f t="shared" si="103"/>
        <v>-9004.253799999995</v>
      </c>
      <c r="CN18" s="71">
        <f t="shared" si="104"/>
        <v>47.570726970531666</v>
      </c>
      <c r="CO18" s="67">
        <f t="shared" si="105"/>
        <v>3748.4800000000005</v>
      </c>
      <c r="CP18" s="68">
        <f>+[1]Балашиха!CP10+[1]Волоколамск!CP10+[1]Воскресенск!CP10+[1]Дзержинск!CP10+[1]Долгопрудный!CP10+[1]Зарайск!CP10+[1]Кашира!CP10+[1]Клин!CP10+[1]Красногорск!CP10+[1]Лосинка!CP10+[1]Луховицы!CP10+[1]Люберцы!CP10+[1]Озера!CP10+[1]Орех!CP10+[1]ПавловПосад!CP10+[1]Пушкино!CP10+[1]Пущино!CP10+[1]Раменское!CP10+[1]Рошаль!CP10+[1]Руза!CP10+[1]Серпухов!CP10+[1]Талдом!CP10+[1]Чехов!CP10+[1]Шатура!CP10+[1]Электрогорск!CP10+[1]Электросталь!CP10+[1]Фрязино!CP10+[1]Нарофоминск!CP10+[1]Звенигород!CP10+[1]Истра!CP10+[1]Лыткарино!CP10+[1]Мытищи!CP10+[1]Одинцово!CP10+[1]Химки!CP10+[1]Ивантеевка!CP10</f>
        <v>15</v>
      </c>
      <c r="CQ18" s="68">
        <f>+[1]Филиалы!CR11</f>
        <v>0</v>
      </c>
      <c r="CR18" s="68">
        <f>+[1]Балашиха!CQ10+[1]Волоколамск!CQ10+[1]Воскресенск!CQ10+[1]Дзержинск!CQ10+[1]Долгопрудный!CQ10+[1]Зарайск!CQ10+[1]Кашира!CQ10+[1]Клин!CQ10+[1]Красногорск!CQ10+[1]Лосинка!CQ10+[1]Луховицы!CQ10+[1]Люберцы!CQ10+[1]Озера!CQ10+[1]Орех!CQ10+[1]ПавловПосад!CQ10+[1]Пушкино!CQ10+[1]Пущино!CQ10+[1]Раменское!CQ10+[1]Рошаль!CQ10+[1]Руза!CQ10+[1]Серпухов!CQ10+[1]Талдом!CQ10+[1]Чехов!CQ10+[1]Шатура!CQ10+[1]Электрогорск!CQ10+[1]Электросталь!CQ10+[1]Фрязино!CQ10+[1]Нарофоминск!CQ10+[1]Звенигород!CQ10+[1]Истра!CQ10+[1]Лыткарино!CQ10+[1]Мытищи!CQ10+[1]Одинцово!CQ10+[1]Химки!CQ10+[1]Ивантеевка!CQ10</f>
        <v>3733.4800000000005</v>
      </c>
      <c r="CS18" s="69">
        <f t="shared" si="38"/>
        <v>4557.8842629999999</v>
      </c>
      <c r="CT18" s="68">
        <f>+[1]Балашиха!CT10+[1]Волоколамск!CT10+[1]Воскресенск!CT10+[1]Дзержинск!CT10+[1]Долгопрудный!CT10+[1]Зарайск!CT10+[1]Кашира!CT10+[1]Клин!CT10+[1]Красногорск!CT10+[1]Лосинка!CT10+[1]Луховицы!CT10+[1]Люберцы!CT10+[1]Озера!CT10+[1]Орех!CT10+[1]ПавловПосад!CT10+[1]Пушкино!CT10+[1]Пущино!CT10+[1]Раменское!CT10+[1]Рошаль!CT10+[1]Руза!CT10+[1]Серпухов!CT10+[1]Талдом!CT10+[1]Чехов!CT10+[1]Шатура!CT10+[1]Электрогорск!CT10+[1]Электросталь!CT10+[1]Фрязино!CT10+[1]Нарофоминск!CT10+[1]Звенигород!CT10+[1]Истра!CT10+[1]Лыткарино!CT10+[1]Мытищи!CT10+[1]Одинцово!CT10+[1]Химки!CT10+[1]Ивантеевка!CT10</f>
        <v>205.13047999999998</v>
      </c>
      <c r="CU18" s="68">
        <f>+[1]Филиалы!CV11</f>
        <v>414.15625299999999</v>
      </c>
      <c r="CV18" s="68">
        <f>+[1]Балашиха!CU10+[1]Волоколамск!CU10+[1]Воскресенск!CU10+[1]Дзержинск!CU10+[1]Долгопрудный!CU10+[1]Зарайск!CU10+[1]Кашира!CU10+[1]Клин!CU10+[1]Красногорск!CU10+[1]Лосинка!CU10+[1]Луховицы!CU10+[1]Люберцы!CU10+[1]Озера!CU10+[1]Орех!CU10+[1]ПавловПосад!CU10+[1]Пушкино!CU10+[1]Пущино!CU10+[1]Раменское!CU10+[1]Рошаль!CU10+[1]Руза!CU10+[1]Серпухов!CU10+[1]Талдом!CU10+[1]Чехов!CU10+[1]Шатура!CU10+[1]Электрогорск!CU10+[1]Электросталь!CU10+[1]Фрязино!CU10+[1]Нарофоминск!CU10+[1]Звенигород!CU10+[1]Истра!CU10+[1]Лыткарино!CU10+[1]Мытищи!CU10+[1]Одинцово!CU10+[1]Химки!CU10+[1]Ивантеевка!CU10</f>
        <v>3938.5975299999996</v>
      </c>
      <c r="CW18" s="70">
        <f t="shared" si="106"/>
        <v>-809.40426299999945</v>
      </c>
      <c r="CX18" s="71">
        <f t="shared" si="107"/>
        <v>21.59286598834727</v>
      </c>
      <c r="CY18" s="67">
        <f t="shared" si="108"/>
        <v>3771.3800000000006</v>
      </c>
      <c r="CZ18" s="68">
        <f>+[1]Балашиха!CZ10+[1]Волоколамск!CZ10+[1]Воскресенск!CZ10+[1]Дзержинск!CZ10+[1]Долгопрудный!CZ10+[1]Зарайск!CZ10+[1]Кашира!CZ10+[1]Клин!CZ10+[1]Красногорск!CZ10+[1]Лосинка!CZ10+[1]Луховицы!CZ10+[1]Люберцы!CZ10+[1]Озера!CZ10+[1]Орех!CZ10+[1]ПавловПосад!CZ10+[1]Пушкино!CZ10+[1]Пущино!CZ10+[1]Раменское!CZ10+[1]Рошаль!CZ10+[1]Руза!CZ10+[1]Серпухов!CZ10+[1]Талдом!CZ10+[1]Чехов!CZ10+[1]Шатура!CZ10+[1]Электрогорск!CZ10+[1]Электросталь!CZ10+[1]Фрязино!CZ10+[1]Нарофоминск!CZ10+[1]Звенигород!CZ10+[1]Истра!CZ10+[1]Лыткарино!CZ10+[1]Мытищи!CZ10+[1]Одинцово!CZ10+[1]Химки!CZ10+[1]Ивантеевка!CZ10</f>
        <v>15</v>
      </c>
      <c r="DA18" s="68">
        <f>+[1]Филиалы!DB11</f>
        <v>0</v>
      </c>
      <c r="DB18" s="68">
        <f>+[1]Балашиха!DA10+[1]Волоколамск!DA10+[1]Воскресенск!DA10+[1]Дзержинск!DA10+[1]Долгопрудный!DA10+[1]Зарайск!DA10+[1]Кашира!DA10+[1]Клин!DA10+[1]Красногорск!DA10+[1]Лосинка!DA10+[1]Луховицы!DA10+[1]Люберцы!DA10+[1]Озера!DA10+[1]Орех!DA10+[1]ПавловПосад!DA10+[1]Пушкино!DA10+[1]Пущино!DA10+[1]Раменское!DA10+[1]Рошаль!DA10+[1]Руза!DA10+[1]Серпухов!DA10+[1]Талдом!DA10+[1]Чехов!DA10+[1]Шатура!DA10+[1]Электрогорск!DA10+[1]Электросталь!DA10+[1]Фрязино!DA10+[1]Нарофоминск!DA10+[1]Звенигород!DA10+[1]Истра!DA10+[1]Лыткарино!DA10+[1]Мытищи!DA10+[1]Одинцово!DA10+[1]Химки!DA10+[1]Ивантеевка!DA10</f>
        <v>3756.3800000000006</v>
      </c>
      <c r="DC18" s="69">
        <f t="shared" si="41"/>
        <v>5886.6984877966097</v>
      </c>
      <c r="DD18" s="68">
        <f>+[1]Балашиха!DD10+[1]Волоколамск!DD10+[1]Воскресенск!DD10+[1]Дзержинск!DD10+[1]Долгопрудный!DD10+[1]Зарайск!DD10+[1]Кашира!DD10+[1]Клин!DD10+[1]Красногорск!DD10+[1]Лосинка!DD10+[1]Луховицы!DD10+[1]Люберцы!DD10+[1]Озера!DD10+[1]Орех!DD10+[1]ПавловПосад!DD10+[1]Пушкино!DD10+[1]Пущино!DD10+[1]Раменское!DD10+[1]Рошаль!DD10+[1]Руза!DD10+[1]Серпухов!DD10+[1]Талдом!DD10+[1]Чехов!DD10+[1]Шатура!DD10+[1]Электрогорск!DD10+[1]Электросталь!DD10+[1]Фрязино!DD10+[1]Нарофоминск!DD10+[1]Звенигород!DD10+[1]Истра!DD10+[1]Лыткарино!DD10+[1]Мытищи!DD10+[1]Одинцово!DD10+[1]Химки!DD10+[1]Ивантеевка!DD10</f>
        <v>223.68212</v>
      </c>
      <c r="DE18" s="68">
        <f>+[1]Филиалы!DF11</f>
        <v>276.90241779661017</v>
      </c>
      <c r="DF18" s="68">
        <f>+[1]Балашиха!DE10+[1]Волоколамск!DE10+[1]Воскресенск!DE10+[1]Дзержинск!DE10+[1]Долгопрудный!DE10+[1]Зарайск!DE10+[1]Кашира!DE10+[1]Клин!DE10+[1]Красногорск!DE10+[1]Лосинка!DE10+[1]Луховицы!DE10+[1]Люберцы!DE10+[1]Озера!DE10+[1]Орех!DE10+[1]ПавловПосад!DE10+[1]Пушкино!DE10+[1]Пущино!DE10+[1]Раменское!DE10+[1]Рошаль!DE10+[1]Руза!DE10+[1]Серпухов!DE10+[1]Талдом!DE10+[1]Чехов!DE10+[1]Шатура!DE10+[1]Электрогорск!DE10+[1]Электросталь!DE10+[1]Фрязино!DE10+[1]Нарофоминск!DE10+[1]Звенигород!DE10+[1]Истра!DE10+[1]Лыткарино!DE10+[1]Мытищи!DE10+[1]Одинцово!DE10+[1]Химки!DE10+[1]Ивантеевка!DE10</f>
        <v>5386.1139499999999</v>
      </c>
      <c r="DG18" s="70">
        <f t="shared" si="109"/>
        <v>-2115.3184877966091</v>
      </c>
      <c r="DH18" s="71">
        <f t="shared" si="110"/>
        <v>56.088712561359756</v>
      </c>
      <c r="DI18" s="67">
        <f t="shared" si="43"/>
        <v>4786.84</v>
      </c>
      <c r="DJ18" s="68">
        <f>+[1]Балашиха!DJ10+[1]Волоколамск!DJ10+[1]Воскресенск!DJ10+[1]Дзержинск!DJ10+[1]Долгопрудный!DJ10+[1]Зарайск!DJ10+[1]Кашира!DJ10+[1]Клин!DJ10+[1]Красногорск!DJ10+[1]Лосинка!DJ10+[1]Луховицы!DJ10+[1]Люберцы!DJ10+[1]Озера!DJ10+[1]Орех!DJ10+[1]ПавловПосад!DJ10+[1]Пушкино!DJ10+[1]Пущино!DJ10+[1]Раменское!DJ10+[1]Рошаль!DJ10+[1]Руза!DJ10+[1]Серпухов!DJ10+[1]Талдом!DJ10+[1]Чехов!DJ10+[1]Шатура!DJ10+[1]Электрогорск!DJ10+[1]Электросталь!DJ10+[1]Фрязино!DJ10+[1]Нарофоминск!DJ10+[1]Звенигород!DJ10+[1]Истра!DJ10+[1]Лыткарино!DJ10+[1]Мытищи!DJ10+[1]Одинцово!DJ10+[1]Химки!DJ10+[1]Ивантеевка!DJ10</f>
        <v>15</v>
      </c>
      <c r="DK18" s="68">
        <f>+[1]Филиалы!DL11</f>
        <v>0</v>
      </c>
      <c r="DL18" s="68">
        <f>+[1]Балашиха!DK10+[1]Волоколамск!DK10+[1]Воскресенск!DK10+[1]Дзержинск!DK10+[1]Долгопрудный!DK10+[1]Зарайск!DK10+[1]Кашира!DK10+[1]Клин!DK10+[1]Красногорск!DK10+[1]Лосинка!DK10+[1]Луховицы!DK10+[1]Люберцы!DK10+[1]Озера!DK10+[1]Орех!DK10+[1]ПавловПосад!DK10+[1]Пушкино!DK10+[1]Пущино!DK10+[1]Раменское!DK10+[1]Рошаль!DK10+[1]Руза!DK10+[1]Серпухов!DK10+[1]Талдом!DK10+[1]Чехов!DK10+[1]Шатура!DK10+[1]Электрогорск!DK10+[1]Электросталь!DK10+[1]Фрязино!DK10+[1]Нарофоминск!DK10+[1]Звенигород!DK10+[1]Истра!DK10+[1]Лыткарино!DK10+[1]Мытищи!DK10+[1]Одинцово!DK10+[1]Химки!DK10+[1]Ивантеевка!DK10</f>
        <v>4771.84</v>
      </c>
      <c r="DM18" s="69">
        <f t="shared" si="45"/>
        <v>7419.0080202881363</v>
      </c>
      <c r="DN18" s="68">
        <f>+[1]Балашиха!DN10+[1]Волоколамск!DN10+[1]Воскресенск!DN10+[1]Дзержинск!DN10+[1]Долгопрудный!DN10+[1]Зарайск!DN10+[1]Кашира!DN10+[1]Клин!DN10+[1]Красногорск!DN10+[1]Лосинка!DN10+[1]Луховицы!DN10+[1]Люберцы!DN10+[1]Озера!DN10+[1]Орех!DN10+[1]ПавловПосад!DN10+[1]Пушкино!DN10+[1]Пущино!DN10+[1]Раменское!DN10+[1]Рошаль!DN10+[1]Руза!DN10+[1]Серпухов!DN10+[1]Талдом!DN10+[1]Чехов!DN10+[1]Шатура!DN10+[1]Электрогорск!DN10+[1]Электросталь!DN10+[1]Фрязино!DN10+[1]Нарофоминск!DN10+[1]Звенигород!DN10+[1]Истра!DN10+[1]Лыткарино!DN10+[1]Мытищи!DN10+[1]Одинцово!DN10+[1]Химки!DN10+[1]Ивантеевка!DN10</f>
        <v>226.34553000000002</v>
      </c>
      <c r="DO18" s="68">
        <f>+[1]Филиалы!DP11</f>
        <v>332.14938503389828</v>
      </c>
      <c r="DP18" s="68">
        <f>+[1]Балашиха!DO10+[1]Волоколамск!DO10+[1]Воскресенск!DO10+[1]Дзержинск!DO10+[1]Долгопрудный!DO10+[1]Зарайск!DO10+[1]Кашира!DO10+[1]Клин!DO10+[1]Красногорск!DO10+[1]Лосинка!DO10+[1]Луховицы!DO10+[1]Люберцы!DO10+[1]Озера!DO10+[1]Орех!DO10+[1]ПавловПосад!DO10+[1]Пушкино!DO10+[1]Пущино!DO10+[1]Раменское!DO10+[1]Рошаль!DO10+[1]Руза!DO10+[1]Серпухов!DO10+[1]Талдом!DO10+[1]Чехов!DO10+[1]Шатура!DO10+[1]Электрогорск!DO10+[1]Электросталь!DO10+[1]Фрязино!DO10+[1]Нарофоминск!DO10+[1]Звенигород!DO10+[1]Истра!DO10+[1]Лыткарино!DO10+[1]Мытищи!DO10+[1]Одинцово!DO10+[1]Химки!DO10+[1]Ивантеевка!DO10</f>
        <v>6860.5131052542383</v>
      </c>
      <c r="DQ18" s="70">
        <f t="shared" si="111"/>
        <v>-2632.1680202881362</v>
      </c>
      <c r="DR18" s="71">
        <f t="shared" si="112"/>
        <v>54.987591402431178</v>
      </c>
      <c r="DS18" s="67">
        <f t="shared" si="47"/>
        <v>12306.7</v>
      </c>
      <c r="DT18" s="68">
        <f t="shared" si="195"/>
        <v>45</v>
      </c>
      <c r="DU18" s="68">
        <f t="shared" si="195"/>
        <v>0</v>
      </c>
      <c r="DV18" s="68">
        <f t="shared" si="195"/>
        <v>12261.7</v>
      </c>
      <c r="DW18" s="69">
        <f t="shared" si="49"/>
        <v>17863.590771084746</v>
      </c>
      <c r="DX18" s="68">
        <f t="shared" si="196"/>
        <v>655.15813000000003</v>
      </c>
      <c r="DY18" s="68">
        <f t="shared" si="196"/>
        <v>1023.2080558305084</v>
      </c>
      <c r="DZ18" s="68">
        <f t="shared" si="196"/>
        <v>16185.224585254238</v>
      </c>
      <c r="EA18" s="70">
        <f t="shared" si="115"/>
        <v>-5556.8907710847452</v>
      </c>
      <c r="EB18" s="71">
        <f t="shared" si="116"/>
        <v>45.153378006165298</v>
      </c>
      <c r="EC18" s="67">
        <f t="shared" si="51"/>
        <v>31234.840000000004</v>
      </c>
      <c r="ED18" s="68">
        <f t="shared" si="197"/>
        <v>890.43999999999994</v>
      </c>
      <c r="EE18" s="68">
        <f t="shared" si="197"/>
        <v>26.3</v>
      </c>
      <c r="EF18" s="68">
        <f t="shared" si="197"/>
        <v>30318.100000000002</v>
      </c>
      <c r="EG18" s="69">
        <f t="shared" si="53"/>
        <v>45795.984571084744</v>
      </c>
      <c r="EH18" s="68">
        <f t="shared" si="198"/>
        <v>1901.23813</v>
      </c>
      <c r="EI18" s="68">
        <f t="shared" si="198"/>
        <v>2369.2079858305083</v>
      </c>
      <c r="EJ18" s="68">
        <f t="shared" si="198"/>
        <v>41525.538455254238</v>
      </c>
      <c r="EK18" s="70">
        <f t="shared" si="119"/>
        <v>-14561.14457108474</v>
      </c>
      <c r="EL18" s="71">
        <f t="shared" si="120"/>
        <v>46.61827808653652</v>
      </c>
      <c r="EM18" s="67">
        <f t="shared" si="55"/>
        <v>3880.47</v>
      </c>
      <c r="EN18" s="68">
        <f>+[1]Балашиха!EN10+[1]Волоколамск!EN10+[1]Воскресенск!EN10+[1]Дзержинск!EN10+[1]Долгопрудный!EN10+[1]Зарайск!EN10+[1]Кашира!EN10+[1]Клин!EN10+[1]Красногорск!EN10+[1]Лосинка!EN10+[1]Луховицы!EN10+[1]Люберцы!EN10+[1]Озера!EN10+[1]Орех!EN10+[1]ПавловПосад!EN10+[1]Пушкино!EN10+[1]Пущино!EN10+[1]Раменское!EN10+[1]Рошаль!EN10+[1]Руза!EN10+[1]Серпухов!EN10+[1]Талдом!EN10+[1]Чехов!EN10+[1]Шатура!EN10+[1]Электрогорск!EN10+[1]Электросталь!EN10+[1]Фрязино!EN10+[1]Нарофоминск!EN10+[1]Звенигород!EN10+[1]Истра!EN10+[1]Лыткарино!EN10+[1]Мытищи!EN10+[1]Одинцово!EN10+[1]Химки!EN10+[1]Ивантеевка!EN10</f>
        <v>0</v>
      </c>
      <c r="EO18" s="68">
        <f>+[1]Филиалы!EP11</f>
        <v>0</v>
      </c>
      <c r="EP18" s="68">
        <f>+[1]Балашиха!EO10+[1]Волоколамск!EO10+[1]Воскресенск!EO10+[1]Дзержинск!EO10+[1]Долгопрудный!EO10+[1]Зарайск!EO10+[1]Кашира!EO10+[1]Клин!EO10+[1]Красногорск!EO10+[1]Лосинка!EO10+[1]Луховицы!EO10+[1]Люберцы!EO10+[1]Озера!EO10+[1]Орех!EO10+[1]ПавловПосад!EO10+[1]Пушкино!EO10+[1]Пущино!EO10+[1]Раменское!EO10+[1]Рошаль!EO10+[1]Руза!EO10+[1]Серпухов!EO10+[1]Талдом!EO10+[1]Чехов!EO10+[1]Шатура!EO10+[1]Электрогорск!EO10+[1]Электросталь!EO10+[1]Фрязино!EO10+[1]Нарофоминск!EO10+[1]Звенигород!EO10+[1]Истра!EO10+[1]Лыткарино!EO10+[1]Мытищи!EO10+[1]Одинцово!EO10+[1]Химки!EO10+[1]Ивантеевка!EO10</f>
        <v>3880.47</v>
      </c>
      <c r="EQ18" s="69">
        <f t="shared" si="57"/>
        <v>6136.1538162711877</v>
      </c>
      <c r="ER18" s="68">
        <f>+[1]Балашиха!ER10+[1]Волоколамск!ER10+[1]Воскресенск!ER10+[1]Дзержинск!ER10+[1]Долгопрудный!ER10+[1]Зарайск!ER10+[1]Кашира!ER10+[1]Клин!ER10+[1]Красногорск!ER10+[1]Лосинка!ER10+[1]Луховицы!ER10+[1]Люберцы!ER10+[1]Озера!ER10+[1]Орех!ER10+[1]ПавловПосад!ER10+[1]Пушкино!ER10+[1]Пущино!ER10+[1]Раменское!ER10+[1]Рошаль!ER10+[1]Руза!ER10+[1]Серпухов!ER10+[1]Талдом!ER10+[1]Чехов!ER10+[1]Шатура!ER10+[1]Электрогорск!ER10+[1]Электросталь!ER10+[1]Фрязино!ER10+[1]Нарофоминск!ER10+[1]Звенигород!ER10+[1]Истра!ER10+[1]Лыткарино!ER10+[1]Мытищи!ER10+[1]Одинцово!ER10+[1]Химки!RE10+[1]Ивантеевка!ER10</f>
        <v>222.18100000000001</v>
      </c>
      <c r="ES18" s="68">
        <f>+[1]Филиалы!ET11</f>
        <v>589.83303627118642</v>
      </c>
      <c r="ET18" s="68">
        <f>+[1]Балашиха!ES10+[1]Волоколамск!ES10+[1]Воскресенск!ES10+[1]Дзержинск!ES10+[1]Долгопрудный!ES10+[1]Зарайск!ES10+[1]Кашира!ES10+[1]Клин!ES10+[1]Красногорск!ES10+[1]Лосинка!ES10+[1]Луховицы!ES10+[1]Люберцы!ES10+[1]Озера!ES10+[1]Орех!ES10+[1]ПавловПосад!ES10+[1]Пушкино!ES10+[1]Пущино!ES10+[1]Раменское!ES10+[1]Рошаль!ES10+[1]Руза!ES10+[1]Серпухов!ES10+[1]Талдом!ES10+[1]Чехов!ES10+[1]Шатура!ES10+[1]Электрогорск!ES10+[1]Электросталь!ES10+[1]Фрязино!ES10+[1]Нарофоминск!ES10+[1]Звенигород!ES10+[1]Истра!ES10+[1]Лыткарино!ES10+[1]Мытищи!ES10+[1]Одинцово!ES10+[1]Химки!ES10+[1]Ивантеевка!ES10</f>
        <v>5324.1397800000013</v>
      </c>
      <c r="EU18" s="70">
        <f t="shared" si="121"/>
        <v>-2255.6838162711879</v>
      </c>
      <c r="EV18" s="71">
        <f t="shared" si="122"/>
        <v>58.129139415359191</v>
      </c>
      <c r="EW18" s="67">
        <f t="shared" si="59"/>
        <v>4452.72</v>
      </c>
      <c r="EX18" s="68">
        <f>+[1]Балашиха!EX10+[1]Волоколамск!EX10+[1]Воскресенск!EX10+[1]Дзержинск!EX10+[1]Долгопрудный!EX10+[1]Зарайск!EX10+[1]Кашира!EX10+[1]Клин!EX10+[1]Красногорск!EX10+[1]Лосинка!EX10+[1]Луховицы!EX10+[1]Люберцы!EX10+[1]Озера!EX10+[1]Орех!EX10+[1]ПавловПосад!EX10+[1]Пушкино!EX10+[1]Пущино!EX10+[1]Раменское!EX10+[1]Рошаль!EX10+[1]Руза!EX10+[1]Серпухов!EX10+[1]Талдом!EX10+[1]Чехов!EX10+[1]Шатура!EX10+[1]Электрогорск!EX10+[1]Электросталь!EX10+[1]Фрязино!EX10+[1]Нарофоминск!EX10+[1]Звенигород!EX10+[1]Истра!EX10+[1]Лыткарино!EX10+[1]Мытищи!EX10+[1]Одинцово!EX10+[1]Химки!EX10+[1]Ивантеевка!EX10</f>
        <v>215.89</v>
      </c>
      <c r="EY18" s="68">
        <f>+[1]Филиалы!EZ11</f>
        <v>7.15</v>
      </c>
      <c r="EZ18" s="68">
        <f>+[1]Балашиха!EY10+[1]Волоколамск!EY10+[1]Воскресенск!EY10+[1]Дзержинск!EY10+[1]Долгопрудный!EY10+[1]Зарайск!EY10+[1]Кашира!EY10+[1]Клин!EY10+[1]Красногорск!EY10+[1]Лосинка!EY10+[1]Луховицы!EY10+[1]Люберцы!EY10+[1]Озера!EY10+[1]Орех!EY10+[1]ПавловПосад!EY10+[1]Пушкино!EY10+[1]Пущино!EY10+[1]Раменское!EY10+[1]Рошаль!EY10+[1]Руза!EY10+[1]Серпухов!EY10+[1]Талдом!EY10+[1]Чехов!EY10+[1]Шатура!EY10+[1]Электрогорск!EY10+[1]Электросталь!EY10+[1]Фрязино!EY10+[1]Нарофоминск!EY10+[1]Звенигород!EY10+[1]Истра!EY10+[1]Лыткарино!EY10+[1]Мытищи!EY10+[1]Одинцово!EY10+[1]Химки!EY10+[1]Ивантеевка!EY10</f>
        <v>4229.68</v>
      </c>
      <c r="FA18" s="69">
        <f t="shared" si="61"/>
        <v>3374.247188644068</v>
      </c>
      <c r="FB18" s="68">
        <f>+[1]Балашиха!FB10+[1]Волоколамск!FB10+[1]Воскресенск!FB10+[1]Дзержинск!FB10+[1]Долгопрудный!FB10+[1]Зарайск!FB10+[1]Кашира!FB10+[1]Клин!FB10+[1]Красногорск!FB10+[1]Лосинка!FB10+[1]Луховицы!FB10+[1]Люберцы!FB10+[1]Озера!FB10+[1]Орех!FB10+[1]ПавловПосад!FB10+[1]Пушкино!FB10+[1]Пущино!FB10+[1]Раменское!FB10+[1]Рошаль!FB10+[1]Руза!FB10+[1]Серпухов!FB10+[1]Талдом!FB10+[1]Чехов!FB10+[1]Шатура!FB10+[1]Электрогорск!FB10+[1]Электросталь!FB10+[1]Фрязино!FB10+[1]Нарофоминск!FB10+[1]Звенигород!FB10+[1]Истра!FB10+[1]Лыткарино!FB10+[1]Мытищи!FB10+[1]Одинцово!FB10+[1]Химки!FB10+[1]Ивантеевка!FB10</f>
        <v>233.33869999999999</v>
      </c>
      <c r="FC18" s="68">
        <f>+[1]Филиалы!FD11</f>
        <v>421.74572864406787</v>
      </c>
      <c r="FD18" s="68">
        <f>+[1]Балашиха!FC10+[1]Волоколамск!FC10+[1]Воскресенск!FC10+[1]Дзержинск!FC10+[1]Долгопрудный!FC10+[1]Зарайск!FC10+[1]Кашира!FC10+[1]Клин!FC10+[1]Красногорск!FC10+[1]Лосинка!FC10+[1]Луховицы!FC10+[1]Люберцы!FC10+[1]Озера!FC10+[1]Орех!FC10+[1]ПавловПосад!FC10+[1]Пушкино!FC10+[1]Пущино!FC10+[1]Раменское!FC10+[1]Рошаль!FC10+[1]Руза!FC10+[1]Серпухов!FC10+[1]Талдом!FC10+[1]Чехов!FC10+[1]Шатура!FC10+[1]Электрогорск!FC10+[1]Электросталь!FC10+[1]Фрязино!FC10+[1]Нарофоминск!FC10+[1]Звенигород!FC10+[1]Истра!FC10+[1]Лыткарино!FC10+[1]Мытищи!FC10+[1]Одинцово!FC10+[1]Химки!FC10+[1]Ивантеевка!FC10</f>
        <v>2719.1627600000002</v>
      </c>
      <c r="FE18" s="70">
        <f t="shared" si="123"/>
        <v>1078.4728113559322</v>
      </c>
      <c r="FF18" s="71">
        <f t="shared" si="124"/>
        <v>-24.220539610753249</v>
      </c>
      <c r="FG18" s="67">
        <f t="shared" si="63"/>
        <v>6816.7800000000007</v>
      </c>
      <c r="FH18" s="68">
        <f>+[1]Балашиха!FH10+[1]Волоколамск!FH10+[1]Воскресенск!FH10+[1]Дзержинск!FH10+[1]Долгопрудный!FH10+[1]Зарайск!FH10+[1]Кашира!FH10+[1]Клин!FH10+[1]Красногорск!FH10+[1]Лосинка!FH10+[1]Луховицы!FH10+[1]Люберцы!FH10+[1]Озера!FH10+[1]Орех!FH10+[1]ПавловПосад!FH10+[1]Пушкино!FH10+[1]Пущино!FH10+[1]Раменское!FH10+[1]Рошаль!FH10+[1]Руза!FH10+[1]Серпухов!FH10+[1]Талдом!FH10+[1]Чехов!FH10+[1]Шатура!FH10+[1]Электрогорск!FH10+[1]Электросталь!FH10+[1]Фрязино!FH10+[1]Нарофоминск!FH10+[1]Звенигород!FH10+[1]Истра!FH10+[1]Лыткарино!FH10+[1]Мытищи!FH10+[1]Одинцово!FH10+[1]Химки!FH10+[1]Ивантеевка!FH10</f>
        <v>0</v>
      </c>
      <c r="FI18" s="68">
        <f>+[1]Филиалы!FJ11</f>
        <v>0</v>
      </c>
      <c r="FJ18" s="68">
        <f>+[1]Балашиха!FI10+[1]Волоколамск!FI10+[1]Воскресенск!FI10+[1]Дзержинск!FI10+[1]Долгопрудный!FI10+[1]Зарайск!FI10+[1]Кашира!FI10+[1]Клин!FI10+[1]Красногорск!FI10+[1]Лосинка!FI10+[1]Луховицы!FI10+[1]Люберцы!FI10+[1]Озера!FI10+[1]Орех!FI10+[1]ПавловПосад!FI10+[1]Пушкино!FI10+[1]Пущино!FI10+[1]Раменское!FI10+[1]Рошаль!FI10+[1]Руза!FI10+[1]Серпухов!FI10+[1]Талдом!FI10+[1]Чехов!FI10+[1]Шатура!FI10+[1]Электрогорск!FI10+[1]Электросталь!FI10+[1]Фрязино!FI10+[1]Нарофоминск!FI10+[1]Звенигород!FI10+[1]Истра!FI10+[1]Лыткарино!FI10+[1]Мытищи!FI10+[1]Одинцово!FI10+[1]Химки!FI10+[1]Ивантеевка!FI10</f>
        <v>6816.7800000000007</v>
      </c>
      <c r="FK18" s="69">
        <f t="shared" si="65"/>
        <v>12699.88428</v>
      </c>
      <c r="FL18" s="68">
        <f>+[1]Балашиха!FL10+[1]Волоколамск!FL10+[1]Воскресенск!FL10+[1]Дзержинск!FL10+[1]Долгопрудный!FL10+[1]Зарайск!FL10+[1]Кашира!FL10+[1]Клин!FL10+[1]Красногорск!FL10+[1]Лосинка!FL10+[1]Луховицы!FL10+[1]Люберцы!FL10+[1]Озера!FL10+[1]Орех!FL10+[1]ПавловПосад!FL10+[1]Пушкино!FL10+[1]Пущино!FL10+[1]Раменское!FL10+[1]Рошаль!FL10+[1]Руза!FL10+[1]Серпухов!FL10+[1]Талдом!FL10+[1]Чехов!FL10+[1]Шатура!FL10+[1]Электрогорск!FL10+[1]Электросталь!FL10+[1]Фрязино!FL10+[1]Нарофоминск!FL10+[1]Звенигород!FL10+[1]Истра!FL10+[1]Лыткарино!FL10+[1]Мытищи!FL10+[1]Одинцово!FL10+[1]Химки!FL10+[1]Ивантеевка!FL10</f>
        <v>191.15346</v>
      </c>
      <c r="FM18" s="68">
        <f>+[1]Филиалы!FN11</f>
        <v>314.45924000000002</v>
      </c>
      <c r="FN18" s="68">
        <f>+[1]Балашиха!FM10+[1]Волоколамск!FM10+[1]Воскресенск!FM10+[1]Дзержинск!FM10+[1]Долгопрудный!FM10+[1]Зарайск!FM10+[1]Кашира!FM10+[1]Клин!FM10+[1]Красногорск!FM10+[1]Лосинка!FM10+[1]Луховицы!FM10+[1]Люберцы!FM10+[1]Озера!FM10+[1]Орех!FM10+[1]ПавловПосад!FM10+[1]Пушкино!FM10+[1]Пущино!FM10+[1]Раменское!FM10+[1]Рошаль!FM10+[1]Руза!FM10+[1]Серпухов!FM10+[1]Талдом!FM10+[1]Чехов!FM10+[1]Шатура!FM10+[1]Электрогорск!FM10+[1]Электросталь!FM10+[1]Фрязино!FM10+[1]Нарофоминск!FM10+[1]Звенигород!FM10+[1]Истра!FM10+[1]Лыткарино!FM10+[1]Мытищи!FM10+[1]Одинцово!FM10+[1]Химки!FM10+[1]Ивантеевка!FM10</f>
        <v>12194.271580000001</v>
      </c>
      <c r="FO18" s="70">
        <f t="shared" si="125"/>
        <v>-5883.1042799999996</v>
      </c>
      <c r="FP18" s="71">
        <f t="shared" si="126"/>
        <v>86.30327339300959</v>
      </c>
      <c r="FQ18" s="67">
        <f t="shared" si="67"/>
        <v>15149.970000000001</v>
      </c>
      <c r="FR18" s="68">
        <f t="shared" si="199"/>
        <v>215.89</v>
      </c>
      <c r="FS18" s="68">
        <f t="shared" si="199"/>
        <v>7.15</v>
      </c>
      <c r="FT18" s="68">
        <f t="shared" si="199"/>
        <v>14926.93</v>
      </c>
      <c r="FU18" s="69">
        <f t="shared" si="69"/>
        <v>22210.285284915255</v>
      </c>
      <c r="FV18" s="68">
        <f t="shared" si="200"/>
        <v>646.67316000000005</v>
      </c>
      <c r="FW18" s="68">
        <f t="shared" si="200"/>
        <v>1326.0380049152543</v>
      </c>
      <c r="FX18" s="68">
        <f t="shared" si="200"/>
        <v>20237.574120000001</v>
      </c>
      <c r="FY18" s="70">
        <f t="shared" si="129"/>
        <v>-7060.3152849152539</v>
      </c>
      <c r="FZ18" s="71">
        <f t="shared" si="130"/>
        <v>46.602833437394622</v>
      </c>
      <c r="GA18" s="67">
        <f t="shared" si="71"/>
        <v>27456.670000000002</v>
      </c>
      <c r="GB18" s="68">
        <f t="shared" si="201"/>
        <v>260.89</v>
      </c>
      <c r="GC18" s="68">
        <f t="shared" si="201"/>
        <v>7.15</v>
      </c>
      <c r="GD18" s="68">
        <f t="shared" si="201"/>
        <v>27188.63</v>
      </c>
      <c r="GE18" s="69">
        <f t="shared" si="73"/>
        <v>40073.876056000001</v>
      </c>
      <c r="GF18" s="68">
        <f t="shared" si="202"/>
        <v>1301.8312900000001</v>
      </c>
      <c r="GG18" s="68">
        <f t="shared" si="202"/>
        <v>2349.2460607457629</v>
      </c>
      <c r="GH18" s="68">
        <f t="shared" si="202"/>
        <v>36422.798705254238</v>
      </c>
      <c r="GI18" s="70">
        <f t="shared" si="133"/>
        <v>-12617.206055999999</v>
      </c>
      <c r="GJ18" s="71">
        <f t="shared" si="134"/>
        <v>45.953154756203134</v>
      </c>
      <c r="GK18" s="67">
        <f t="shared" si="135"/>
        <v>46384.81</v>
      </c>
      <c r="GL18" s="68">
        <f t="shared" si="203"/>
        <v>1106.33</v>
      </c>
      <c r="GM18" s="68">
        <f t="shared" si="203"/>
        <v>33.450000000000003</v>
      </c>
      <c r="GN18" s="68">
        <f t="shared" si="203"/>
        <v>45245.03</v>
      </c>
      <c r="GO18" s="69">
        <f t="shared" si="76"/>
        <v>68006.269855999999</v>
      </c>
      <c r="GP18" s="68">
        <f t="shared" si="204"/>
        <v>2547.91129</v>
      </c>
      <c r="GQ18" s="68">
        <f t="shared" si="204"/>
        <v>3695.2459907457624</v>
      </c>
      <c r="GR18" s="68">
        <f t="shared" si="204"/>
        <v>61763.112575254243</v>
      </c>
      <c r="GS18" s="70">
        <f t="shared" si="138"/>
        <v>-21621.459856000001</v>
      </c>
      <c r="GT18" s="71">
        <f t="shared" si="139"/>
        <v>46.613233634028063</v>
      </c>
      <c r="GU18" s="65">
        <f>+GQ18-[1]Филиалы!GR10</f>
        <v>0</v>
      </c>
      <c r="GV18" s="73">
        <f t="shared" si="148"/>
        <v>46384.81</v>
      </c>
      <c r="GX18" s="65">
        <f t="shared" si="78"/>
        <v>-27932.393799999998</v>
      </c>
    </row>
    <row r="19" spans="1:215" ht="15" x14ac:dyDescent="0.2">
      <c r="A19" s="347"/>
      <c r="B19" s="88"/>
      <c r="C19" s="67"/>
      <c r="D19" s="68"/>
      <c r="E19" s="68"/>
      <c r="F19" s="68"/>
      <c r="G19" s="69"/>
      <c r="H19" s="68"/>
      <c r="I19" s="68"/>
      <c r="J19" s="68"/>
      <c r="K19" s="70"/>
      <c r="L19" s="71"/>
      <c r="M19" s="67"/>
      <c r="N19" s="68"/>
      <c r="O19" s="68"/>
      <c r="P19" s="68"/>
      <c r="Q19" s="69">
        <f t="shared" si="7"/>
        <v>0</v>
      </c>
      <c r="R19" s="68"/>
      <c r="S19" s="68"/>
      <c r="T19" s="68"/>
      <c r="U19" s="70"/>
      <c r="V19" s="71"/>
      <c r="W19" s="67">
        <f t="shared" si="9"/>
        <v>0</v>
      </c>
      <c r="X19" s="68"/>
      <c r="Y19" s="68"/>
      <c r="Z19" s="68"/>
      <c r="AA19" s="69">
        <f t="shared" si="11"/>
        <v>0</v>
      </c>
      <c r="AB19" s="68"/>
      <c r="AC19" s="68"/>
      <c r="AD19" s="68"/>
      <c r="AE19" s="70"/>
      <c r="AF19" s="71"/>
      <c r="AG19" s="67">
        <f t="shared" si="13"/>
        <v>0</v>
      </c>
      <c r="AH19" s="68"/>
      <c r="AI19" s="68"/>
      <c r="AJ19" s="68"/>
      <c r="AK19" s="69">
        <f t="shared" si="15"/>
        <v>0</v>
      </c>
      <c r="AL19" s="68"/>
      <c r="AM19" s="68"/>
      <c r="AN19" s="68"/>
      <c r="AO19" s="70"/>
      <c r="AP19" s="71"/>
      <c r="AQ19" s="67">
        <f t="shared" si="17"/>
        <v>0</v>
      </c>
      <c r="AR19" s="68"/>
      <c r="AS19" s="68"/>
      <c r="AT19" s="68"/>
      <c r="AU19" s="69">
        <f t="shared" si="19"/>
        <v>0</v>
      </c>
      <c r="AV19" s="68"/>
      <c r="AW19" s="68"/>
      <c r="AX19" s="68"/>
      <c r="AY19" s="70"/>
      <c r="AZ19" s="71"/>
      <c r="BA19" s="67">
        <f t="shared" si="21"/>
        <v>0</v>
      </c>
      <c r="BB19" s="68"/>
      <c r="BC19" s="68"/>
      <c r="BD19" s="68"/>
      <c r="BE19" s="69">
        <f t="shared" si="23"/>
        <v>0</v>
      </c>
      <c r="BF19" s="68"/>
      <c r="BG19" s="68"/>
      <c r="BH19" s="68"/>
      <c r="BI19" s="70"/>
      <c r="BJ19" s="71"/>
      <c r="BK19" s="67">
        <f t="shared" si="25"/>
        <v>0</v>
      </c>
      <c r="BL19" s="68"/>
      <c r="BM19" s="68"/>
      <c r="BN19" s="68"/>
      <c r="BO19" s="69">
        <f t="shared" si="27"/>
        <v>0</v>
      </c>
      <c r="BP19" s="68"/>
      <c r="BQ19" s="68"/>
      <c r="BR19" s="68"/>
      <c r="BS19" s="70"/>
      <c r="BT19" s="71"/>
      <c r="BU19" s="67">
        <f t="shared" si="29"/>
        <v>0</v>
      </c>
      <c r="BV19" s="68"/>
      <c r="BW19" s="68"/>
      <c r="BX19" s="68"/>
      <c r="BY19" s="69">
        <f t="shared" si="31"/>
        <v>0</v>
      </c>
      <c r="BZ19" s="68"/>
      <c r="CA19" s="68"/>
      <c r="CB19" s="68"/>
      <c r="CC19" s="70"/>
      <c r="CD19" s="71"/>
      <c r="CE19" s="67">
        <f t="shared" si="33"/>
        <v>0</v>
      </c>
      <c r="CF19" s="68"/>
      <c r="CG19" s="68"/>
      <c r="CH19" s="68"/>
      <c r="CI19" s="69">
        <f t="shared" si="35"/>
        <v>0</v>
      </c>
      <c r="CJ19" s="68"/>
      <c r="CK19" s="68"/>
      <c r="CL19" s="68"/>
      <c r="CM19" s="70"/>
      <c r="CN19" s="71"/>
      <c r="CO19" s="67"/>
      <c r="CP19" s="68"/>
      <c r="CQ19" s="68"/>
      <c r="CR19" s="68"/>
      <c r="CS19" s="69"/>
      <c r="CT19" s="68"/>
      <c r="CU19" s="68"/>
      <c r="CV19" s="68"/>
      <c r="CW19" s="70"/>
      <c r="CX19" s="71"/>
      <c r="CY19" s="67"/>
      <c r="CZ19" s="68"/>
      <c r="DA19" s="68"/>
      <c r="DB19" s="68"/>
      <c r="DC19" s="69">
        <f t="shared" si="41"/>
        <v>0</v>
      </c>
      <c r="DD19" s="68"/>
      <c r="DE19" s="68"/>
      <c r="DF19" s="68"/>
      <c r="DG19" s="70"/>
      <c r="DH19" s="71"/>
      <c r="DI19" s="67">
        <f t="shared" si="43"/>
        <v>0</v>
      </c>
      <c r="DJ19" s="68"/>
      <c r="DK19" s="68"/>
      <c r="DL19" s="68"/>
      <c r="DM19" s="69">
        <f t="shared" si="45"/>
        <v>0</v>
      </c>
      <c r="DN19" s="68"/>
      <c r="DO19" s="68"/>
      <c r="DP19" s="68"/>
      <c r="DQ19" s="70"/>
      <c r="DR19" s="71"/>
      <c r="DS19" s="67">
        <f t="shared" si="47"/>
        <v>0</v>
      </c>
      <c r="DT19" s="68"/>
      <c r="DU19" s="68"/>
      <c r="DV19" s="68"/>
      <c r="DW19" s="69">
        <f t="shared" si="49"/>
        <v>0</v>
      </c>
      <c r="DX19" s="68"/>
      <c r="DY19" s="68"/>
      <c r="DZ19" s="68"/>
      <c r="EA19" s="70"/>
      <c r="EB19" s="71"/>
      <c r="EC19" s="67">
        <f t="shared" si="51"/>
        <v>0</v>
      </c>
      <c r="ED19" s="68">
        <f t="shared" si="197"/>
        <v>0</v>
      </c>
      <c r="EE19" s="68">
        <f t="shared" si="197"/>
        <v>0</v>
      </c>
      <c r="EF19" s="68">
        <f t="shared" si="197"/>
        <v>0</v>
      </c>
      <c r="EG19" s="69">
        <f t="shared" si="53"/>
        <v>0</v>
      </c>
      <c r="EH19" s="68">
        <f t="shared" si="198"/>
        <v>0</v>
      </c>
      <c r="EI19" s="68">
        <f t="shared" si="198"/>
        <v>0</v>
      </c>
      <c r="EJ19" s="68">
        <f t="shared" si="198"/>
        <v>0</v>
      </c>
      <c r="EK19" s="70"/>
      <c r="EL19" s="71"/>
      <c r="EM19" s="67">
        <f t="shared" si="55"/>
        <v>0</v>
      </c>
      <c r="EN19" s="68"/>
      <c r="EO19" s="68"/>
      <c r="EP19" s="68"/>
      <c r="EQ19" s="69">
        <f t="shared" si="57"/>
        <v>0</v>
      </c>
      <c r="ER19" s="68"/>
      <c r="ES19" s="68"/>
      <c r="ET19" s="68"/>
      <c r="EU19" s="70"/>
      <c r="EV19" s="71"/>
      <c r="EW19" s="67">
        <f t="shared" si="59"/>
        <v>0</v>
      </c>
      <c r="EX19" s="68"/>
      <c r="EY19" s="68"/>
      <c r="EZ19" s="68"/>
      <c r="FA19" s="69">
        <f t="shared" si="61"/>
        <v>0</v>
      </c>
      <c r="FB19" s="68"/>
      <c r="FC19" s="68"/>
      <c r="FD19" s="68"/>
      <c r="FE19" s="70"/>
      <c r="FF19" s="71"/>
      <c r="FG19" s="67">
        <f t="shared" si="63"/>
        <v>0</v>
      </c>
      <c r="FH19" s="68"/>
      <c r="FI19" s="68"/>
      <c r="FJ19" s="68"/>
      <c r="FK19" s="69">
        <f t="shared" si="65"/>
        <v>0</v>
      </c>
      <c r="FL19" s="68"/>
      <c r="FM19" s="68"/>
      <c r="FN19" s="68"/>
      <c r="FO19" s="70"/>
      <c r="FP19" s="71"/>
      <c r="FQ19" s="67">
        <f t="shared" si="67"/>
        <v>0</v>
      </c>
      <c r="FR19" s="68"/>
      <c r="FS19" s="68"/>
      <c r="FT19" s="68"/>
      <c r="FU19" s="69">
        <f t="shared" si="69"/>
        <v>0</v>
      </c>
      <c r="FV19" s="68"/>
      <c r="FW19" s="68"/>
      <c r="FX19" s="68"/>
      <c r="FY19" s="70"/>
      <c r="FZ19" s="71"/>
      <c r="GA19" s="67">
        <f t="shared" si="71"/>
        <v>0</v>
      </c>
      <c r="GB19" s="68"/>
      <c r="GC19" s="68"/>
      <c r="GD19" s="68"/>
      <c r="GE19" s="69">
        <f t="shared" si="73"/>
        <v>0</v>
      </c>
      <c r="GF19" s="68"/>
      <c r="GG19" s="68"/>
      <c r="GH19" s="68"/>
      <c r="GI19" s="70"/>
      <c r="GJ19" s="71"/>
      <c r="GK19" s="67">
        <f t="shared" si="135"/>
        <v>0</v>
      </c>
      <c r="GL19" s="68">
        <f t="shared" si="203"/>
        <v>0</v>
      </c>
      <c r="GM19" s="68">
        <f t="shared" si="203"/>
        <v>0</v>
      </c>
      <c r="GN19" s="68">
        <f t="shared" si="203"/>
        <v>0</v>
      </c>
      <c r="GO19" s="69">
        <f t="shared" si="76"/>
        <v>0</v>
      </c>
      <c r="GP19" s="68">
        <f t="shared" si="204"/>
        <v>0</v>
      </c>
      <c r="GQ19" s="68">
        <f t="shared" si="204"/>
        <v>0</v>
      </c>
      <c r="GR19" s="68">
        <f t="shared" si="204"/>
        <v>0</v>
      </c>
      <c r="GS19" s="70"/>
      <c r="GT19" s="71"/>
      <c r="GU19" s="89"/>
      <c r="GV19" s="90">
        <f t="shared" si="148"/>
        <v>0</v>
      </c>
      <c r="GW19" s="91"/>
      <c r="GX19" s="89">
        <f t="shared" si="78"/>
        <v>0</v>
      </c>
      <c r="GY19" s="89"/>
      <c r="GZ19" s="89"/>
      <c r="HA19" s="89"/>
      <c r="HB19" s="89"/>
      <c r="HC19" s="89"/>
      <c r="HD19" s="89"/>
    </row>
    <row r="20" spans="1:215" s="100" customFormat="1" ht="16.5" thickBot="1" x14ac:dyDescent="0.3">
      <c r="A20" s="92" t="s">
        <v>272</v>
      </c>
      <c r="B20" s="93"/>
      <c r="C20" s="94">
        <f t="shared" si="79"/>
        <v>688718.22128544562</v>
      </c>
      <c r="D20" s="95">
        <f>+D14+D13+D12+D9</f>
        <v>658347.10432685213</v>
      </c>
      <c r="E20" s="95">
        <f t="shared" ref="E20" si="205">+E14+E13+E12+E9</f>
        <v>27574.117026389988</v>
      </c>
      <c r="F20" s="95">
        <f>+F14+F13+F12+E10</f>
        <v>2796.99993220339</v>
      </c>
      <c r="G20" s="95">
        <f t="shared" si="4"/>
        <v>582375.00074000005</v>
      </c>
      <c r="H20" s="95">
        <f>+H14+H13+H12+H9</f>
        <v>567059.81700000004</v>
      </c>
      <c r="I20" s="95">
        <f t="shared" ref="I20:J20" si="206">+I14+I13+I12+I9</f>
        <v>11668.6657</v>
      </c>
      <c r="J20" s="95">
        <f t="shared" si="206"/>
        <v>3646.5180399999999</v>
      </c>
      <c r="K20" s="96">
        <f t="shared" si="80"/>
        <v>106343.22054544557</v>
      </c>
      <c r="L20" s="97">
        <f t="shared" si="81"/>
        <v>-15.440744452348483</v>
      </c>
      <c r="M20" s="94">
        <f t="shared" ref="M20:M88" si="207">SUM(N20:P20)</f>
        <v>668416.76608259988</v>
      </c>
      <c r="N20" s="95">
        <f>+N14+N13+N12+N9</f>
        <v>615952.09085421392</v>
      </c>
      <c r="O20" s="95">
        <f t="shared" ref="O20:P20" si="208">+O14+O13+O12+O9</f>
        <v>48241.575296182527</v>
      </c>
      <c r="P20" s="95">
        <f t="shared" si="208"/>
        <v>4223.0999322033904</v>
      </c>
      <c r="Q20" s="95">
        <f t="shared" si="7"/>
        <v>522068.47487000003</v>
      </c>
      <c r="R20" s="95">
        <f>+R14+R13+R12+R9</f>
        <v>507690.88800000004</v>
      </c>
      <c r="S20" s="95">
        <f t="shared" ref="S20:T20" si="209">+S14+S13+S12+S9</f>
        <v>10120.8133</v>
      </c>
      <c r="T20" s="95">
        <f t="shared" si="209"/>
        <v>4256.7735699999994</v>
      </c>
      <c r="U20" s="96">
        <f t="shared" si="83"/>
        <v>146348.29121259984</v>
      </c>
      <c r="V20" s="97">
        <f t="shared" si="84"/>
        <v>-21.894766654389215</v>
      </c>
      <c r="W20" s="94">
        <f t="shared" si="9"/>
        <v>671951.48861346592</v>
      </c>
      <c r="X20" s="95">
        <f>+X14+X13+X12+X9</f>
        <v>604841.17787188501</v>
      </c>
      <c r="Y20" s="95">
        <f t="shared" ref="Y20:Z20" si="210">+Y14+Y13+Y12+Y9</f>
        <v>62019.88080937753</v>
      </c>
      <c r="Z20" s="95">
        <f t="shared" si="210"/>
        <v>5090.4299322033903</v>
      </c>
      <c r="AA20" s="95">
        <f t="shared" si="11"/>
        <v>513104.06842999998</v>
      </c>
      <c r="AB20" s="95">
        <f>+AB14+AB13+AB12+AB9</f>
        <v>483099.51699999999</v>
      </c>
      <c r="AC20" s="95">
        <f t="shared" ref="AC20:AD20" si="211">+AC14+AC13+AC12+AC9</f>
        <v>20817.63622</v>
      </c>
      <c r="AD20" s="95">
        <f t="shared" si="211"/>
        <v>9186.9152099999992</v>
      </c>
      <c r="AE20" s="96">
        <f t="shared" si="85"/>
        <v>158847.42018346593</v>
      </c>
      <c r="AF20" s="97">
        <f t="shared" si="86"/>
        <v>-23.639715496611018</v>
      </c>
      <c r="AG20" s="94">
        <f t="shared" si="13"/>
        <v>2029086.4759815112</v>
      </c>
      <c r="AH20" s="95">
        <f>+AH14+AH13+AH12+AH9</f>
        <v>1879140.3730529509</v>
      </c>
      <c r="AI20" s="95">
        <f t="shared" ref="AI20:AJ20" si="212">+AI14+AI13+AI12+AI9</f>
        <v>137835.57313195005</v>
      </c>
      <c r="AJ20" s="95">
        <f t="shared" si="212"/>
        <v>12110.529796610172</v>
      </c>
      <c r="AK20" s="95">
        <f t="shared" si="15"/>
        <v>1617547.5440400001</v>
      </c>
      <c r="AL20" s="95">
        <f>+AL14+AL13+AL12+AL9</f>
        <v>1557850.2220000001</v>
      </c>
      <c r="AM20" s="95">
        <f t="shared" ref="AM20" si="213">+AM14+AM13+AM12+AM9</f>
        <v>42607.115220000007</v>
      </c>
      <c r="AN20" s="95">
        <f>+AN14+AN13+AN12+AN9</f>
        <v>17090.206819999999</v>
      </c>
      <c r="AO20" s="96">
        <f t="shared" si="89"/>
        <v>411538.93194151111</v>
      </c>
      <c r="AP20" s="97">
        <f t="shared" si="90"/>
        <v>-20.281980921608636</v>
      </c>
      <c r="AQ20" s="94">
        <f t="shared" si="17"/>
        <v>570809.45816240681</v>
      </c>
      <c r="AR20" s="95">
        <f>+AR14+AR13+AR12+AR9</f>
        <v>554031.242744672</v>
      </c>
      <c r="AS20" s="95">
        <f t="shared" ref="AS20:AT20" si="214">+AS14+AS13+AS12+AS9</f>
        <v>12725.275485531456</v>
      </c>
      <c r="AT20" s="95">
        <f t="shared" si="214"/>
        <v>4052.9399322033896</v>
      </c>
      <c r="AU20" s="95">
        <f t="shared" si="19"/>
        <v>546190.11249199999</v>
      </c>
      <c r="AV20" s="95">
        <f>+AV14+AV13+AV12+AV9</f>
        <v>529117.76180500002</v>
      </c>
      <c r="AW20" s="95">
        <f t="shared" ref="AW20:AX20" si="215">+AW14+AW13+AW12+AW9</f>
        <v>11924.355867</v>
      </c>
      <c r="AX20" s="95">
        <f t="shared" si="215"/>
        <v>5147.9948199999999</v>
      </c>
      <c r="AY20" s="96">
        <f t="shared" si="91"/>
        <v>24619.345670406823</v>
      </c>
      <c r="AZ20" s="97">
        <f t="shared" si="92"/>
        <v>-4.3130584678227564</v>
      </c>
      <c r="BA20" s="94">
        <f t="shared" si="21"/>
        <v>493397.47949068731</v>
      </c>
      <c r="BB20" s="95">
        <f>+BB14+BB13+BB12+BB9</f>
        <v>466824.10195880389</v>
      </c>
      <c r="BC20" s="95">
        <f t="shared" ref="BC20:BD20" si="216">+BC14+BC13+BC12+BC9</f>
        <v>22243.077599680044</v>
      </c>
      <c r="BD20" s="95">
        <f t="shared" si="216"/>
        <v>4330.2999322033902</v>
      </c>
      <c r="BE20" s="95">
        <f t="shared" si="23"/>
        <v>780288.05411000003</v>
      </c>
      <c r="BF20" s="95">
        <f>+BF14+BF13+BF12+BF10</f>
        <v>752505.08900000004</v>
      </c>
      <c r="BG20" s="95">
        <f t="shared" ref="BG20:BH20" si="217">+BG14+BG13+BG12+BG9</f>
        <v>23380.109110000001</v>
      </c>
      <c r="BH20" s="95">
        <f t="shared" si="217"/>
        <v>4402.8559999999998</v>
      </c>
      <c r="BI20" s="96">
        <f t="shared" si="93"/>
        <v>-286890.57461931271</v>
      </c>
      <c r="BJ20" s="97">
        <f t="shared" si="94"/>
        <v>58.145934372315253</v>
      </c>
      <c r="BK20" s="94">
        <f t="shared" si="25"/>
        <v>472763.45663569233</v>
      </c>
      <c r="BL20" s="95">
        <f>+BL14+BL13+BL12+BL9</f>
        <v>438789.87436104316</v>
      </c>
      <c r="BM20" s="95">
        <f t="shared" ref="BM20:BN20" si="218">+BM14+BM13+BM12+BM9</f>
        <v>28594.812342445777</v>
      </c>
      <c r="BN20" s="95">
        <f t="shared" si="218"/>
        <v>5378.7699322033905</v>
      </c>
      <c r="BO20" s="95">
        <f t="shared" si="27"/>
        <v>522208.65302000003</v>
      </c>
      <c r="BP20" s="95">
        <f>+BP14+BP13+BP12+BP9</f>
        <v>459979.54399999999</v>
      </c>
      <c r="BQ20" s="95">
        <f t="shared" ref="BQ20:BR20" si="219">+BQ14+BQ13+BQ12+BQ9</f>
        <v>53842.721750000004</v>
      </c>
      <c r="BR20" s="95">
        <f t="shared" si="219"/>
        <v>8386.3872699999993</v>
      </c>
      <c r="BS20" s="96">
        <f t="shared" si="95"/>
        <v>-49445.196384307696</v>
      </c>
      <c r="BT20" s="97">
        <f t="shared" si="96"/>
        <v>10.458760229940907</v>
      </c>
      <c r="BU20" s="94">
        <f t="shared" si="29"/>
        <v>1536970.3942887865</v>
      </c>
      <c r="BV20" s="95">
        <f>+BV14+BV13+BV12+BV9</f>
        <v>1459645.219064519</v>
      </c>
      <c r="BW20" s="95">
        <f t="shared" ref="BW20:BX20" si="220">+BW14+BW13+BW12+BW9</f>
        <v>63563.165427657281</v>
      </c>
      <c r="BX20" s="95">
        <f t="shared" si="220"/>
        <v>13762.009796610171</v>
      </c>
      <c r="BY20" s="95">
        <f t="shared" si="31"/>
        <v>1848686.8196219997</v>
      </c>
      <c r="BZ20" s="95">
        <f>+BZ14+BZ13+BZ12+BZ9</f>
        <v>1741602.3948049999</v>
      </c>
      <c r="CA20" s="95">
        <f t="shared" ref="CA20:CB20" si="221">+CA14+CA13+CA12+CA9</f>
        <v>89147.186727000008</v>
      </c>
      <c r="CB20" s="95">
        <f t="shared" si="221"/>
        <v>17937.238089999999</v>
      </c>
      <c r="CC20" s="96">
        <f t="shared" si="99"/>
        <v>-311716.42533321329</v>
      </c>
      <c r="CD20" s="97">
        <f t="shared" si="100"/>
        <v>20.281225096561229</v>
      </c>
      <c r="CE20" s="94">
        <f t="shared" si="33"/>
        <v>3566056.8702702979</v>
      </c>
      <c r="CF20" s="95">
        <f>+CF14+CF13+CF12+CE10</f>
        <v>3338785.5921174702</v>
      </c>
      <c r="CG20" s="95">
        <f t="shared" ref="CG20:CH20" si="222">+CG14+CG13+CG12+CG9</f>
        <v>201398.73855960733</v>
      </c>
      <c r="CH20" s="95">
        <f t="shared" si="222"/>
        <v>25872.539593220339</v>
      </c>
      <c r="CI20" s="95">
        <f t="shared" si="35"/>
        <v>3466234.3636620003</v>
      </c>
      <c r="CJ20" s="95">
        <f>+CJ14+CJ13+CJ12+CJ9</f>
        <v>3299452.6168050002</v>
      </c>
      <c r="CK20" s="95">
        <f t="shared" ref="CK20:CL20" si="223">+CK14+CK13+CK12+CK9</f>
        <v>131754.301947</v>
      </c>
      <c r="CL20" s="95">
        <f t="shared" si="223"/>
        <v>35027.444909999998</v>
      </c>
      <c r="CM20" s="96">
        <f t="shared" si="103"/>
        <v>99822.506608297583</v>
      </c>
      <c r="CN20" s="97">
        <f t="shared" si="104"/>
        <v>-2.7992404563287607</v>
      </c>
      <c r="CO20" s="94">
        <f t="shared" ref="CO20:CO46" si="224">SUM(CP20:CR20)</f>
        <v>484638.6833094217</v>
      </c>
      <c r="CP20" s="95">
        <f>+CP14+CP13+CP12+CP9</f>
        <v>462242.67467977136</v>
      </c>
      <c r="CQ20" s="95">
        <f t="shared" ref="CQ20" si="225">+CQ14+CQ13+CQ12+CQ9</f>
        <v>17359.838697446998</v>
      </c>
      <c r="CR20" s="95">
        <f>+CR14+CR13+CR12+CQ10</f>
        <v>5036.1699322033901</v>
      </c>
      <c r="CS20" s="95">
        <f t="shared" ref="CS20:CS36" si="226">SUM(CT20:CV20)</f>
        <v>489186.65772888006</v>
      </c>
      <c r="CT20" s="95">
        <f>+CT14+CT13+CT12+CT9</f>
        <v>473992.88079338003</v>
      </c>
      <c r="CU20" s="95">
        <f t="shared" ref="CU20:CV20" si="227">+CU14+CU13+CU12+CU9</f>
        <v>9949.4074055000001</v>
      </c>
      <c r="CV20" s="95">
        <f t="shared" si="227"/>
        <v>5244.3695299999999</v>
      </c>
      <c r="CW20" s="96">
        <f t="shared" ref="CW20:CW88" si="228">+CO20-CS20</f>
        <v>-4547.9744194583618</v>
      </c>
      <c r="CX20" s="97">
        <f t="shared" ref="CX20:CX88" si="229">+CS20/CO20*100-100</f>
        <v>0.93842579556419992</v>
      </c>
      <c r="CY20" s="94">
        <f t="shared" ref="CY20:CY88" si="230">SUM(CZ20:DB20)</f>
        <v>511607.95747484243</v>
      </c>
      <c r="CZ20" s="95">
        <f>+CZ14+CZ13+CZ12+CZ9</f>
        <v>476178.17432210682</v>
      </c>
      <c r="DA20" s="95">
        <f t="shared" ref="DA20:DB20" si="231">+DA14+DA13+DA12+DA9</f>
        <v>30370.713220532249</v>
      </c>
      <c r="DB20" s="95">
        <f t="shared" si="231"/>
        <v>5059.0699322033906</v>
      </c>
      <c r="DC20" s="95">
        <f t="shared" si="41"/>
        <v>498409.77548779658</v>
      </c>
      <c r="DD20" s="95">
        <f>+DD14+DD13+DD12+DD9</f>
        <v>469104.94912</v>
      </c>
      <c r="DE20" s="95">
        <f t="shared" ref="DE20:DF20" si="232">+DE14+DE13+DE12+DE9</f>
        <v>22639.805417796608</v>
      </c>
      <c r="DF20" s="95">
        <f t="shared" si="232"/>
        <v>6665.0209500000001</v>
      </c>
      <c r="DG20" s="96">
        <f t="shared" ref="DG20:DG88" si="233">+CY20-DC20</f>
        <v>13198.181987045857</v>
      </c>
      <c r="DH20" s="97">
        <f t="shared" ref="DH20:DH88" si="234">+DC20/CY20*100-100</f>
        <v>-2.5797452510685162</v>
      </c>
      <c r="DI20" s="94">
        <f t="shared" si="43"/>
        <v>543053.52802033408</v>
      </c>
      <c r="DJ20" s="95">
        <f>+DJ14+DJ13+DJ12+DJ9</f>
        <v>497934.36851887504</v>
      </c>
      <c r="DK20" s="95">
        <f t="shared" ref="DK20:DL20" si="235">+DK14+DK13+DK12+DK9</f>
        <v>39044.629569255747</v>
      </c>
      <c r="DL20" s="95">
        <f t="shared" si="235"/>
        <v>6074.5299322033898</v>
      </c>
      <c r="DM20" s="95">
        <f t="shared" si="45"/>
        <v>589507.10002028814</v>
      </c>
      <c r="DN20" s="95">
        <f>+DN14+DN13+DN12+DN9</f>
        <v>529686.03153000004</v>
      </c>
      <c r="DO20" s="95">
        <f t="shared" ref="DO20:DP20" si="236">+DO14+DO13+DO12+DO9</f>
        <v>51681.713385033894</v>
      </c>
      <c r="DP20" s="95">
        <f t="shared" si="236"/>
        <v>8139.3551052542389</v>
      </c>
      <c r="DQ20" s="96">
        <f t="shared" ref="DQ20:DQ88" si="237">+DI20-DM20</f>
        <v>-46453.57199995406</v>
      </c>
      <c r="DR20" s="97">
        <f t="shared" ref="DR20:DR88" si="238">+DM20/DI20*100-100</f>
        <v>8.5541423824825387</v>
      </c>
      <c r="DS20" s="94">
        <f t="shared" si="47"/>
        <v>1539300.1688045983</v>
      </c>
      <c r="DT20" s="95">
        <f>+DT14+DT13+DT12+DT9</f>
        <v>1436355.2175207532</v>
      </c>
      <c r="DU20" s="95">
        <f t="shared" ref="DU20" si="239">+DU14+DU13+DU12+DU9</f>
        <v>86775.181487234993</v>
      </c>
      <c r="DV20" s="95">
        <f>+DV14+DV13+DV12+DV9</f>
        <v>16169.76979661017</v>
      </c>
      <c r="DW20" s="95">
        <f t="shared" si="49"/>
        <v>1577103.5332369646</v>
      </c>
      <c r="DX20" s="95">
        <f>+DX14+DX13+DX12+DX9</f>
        <v>1472783.8614433799</v>
      </c>
      <c r="DY20" s="95">
        <f t="shared" ref="DY20:DZ20" si="240">+DY14+DY13+DY12+DY9</f>
        <v>84270.926208330493</v>
      </c>
      <c r="DZ20" s="95">
        <f t="shared" si="240"/>
        <v>20048.745585254237</v>
      </c>
      <c r="EA20" s="96">
        <f t="shared" ref="EA20:EA88" si="241">+DS20-DW20</f>
        <v>-37803.364432366332</v>
      </c>
      <c r="EB20" s="97">
        <f t="shared" ref="EB20:EB88" si="242">+DW20/DS20*100-100</f>
        <v>2.4558799640569191</v>
      </c>
      <c r="EC20" s="94">
        <f t="shared" si="51"/>
        <v>5105357.0390748959</v>
      </c>
      <c r="ED20" s="95">
        <f>+ED14+ED13+ED12+ED9</f>
        <v>4775140.8096382227</v>
      </c>
      <c r="EE20" s="95">
        <f t="shared" ref="EE20:EF20" si="243">+EE14+EE13+EE12+EE9</f>
        <v>288173.92004684231</v>
      </c>
      <c r="EF20" s="95">
        <f t="shared" si="243"/>
        <v>42042.309389830509</v>
      </c>
      <c r="EG20" s="95">
        <f t="shared" si="53"/>
        <v>5043337.8968989654</v>
      </c>
      <c r="EH20" s="95">
        <f>+EH14+EH13+EH12+EH9</f>
        <v>4772236.4782483801</v>
      </c>
      <c r="EI20" s="95">
        <f t="shared" ref="EI20:EJ20" si="244">+EI14+EI13+EI12+EI9</f>
        <v>216025.22815533052</v>
      </c>
      <c r="EJ20" s="95">
        <f t="shared" si="244"/>
        <v>55076.190495254239</v>
      </c>
      <c r="EK20" s="96">
        <f t="shared" ref="EK20:EK88" si="245">+EC20-EG20</f>
        <v>62019.142175930552</v>
      </c>
      <c r="EL20" s="97">
        <f t="shared" ref="EL20:EL88" si="246">+EG20/EC20*100-100</f>
        <v>-1.2147856007181161</v>
      </c>
      <c r="EM20" s="94">
        <f t="shared" si="55"/>
        <v>652141.09619633795</v>
      </c>
      <c r="EN20" s="95">
        <f>+EN14+EN13+EN12+EN9</f>
        <v>594553.84347350302</v>
      </c>
      <c r="EO20" s="95">
        <f t="shared" ref="EO20:EP20" si="247">+EO14+EO13+EO12+EO9</f>
        <v>52404.092790631548</v>
      </c>
      <c r="EP20" s="95">
        <f t="shared" si="247"/>
        <v>5183.1599322033899</v>
      </c>
      <c r="EQ20" s="95">
        <f t="shared" si="57"/>
        <v>673215.15620627126</v>
      </c>
      <c r="ER20" s="95">
        <f>+ER14+ER13+ER12+ER9</f>
        <v>585102.87700000009</v>
      </c>
      <c r="ES20" s="95">
        <f t="shared" ref="ES20:ET20" si="248">+ES14+ES13+ES12+ES9</f>
        <v>80956.628036271184</v>
      </c>
      <c r="ET20" s="95">
        <f t="shared" si="248"/>
        <v>7155.651170000001</v>
      </c>
      <c r="EU20" s="96">
        <f t="shared" ref="EU20:EU88" si="249">+EM20-EQ20</f>
        <v>-21074.06000993331</v>
      </c>
      <c r="EV20" s="97">
        <f t="shared" ref="EV20:EV88" si="250">+EQ20/EM20*100-100</f>
        <v>3.2315184755031368</v>
      </c>
      <c r="EW20" s="94">
        <f t="shared" si="59"/>
        <v>712335.62372768344</v>
      </c>
      <c r="EX20" s="95">
        <f>+EX14+EX13+EX12+EX9</f>
        <v>615097.94591187476</v>
      </c>
      <c r="EY20" s="95">
        <f t="shared" ref="EY20:EZ20" si="251">+EY14+EY13+EY12+EY9</f>
        <v>91705.307883605201</v>
      </c>
      <c r="EZ20" s="95">
        <f t="shared" si="251"/>
        <v>5532.3699322033899</v>
      </c>
      <c r="FA20" s="95">
        <f t="shared" si="61"/>
        <v>682126.52718864405</v>
      </c>
      <c r="FB20" s="95">
        <f>+FB14+FB13+FB12+FB10</f>
        <v>631850.2267</v>
      </c>
      <c r="FC20" s="95">
        <f t="shared" ref="FC20:FD20" si="252">+FC14+FC13+FC12+FC9</f>
        <v>46381.809728644068</v>
      </c>
      <c r="FD20" s="95">
        <f t="shared" si="252"/>
        <v>3894.4907600000001</v>
      </c>
      <c r="FE20" s="96">
        <f t="shared" ref="FE20:FE88" si="253">+EW20-FA20</f>
        <v>30209.096539039398</v>
      </c>
      <c r="FF20" s="97">
        <f t="shared" ref="FF20:FF88" si="254">+FA20/EW20*100-100</f>
        <v>-4.2408515779337108</v>
      </c>
      <c r="FG20" s="94">
        <f t="shared" si="63"/>
        <v>811748.11813263479</v>
      </c>
      <c r="FH20" s="95">
        <f>+FH14+FH13+FH12+FH9</f>
        <v>685734.44692151039</v>
      </c>
      <c r="FI20" s="95">
        <f t="shared" ref="FI20:FJ20" si="255">+FI14+FI13+FI12+FI9</f>
        <v>117894.20127892097</v>
      </c>
      <c r="FJ20" s="95">
        <f t="shared" si="255"/>
        <v>8119.4699322033903</v>
      </c>
      <c r="FK20" s="95">
        <f t="shared" si="65"/>
        <v>840235.31228000007</v>
      </c>
      <c r="FL20" s="95">
        <f>+FL14+FL13+FL12+FL9</f>
        <v>676769.59146000003</v>
      </c>
      <c r="FM20" s="95">
        <f t="shared" ref="FM20:FN20" si="256">+FM14+FM13+FM12+FM9</f>
        <v>149433.32723999998</v>
      </c>
      <c r="FN20" s="95">
        <f t="shared" si="256"/>
        <v>14032.39358</v>
      </c>
      <c r="FO20" s="96">
        <f t="shared" ref="FO20:FO88" si="257">+FG20-FK20</f>
        <v>-28487.194147365284</v>
      </c>
      <c r="FP20" s="97">
        <f t="shared" ref="FP20:FP88" si="258">+FK20/FG20*100-100</f>
        <v>3.5093637436324485</v>
      </c>
      <c r="FQ20" s="94">
        <f t="shared" si="67"/>
        <v>2176224.8380566561</v>
      </c>
      <c r="FR20" s="95">
        <f>+FR14+FR13+FR12+FR9</f>
        <v>1895386.2363068881</v>
      </c>
      <c r="FS20" s="95">
        <f t="shared" ref="FS20:FT20" si="259">+FS14+FS13+FS12+FS9</f>
        <v>262003.60195315775</v>
      </c>
      <c r="FT20" s="95">
        <f t="shared" si="259"/>
        <v>18834.999796610169</v>
      </c>
      <c r="FU20" s="95">
        <f t="shared" si="69"/>
        <v>2195576.9956749151</v>
      </c>
      <c r="FV20" s="95">
        <f>+FV14+FV13+FV12+FV9</f>
        <v>1893722.6951600001</v>
      </c>
      <c r="FW20" s="95">
        <f t="shared" ref="FW20:FX20" si="260">+FW14+FW13+FW12+FW9</f>
        <v>276771.76500491524</v>
      </c>
      <c r="FX20" s="95">
        <f t="shared" si="260"/>
        <v>25082.535510000002</v>
      </c>
      <c r="FY20" s="96">
        <f t="shared" ref="FY20:FY88" si="261">+FQ20-FU20</f>
        <v>-19352.15761825908</v>
      </c>
      <c r="FZ20" s="97">
        <f t="shared" ref="FZ20:FZ88" si="262">+FU20/FQ20*100-100</f>
        <v>0.88925359548512972</v>
      </c>
      <c r="GA20" s="94">
        <f t="shared" si="71"/>
        <v>3715525.0068612546</v>
      </c>
      <c r="GB20" s="95">
        <f>+GB14+GB13+GB12+GA10</f>
        <v>3331741.4538276414</v>
      </c>
      <c r="GC20" s="95">
        <f t="shared" ref="GC20:GD20" si="263">+GC14+GC13+GC12+GC9</f>
        <v>348778.7834403927</v>
      </c>
      <c r="GD20" s="95">
        <f t="shared" si="263"/>
        <v>35004.769593220342</v>
      </c>
      <c r="GE20" s="95">
        <f t="shared" si="73"/>
        <v>3772680.5289118802</v>
      </c>
      <c r="GF20" s="95">
        <f>+GF14+GF13+GF12+GF9</f>
        <v>3366506.5566033805</v>
      </c>
      <c r="GG20" s="95">
        <f t="shared" ref="GG20:GH20" si="264">+GG14+GG13+GG12+GG9</f>
        <v>361042.69121324568</v>
      </c>
      <c r="GH20" s="95">
        <f t="shared" si="264"/>
        <v>45131.281095254235</v>
      </c>
      <c r="GI20" s="96">
        <f t="shared" ref="GI20:GI88" si="265">+GA20-GE20</f>
        <v>-57155.522050625645</v>
      </c>
      <c r="GJ20" s="97">
        <f t="shared" ref="GJ20:GJ88" si="266">+GE20/GA20*100-100</f>
        <v>1.5382892577786293</v>
      </c>
      <c r="GK20" s="94">
        <f t="shared" si="135"/>
        <v>7281581.8771315524</v>
      </c>
      <c r="GL20" s="95">
        <f>+GL14+GL13+GL12+GK10</f>
        <v>6670527.0459451117</v>
      </c>
      <c r="GM20" s="95">
        <f t="shared" ref="GM20:GN20" si="267">+GM14+GM13+GM12+GM9</f>
        <v>550177.522</v>
      </c>
      <c r="GN20" s="95">
        <f t="shared" si="267"/>
        <v>60877.309186440674</v>
      </c>
      <c r="GO20" s="95">
        <f t="shared" si="76"/>
        <v>7238914.892573881</v>
      </c>
      <c r="GP20" s="95">
        <f>+GP14+GP13+GP12+GP9</f>
        <v>6665959.1734083807</v>
      </c>
      <c r="GQ20" s="95">
        <f t="shared" ref="GQ20:GR20" si="268">+GQ14+GQ13+GQ12+GQ9</f>
        <v>492796.99316024571</v>
      </c>
      <c r="GR20" s="95">
        <f t="shared" si="268"/>
        <v>80158.726005254241</v>
      </c>
      <c r="GS20" s="96">
        <f t="shared" ref="GS20:GS88" si="269">+GK20-GO20</f>
        <v>42666.984557671472</v>
      </c>
      <c r="GT20" s="97">
        <f t="shared" ref="GT20:GT88" si="270">+GO20/GK20*100-100</f>
        <v>-0.58595762950453434</v>
      </c>
      <c r="GU20" s="98">
        <v>7238915</v>
      </c>
      <c r="GV20" s="90">
        <f t="shared" si="148"/>
        <v>7281581.8771315524</v>
      </c>
      <c r="GW20" s="99"/>
      <c r="GX20" s="89">
        <f>+GW20-CI20</f>
        <v>-3466234.3636620003</v>
      </c>
      <c r="GY20" s="98"/>
      <c r="GZ20" s="98"/>
      <c r="HA20" s="98"/>
      <c r="HB20" s="98"/>
      <c r="HC20" s="98"/>
      <c r="HD20" s="98">
        <f>+GU20-GO20</f>
        <v>0.10742611903697252</v>
      </c>
    </row>
    <row r="21" spans="1:215" ht="15" x14ac:dyDescent="0.2">
      <c r="A21" s="348" t="s">
        <v>273</v>
      </c>
      <c r="B21" s="101"/>
      <c r="C21" s="102">
        <f t="shared" si="79"/>
        <v>0</v>
      </c>
      <c r="D21" s="103">
        <f>+[1]Аппарат!D21</f>
        <v>0</v>
      </c>
      <c r="E21" s="103">
        <f>+[1]Аппарат!E21</f>
        <v>0</v>
      </c>
      <c r="F21" s="103">
        <f>+[1]Аппарат!F21</f>
        <v>0</v>
      </c>
      <c r="G21" s="104">
        <f t="shared" si="4"/>
        <v>0</v>
      </c>
      <c r="H21" s="103">
        <f>+[1]Аппарат!H21</f>
        <v>0</v>
      </c>
      <c r="I21" s="103">
        <f>+[1]Аппарат!I21</f>
        <v>0</v>
      </c>
      <c r="J21" s="103">
        <f>+[1]Аппарат!J21</f>
        <v>0</v>
      </c>
      <c r="K21" s="105">
        <f t="shared" si="80"/>
        <v>0</v>
      </c>
      <c r="L21" s="106" t="e">
        <f t="shared" si="81"/>
        <v>#DIV/0!</v>
      </c>
      <c r="M21" s="102">
        <f t="shared" si="207"/>
        <v>0</v>
      </c>
      <c r="N21" s="103">
        <f>+[1]Аппарат!N21</f>
        <v>0</v>
      </c>
      <c r="O21" s="103">
        <f>+[1]Аппарат!O21</f>
        <v>0</v>
      </c>
      <c r="P21" s="103">
        <f>+[1]Аппарат!P21</f>
        <v>0</v>
      </c>
      <c r="Q21" s="104">
        <f t="shared" si="7"/>
        <v>0</v>
      </c>
      <c r="R21" s="103">
        <f>+[1]Аппарат!R21</f>
        <v>0</v>
      </c>
      <c r="S21" s="103">
        <f>+[1]Аппарат!S21</f>
        <v>0</v>
      </c>
      <c r="T21" s="103">
        <f>+[1]Аппарат!T21</f>
        <v>0</v>
      </c>
      <c r="U21" s="105">
        <f t="shared" si="83"/>
        <v>0</v>
      </c>
      <c r="V21" s="106" t="e">
        <f t="shared" si="84"/>
        <v>#DIV/0!</v>
      </c>
      <c r="W21" s="102">
        <f t="shared" si="9"/>
        <v>0</v>
      </c>
      <c r="X21" s="103">
        <f>+[1]Аппарат!X21</f>
        <v>0</v>
      </c>
      <c r="Y21" s="103">
        <f>+[1]Аппарат!Y21</f>
        <v>0</v>
      </c>
      <c r="Z21" s="103">
        <f>+[1]Аппарат!Z21</f>
        <v>0</v>
      </c>
      <c r="AA21" s="104">
        <f t="shared" si="11"/>
        <v>0</v>
      </c>
      <c r="AB21" s="103">
        <f>+[1]Аппарат!AB21</f>
        <v>0</v>
      </c>
      <c r="AC21" s="103">
        <f>+[1]Аппарат!AC21</f>
        <v>0</v>
      </c>
      <c r="AD21" s="103">
        <f>+[1]Аппарат!AD21</f>
        <v>0</v>
      </c>
      <c r="AE21" s="105">
        <f t="shared" si="85"/>
        <v>0</v>
      </c>
      <c r="AF21" s="106" t="e">
        <f t="shared" si="86"/>
        <v>#DIV/0!</v>
      </c>
      <c r="AG21" s="102">
        <f t="shared" si="13"/>
        <v>0</v>
      </c>
      <c r="AH21" s="68">
        <f t="shared" ref="AH21:AJ31" si="271">+D21+N21+X21</f>
        <v>0</v>
      </c>
      <c r="AI21" s="68">
        <f t="shared" si="271"/>
        <v>0</v>
      </c>
      <c r="AJ21" s="68">
        <f t="shared" si="271"/>
        <v>0</v>
      </c>
      <c r="AK21" s="104">
        <f t="shared" si="15"/>
        <v>0</v>
      </c>
      <c r="AL21" s="68">
        <f t="shared" ref="AL21:AN31" si="272">+H21+R21+AB21</f>
        <v>0</v>
      </c>
      <c r="AM21" s="68">
        <f t="shared" si="272"/>
        <v>0</v>
      </c>
      <c r="AN21" s="68">
        <f t="shared" si="272"/>
        <v>0</v>
      </c>
      <c r="AO21" s="105">
        <f t="shared" si="89"/>
        <v>0</v>
      </c>
      <c r="AP21" s="106" t="e">
        <f t="shared" si="90"/>
        <v>#DIV/0!</v>
      </c>
      <c r="AQ21" s="102">
        <f t="shared" si="17"/>
        <v>0</v>
      </c>
      <c r="AR21" s="103">
        <f>+[1]Аппарат!AR21</f>
        <v>0</v>
      </c>
      <c r="AS21" s="103">
        <f>+[1]Аппарат!AS21</f>
        <v>0</v>
      </c>
      <c r="AT21" s="103">
        <f>+[1]Аппарат!AT21</f>
        <v>0</v>
      </c>
      <c r="AU21" s="104">
        <f t="shared" si="19"/>
        <v>0</v>
      </c>
      <c r="AV21" s="103">
        <f>+[1]Аппарат!AV21</f>
        <v>0</v>
      </c>
      <c r="AW21" s="103">
        <f>+[1]Аппарат!AW21</f>
        <v>0</v>
      </c>
      <c r="AX21" s="103">
        <f>+[1]Аппарат!AX21</f>
        <v>0</v>
      </c>
      <c r="AY21" s="105">
        <f t="shared" si="91"/>
        <v>0</v>
      </c>
      <c r="AZ21" s="106" t="e">
        <f t="shared" si="92"/>
        <v>#DIV/0!</v>
      </c>
      <c r="BA21" s="102">
        <f t="shared" si="21"/>
        <v>0</v>
      </c>
      <c r="BB21" s="103">
        <f>+[1]Аппарат!BB21</f>
        <v>0</v>
      </c>
      <c r="BC21" s="103">
        <f>+[1]Аппарат!BC21</f>
        <v>0</v>
      </c>
      <c r="BD21" s="103">
        <f>+[1]Аппарат!BD21</f>
        <v>0</v>
      </c>
      <c r="BE21" s="104">
        <f t="shared" si="23"/>
        <v>0</v>
      </c>
      <c r="BF21" s="103">
        <f>+[1]Аппарат!BF21</f>
        <v>0</v>
      </c>
      <c r="BG21" s="103">
        <f>+[1]Аппарат!BG21</f>
        <v>0</v>
      </c>
      <c r="BH21" s="103">
        <f>+[1]Аппарат!BH21</f>
        <v>0</v>
      </c>
      <c r="BI21" s="105">
        <f t="shared" si="93"/>
        <v>0</v>
      </c>
      <c r="BJ21" s="106" t="e">
        <f t="shared" si="94"/>
        <v>#DIV/0!</v>
      </c>
      <c r="BK21" s="102">
        <f t="shared" si="25"/>
        <v>0</v>
      </c>
      <c r="BL21" s="103">
        <f>+[1]Аппарат!BL21</f>
        <v>0</v>
      </c>
      <c r="BM21" s="103">
        <f>+[1]Аппарат!BM21</f>
        <v>0</v>
      </c>
      <c r="BN21" s="103">
        <f>+[1]Аппарат!BN21</f>
        <v>0</v>
      </c>
      <c r="BO21" s="104">
        <f t="shared" si="27"/>
        <v>0</v>
      </c>
      <c r="BP21" s="103">
        <f>+[1]Аппарат!BP21</f>
        <v>0</v>
      </c>
      <c r="BQ21" s="103">
        <f>+[1]Аппарат!BQ21</f>
        <v>0</v>
      </c>
      <c r="BR21" s="103">
        <f>+[1]Аппарат!BR21</f>
        <v>0</v>
      </c>
      <c r="BS21" s="105">
        <f t="shared" si="95"/>
        <v>0</v>
      </c>
      <c r="BT21" s="106" t="e">
        <f t="shared" si="96"/>
        <v>#DIV/0!</v>
      </c>
      <c r="BU21" s="102">
        <f t="shared" si="29"/>
        <v>0</v>
      </c>
      <c r="BV21" s="68">
        <f t="shared" ref="BV21:BX31" si="273">+AR21+BB21+BL21</f>
        <v>0</v>
      </c>
      <c r="BW21" s="68">
        <f t="shared" si="273"/>
        <v>0</v>
      </c>
      <c r="BX21" s="68">
        <f t="shared" si="273"/>
        <v>0</v>
      </c>
      <c r="BY21" s="104">
        <f t="shared" si="31"/>
        <v>0</v>
      </c>
      <c r="BZ21" s="68">
        <f>+AV21+BF21+BP21</f>
        <v>0</v>
      </c>
      <c r="CA21" s="68">
        <f>+AW21+BG21+BQ21</f>
        <v>0</v>
      </c>
      <c r="CB21" s="68">
        <f t="shared" ref="CB21:CB31" si="274">+AX21+BH21+BR21</f>
        <v>0</v>
      </c>
      <c r="CC21" s="105">
        <f t="shared" si="99"/>
        <v>0</v>
      </c>
      <c r="CD21" s="106" t="e">
        <f t="shared" si="100"/>
        <v>#DIV/0!</v>
      </c>
      <c r="CE21" s="102">
        <f t="shared" si="33"/>
        <v>0</v>
      </c>
      <c r="CF21" s="68">
        <f t="shared" ref="CF21:CH31" si="275">+AH21+BV21</f>
        <v>0</v>
      </c>
      <c r="CG21" s="68">
        <f t="shared" si="275"/>
        <v>0</v>
      </c>
      <c r="CH21" s="68">
        <f t="shared" si="275"/>
        <v>0</v>
      </c>
      <c r="CI21" s="104">
        <f t="shared" si="35"/>
        <v>0</v>
      </c>
      <c r="CJ21" s="68">
        <f t="shared" ref="CJ21:CL31" si="276">+AL21+BZ21</f>
        <v>0</v>
      </c>
      <c r="CK21" s="68">
        <f t="shared" si="276"/>
        <v>0</v>
      </c>
      <c r="CL21" s="68">
        <f t="shared" si="276"/>
        <v>0</v>
      </c>
      <c r="CM21" s="105">
        <f t="shared" si="103"/>
        <v>0</v>
      </c>
      <c r="CN21" s="106" t="e">
        <f t="shared" si="104"/>
        <v>#DIV/0!</v>
      </c>
      <c r="CO21" s="102">
        <f t="shared" si="224"/>
        <v>0</v>
      </c>
      <c r="CP21" s="103">
        <f>+[1]Аппарат!CP21</f>
        <v>0</v>
      </c>
      <c r="CQ21" s="103">
        <f>+[1]Аппарат!CQ21</f>
        <v>0</v>
      </c>
      <c r="CR21" s="103">
        <f>+[1]Аппарат!CR21</f>
        <v>0</v>
      </c>
      <c r="CS21" s="104">
        <f t="shared" si="226"/>
        <v>0</v>
      </c>
      <c r="CT21" s="103">
        <f>+[1]Аппарат!CT21</f>
        <v>0</v>
      </c>
      <c r="CU21" s="103">
        <f>+[1]Аппарат!CU21</f>
        <v>0</v>
      </c>
      <c r="CV21" s="103">
        <f>+[1]Аппарат!CV21</f>
        <v>0</v>
      </c>
      <c r="CW21" s="105">
        <f t="shared" si="228"/>
        <v>0</v>
      </c>
      <c r="CX21" s="106" t="e">
        <f t="shared" si="229"/>
        <v>#DIV/0!</v>
      </c>
      <c r="CY21" s="102">
        <f t="shared" si="230"/>
        <v>0</v>
      </c>
      <c r="CZ21" s="103">
        <f>+[1]Аппарат!CZ21</f>
        <v>0</v>
      </c>
      <c r="DA21" s="103">
        <f>+[1]Аппарат!DA21</f>
        <v>0</v>
      </c>
      <c r="DB21" s="103">
        <f>+[1]Аппарат!DB21</f>
        <v>0</v>
      </c>
      <c r="DC21" s="104">
        <f t="shared" si="41"/>
        <v>0</v>
      </c>
      <c r="DD21" s="103">
        <f>+[1]Аппарат!DD21</f>
        <v>0</v>
      </c>
      <c r="DE21" s="103">
        <f>+[1]Аппарат!DE21</f>
        <v>0</v>
      </c>
      <c r="DF21" s="103">
        <f>+[1]Аппарат!DF21</f>
        <v>0</v>
      </c>
      <c r="DG21" s="105">
        <f t="shared" si="233"/>
        <v>0</v>
      </c>
      <c r="DH21" s="106" t="e">
        <f t="shared" si="234"/>
        <v>#DIV/0!</v>
      </c>
      <c r="DI21" s="102">
        <f t="shared" si="43"/>
        <v>0</v>
      </c>
      <c r="DJ21" s="103">
        <f>+[1]Аппарат!DJ21</f>
        <v>0</v>
      </c>
      <c r="DK21" s="103">
        <f>+[1]Аппарат!DK21</f>
        <v>0</v>
      </c>
      <c r="DL21" s="103">
        <f>+[1]Аппарат!DL21</f>
        <v>0</v>
      </c>
      <c r="DM21" s="104">
        <f t="shared" si="45"/>
        <v>0</v>
      </c>
      <c r="DN21" s="103">
        <f>+[1]Аппарат!DN21</f>
        <v>0</v>
      </c>
      <c r="DO21" s="103">
        <f>+[1]Аппарат!DO21</f>
        <v>0</v>
      </c>
      <c r="DP21" s="103">
        <f>+[1]Аппарат!DP21</f>
        <v>0</v>
      </c>
      <c r="DQ21" s="105">
        <f t="shared" si="237"/>
        <v>0</v>
      </c>
      <c r="DR21" s="106" t="e">
        <f t="shared" si="238"/>
        <v>#DIV/0!</v>
      </c>
      <c r="DS21" s="102">
        <f t="shared" si="47"/>
        <v>0</v>
      </c>
      <c r="DT21" s="68">
        <f t="shared" ref="DT21:DV31" si="277">+CP21+CZ21+DJ21</f>
        <v>0</v>
      </c>
      <c r="DU21" s="68">
        <f t="shared" si="277"/>
        <v>0</v>
      </c>
      <c r="DV21" s="68">
        <f t="shared" si="277"/>
        <v>0</v>
      </c>
      <c r="DW21" s="104">
        <f t="shared" si="49"/>
        <v>0</v>
      </c>
      <c r="DX21" s="68">
        <f t="shared" ref="DX21:DZ31" si="278">+CT21+DD21+DN21</f>
        <v>0</v>
      </c>
      <c r="DY21" s="68">
        <f t="shared" si="278"/>
        <v>0</v>
      </c>
      <c r="DZ21" s="68">
        <f t="shared" si="278"/>
        <v>0</v>
      </c>
      <c r="EA21" s="105">
        <f t="shared" si="241"/>
        <v>0</v>
      </c>
      <c r="EB21" s="106" t="e">
        <f t="shared" si="242"/>
        <v>#DIV/0!</v>
      </c>
      <c r="EC21" s="102">
        <f t="shared" si="51"/>
        <v>0</v>
      </c>
      <c r="ED21" s="68">
        <f t="shared" ref="ED21:EF31" si="279">+CF21+DT21</f>
        <v>0</v>
      </c>
      <c r="EE21" s="68">
        <f t="shared" si="279"/>
        <v>0</v>
      </c>
      <c r="EF21" s="68">
        <f t="shared" si="279"/>
        <v>0</v>
      </c>
      <c r="EG21" s="104">
        <f t="shared" si="53"/>
        <v>0</v>
      </c>
      <c r="EH21" s="68">
        <f t="shared" ref="EH21:EJ31" si="280">+CJ21+DX21</f>
        <v>0</v>
      </c>
      <c r="EI21" s="68">
        <f t="shared" si="280"/>
        <v>0</v>
      </c>
      <c r="EJ21" s="68">
        <f t="shared" si="280"/>
        <v>0</v>
      </c>
      <c r="EK21" s="105">
        <f t="shared" si="245"/>
        <v>0</v>
      </c>
      <c r="EL21" s="106" t="e">
        <f t="shared" si="246"/>
        <v>#DIV/0!</v>
      </c>
      <c r="EM21" s="102">
        <f t="shared" si="55"/>
        <v>0</v>
      </c>
      <c r="EN21" s="103">
        <f>+[1]Аппарат!EN21</f>
        <v>0</v>
      </c>
      <c r="EO21" s="103">
        <f>+[1]Аппарат!EO21</f>
        <v>0</v>
      </c>
      <c r="EP21" s="103">
        <f>+[1]Аппарат!EP21</f>
        <v>0</v>
      </c>
      <c r="EQ21" s="104">
        <f t="shared" si="57"/>
        <v>0</v>
      </c>
      <c r="ER21" s="103">
        <f>+[1]Аппарат!ER21</f>
        <v>0</v>
      </c>
      <c r="ES21" s="103">
        <f>+[1]Аппарат!ES21</f>
        <v>0</v>
      </c>
      <c r="ET21" s="103">
        <f>+[1]Аппарат!ET21</f>
        <v>0</v>
      </c>
      <c r="EU21" s="105">
        <f t="shared" si="249"/>
        <v>0</v>
      </c>
      <c r="EV21" s="106" t="e">
        <f t="shared" si="250"/>
        <v>#DIV/0!</v>
      </c>
      <c r="EW21" s="102">
        <f t="shared" si="59"/>
        <v>0</v>
      </c>
      <c r="EX21" s="103">
        <f>+[1]Аппарат!EX21</f>
        <v>0</v>
      </c>
      <c r="EY21" s="103">
        <f>+[1]Аппарат!EY21</f>
        <v>0</v>
      </c>
      <c r="EZ21" s="103">
        <f>+[1]Аппарат!EZ21</f>
        <v>0</v>
      </c>
      <c r="FA21" s="104">
        <f t="shared" si="61"/>
        <v>0</v>
      </c>
      <c r="FB21" s="103">
        <f>+[1]Аппарат!FB21</f>
        <v>0</v>
      </c>
      <c r="FC21" s="103">
        <f>+[1]Аппарат!FC21</f>
        <v>0</v>
      </c>
      <c r="FD21" s="103">
        <f>+[1]Аппарат!FD21</f>
        <v>0</v>
      </c>
      <c r="FE21" s="105">
        <f t="shared" si="253"/>
        <v>0</v>
      </c>
      <c r="FF21" s="106" t="e">
        <f t="shared" si="254"/>
        <v>#DIV/0!</v>
      </c>
      <c r="FG21" s="102">
        <f t="shared" si="63"/>
        <v>0</v>
      </c>
      <c r="FH21" s="103">
        <f>+[1]Аппарат!FH21</f>
        <v>0</v>
      </c>
      <c r="FI21" s="103">
        <f>+[1]Аппарат!FI21</f>
        <v>0</v>
      </c>
      <c r="FJ21" s="103">
        <f>+[1]Аппарат!FJ21</f>
        <v>0</v>
      </c>
      <c r="FK21" s="104">
        <f t="shared" si="65"/>
        <v>0</v>
      </c>
      <c r="FL21" s="103">
        <f>+[1]Аппарат!FL21</f>
        <v>0</v>
      </c>
      <c r="FM21" s="103">
        <f>+[1]Аппарат!FM21</f>
        <v>0</v>
      </c>
      <c r="FN21" s="103">
        <f>+[1]Аппарат!FN21</f>
        <v>0</v>
      </c>
      <c r="FO21" s="105">
        <f t="shared" si="257"/>
        <v>0</v>
      </c>
      <c r="FP21" s="106" t="e">
        <f t="shared" si="258"/>
        <v>#DIV/0!</v>
      </c>
      <c r="FQ21" s="102">
        <f t="shared" si="67"/>
        <v>0</v>
      </c>
      <c r="FR21" s="68">
        <f t="shared" ref="FR21:FT31" si="281">+EN21+EX21+FH21</f>
        <v>0</v>
      </c>
      <c r="FS21" s="68">
        <f t="shared" si="281"/>
        <v>0</v>
      </c>
      <c r="FT21" s="68">
        <f t="shared" si="281"/>
        <v>0</v>
      </c>
      <c r="FU21" s="104">
        <f t="shared" si="69"/>
        <v>0</v>
      </c>
      <c r="FV21" s="68">
        <f t="shared" ref="FV21:FX31" si="282">+ER21+FB21+FL21</f>
        <v>0</v>
      </c>
      <c r="FW21" s="68">
        <f t="shared" si="282"/>
        <v>0</v>
      </c>
      <c r="FX21" s="68">
        <f t="shared" si="282"/>
        <v>0</v>
      </c>
      <c r="FY21" s="105">
        <f t="shared" si="261"/>
        <v>0</v>
      </c>
      <c r="FZ21" s="106" t="e">
        <f t="shared" si="262"/>
        <v>#DIV/0!</v>
      </c>
      <c r="GA21" s="102">
        <f t="shared" si="71"/>
        <v>0</v>
      </c>
      <c r="GB21" s="68">
        <f t="shared" ref="GB21:GD31" si="283">+DT21+FR21</f>
        <v>0</v>
      </c>
      <c r="GC21" s="68">
        <f t="shared" si="283"/>
        <v>0</v>
      </c>
      <c r="GD21" s="68">
        <f t="shared" si="283"/>
        <v>0</v>
      </c>
      <c r="GE21" s="104">
        <f t="shared" si="73"/>
        <v>0</v>
      </c>
      <c r="GF21" s="68">
        <f t="shared" ref="GF21:GH31" si="284">+DX21+FV21</f>
        <v>0</v>
      </c>
      <c r="GG21" s="68">
        <f t="shared" si="284"/>
        <v>0</v>
      </c>
      <c r="GH21" s="68">
        <f t="shared" si="284"/>
        <v>0</v>
      </c>
      <c r="GI21" s="105">
        <f t="shared" si="265"/>
        <v>0</v>
      </c>
      <c r="GJ21" s="106" t="e">
        <f t="shared" si="266"/>
        <v>#DIV/0!</v>
      </c>
      <c r="GK21" s="102">
        <f t="shared" si="135"/>
        <v>0</v>
      </c>
      <c r="GL21" s="68">
        <f t="shared" ref="GL21:GN31" si="285">+ED21+FR21</f>
        <v>0</v>
      </c>
      <c r="GM21" s="68">
        <f t="shared" si="285"/>
        <v>0</v>
      </c>
      <c r="GN21" s="68">
        <f t="shared" si="285"/>
        <v>0</v>
      </c>
      <c r="GO21" s="104">
        <f t="shared" si="76"/>
        <v>0</v>
      </c>
      <c r="GP21" s="68">
        <f t="shared" ref="GP21:GR31" si="286">+EH21+FV21</f>
        <v>0</v>
      </c>
      <c r="GQ21" s="68">
        <f t="shared" si="286"/>
        <v>0</v>
      </c>
      <c r="GR21" s="68">
        <f t="shared" si="286"/>
        <v>0</v>
      </c>
      <c r="GS21" s="105">
        <f t="shared" si="269"/>
        <v>0</v>
      </c>
      <c r="GT21" s="106" t="e">
        <f t="shared" si="270"/>
        <v>#DIV/0!</v>
      </c>
      <c r="GU21" s="89"/>
      <c r="GV21" s="90">
        <f t="shared" si="148"/>
        <v>0</v>
      </c>
      <c r="GW21" s="91">
        <v>166866.65299999999</v>
      </c>
      <c r="GX21" s="89">
        <f t="shared" si="78"/>
        <v>166866.65299999999</v>
      </c>
      <c r="GY21" s="89"/>
      <c r="GZ21" s="89"/>
      <c r="HA21" s="89"/>
      <c r="HB21" s="89"/>
      <c r="HC21" s="89"/>
      <c r="HD21" s="89"/>
    </row>
    <row r="22" spans="1:215" ht="15" x14ac:dyDescent="0.2">
      <c r="A22" s="348"/>
      <c r="B22" s="101" t="s">
        <v>274</v>
      </c>
      <c r="C22" s="67">
        <f t="shared" si="79"/>
        <v>29840.856264493221</v>
      </c>
      <c r="D22" s="68">
        <f>+[1]Аппарат!D22</f>
        <v>29840.856264493221</v>
      </c>
      <c r="E22" s="68">
        <f>+[1]Аппарат!E22</f>
        <v>0</v>
      </c>
      <c r="F22" s="68">
        <f>+[1]Аппарат!F22</f>
        <v>0</v>
      </c>
      <c r="G22" s="69">
        <f t="shared" si="4"/>
        <v>26395.004359999995</v>
      </c>
      <c r="H22" s="68">
        <f>+[1]Аппарат!H22</f>
        <v>26395.004359999995</v>
      </c>
      <c r="I22" s="68">
        <f>+[1]Аппарат!I22</f>
        <v>0</v>
      </c>
      <c r="J22" s="68">
        <f>+[1]Аппарат!J22</f>
        <v>0</v>
      </c>
      <c r="K22" s="70">
        <f t="shared" si="80"/>
        <v>3445.8519044932254</v>
      </c>
      <c r="L22" s="71">
        <f t="shared" si="81"/>
        <v>-11.547429718340041</v>
      </c>
      <c r="M22" s="67">
        <f t="shared" si="207"/>
        <v>30198.502105510164</v>
      </c>
      <c r="N22" s="68">
        <f>+[1]Аппарат!N22</f>
        <v>30198.502105510164</v>
      </c>
      <c r="O22" s="68">
        <f>+[1]Аппарат!O22</f>
        <v>0</v>
      </c>
      <c r="P22" s="68">
        <f>+[1]Аппарат!P22</f>
        <v>0</v>
      </c>
      <c r="Q22" s="69">
        <f t="shared" si="7"/>
        <v>28996.067629999998</v>
      </c>
      <c r="R22" s="68">
        <f>+[1]Аппарат!R22</f>
        <v>28996.067629999998</v>
      </c>
      <c r="S22" s="68">
        <f>+[1]Аппарат!S22</f>
        <v>0</v>
      </c>
      <c r="T22" s="68">
        <f>+[1]Аппарат!T22</f>
        <v>0</v>
      </c>
      <c r="U22" s="70">
        <f t="shared" si="83"/>
        <v>1202.4344755101665</v>
      </c>
      <c r="V22" s="71">
        <f t="shared" si="84"/>
        <v>-3.9817686033201198</v>
      </c>
      <c r="W22" s="67">
        <f t="shared" si="9"/>
        <v>28734.00914491525</v>
      </c>
      <c r="X22" s="68">
        <f>+[1]Аппарат!X22</f>
        <v>28734.00914491525</v>
      </c>
      <c r="Y22" s="68">
        <f>+[1]Аппарат!Y22</f>
        <v>0</v>
      </c>
      <c r="Z22" s="68">
        <f>+[1]Аппарат!Z22</f>
        <v>0</v>
      </c>
      <c r="AA22" s="69">
        <f t="shared" si="11"/>
        <v>25785.622629999994</v>
      </c>
      <c r="AB22" s="68">
        <f>+[1]Аппарат!AB22</f>
        <v>25785.622629999994</v>
      </c>
      <c r="AC22" s="68">
        <f>+[1]Аппарат!AC22</f>
        <v>0</v>
      </c>
      <c r="AD22" s="68">
        <f>+[1]Аппарат!AD22</f>
        <v>0</v>
      </c>
      <c r="AE22" s="70">
        <f t="shared" si="85"/>
        <v>2948.3865149152552</v>
      </c>
      <c r="AF22" s="71">
        <f t="shared" si="86"/>
        <v>-10.260964629215337</v>
      </c>
      <c r="AG22" s="67">
        <f t="shared" si="13"/>
        <v>88773.367514918631</v>
      </c>
      <c r="AH22" s="68">
        <f t="shared" si="271"/>
        <v>88773.367514918631</v>
      </c>
      <c r="AI22" s="68">
        <f t="shared" si="271"/>
        <v>0</v>
      </c>
      <c r="AJ22" s="68">
        <f t="shared" si="271"/>
        <v>0</v>
      </c>
      <c r="AK22" s="69">
        <f t="shared" si="15"/>
        <v>81176.694619999995</v>
      </c>
      <c r="AL22" s="68">
        <f t="shared" si="272"/>
        <v>81176.694619999995</v>
      </c>
      <c r="AM22" s="68">
        <f t="shared" si="272"/>
        <v>0</v>
      </c>
      <c r="AN22" s="68">
        <f t="shared" si="272"/>
        <v>0</v>
      </c>
      <c r="AO22" s="70">
        <f t="shared" si="89"/>
        <v>7596.6728949186363</v>
      </c>
      <c r="AP22" s="71">
        <f t="shared" si="90"/>
        <v>-8.5573783079052248</v>
      </c>
      <c r="AQ22" s="67">
        <f t="shared" si="17"/>
        <v>28975.522416101692</v>
      </c>
      <c r="AR22" s="68">
        <f>+[1]Аппарат!AR22</f>
        <v>28975.522416101692</v>
      </c>
      <c r="AS22" s="68">
        <f>+[1]Аппарат!AS22</f>
        <v>0</v>
      </c>
      <c r="AT22" s="68">
        <f>+[1]Аппарат!AT22</f>
        <v>0</v>
      </c>
      <c r="AU22" s="69">
        <f t="shared" si="19"/>
        <v>26290.494798</v>
      </c>
      <c r="AV22" s="68">
        <f>+[1]Аппарат!AV22</f>
        <v>26290.494798</v>
      </c>
      <c r="AW22" s="68">
        <f>+[1]Аппарат!AW22</f>
        <v>0</v>
      </c>
      <c r="AX22" s="68">
        <f>+[1]Аппарат!AX22</f>
        <v>0</v>
      </c>
      <c r="AY22" s="70">
        <f t="shared" si="91"/>
        <v>2685.0276181016925</v>
      </c>
      <c r="AZ22" s="71">
        <f t="shared" si="92"/>
        <v>-9.2665373881563653</v>
      </c>
      <c r="BA22" s="67">
        <f t="shared" si="21"/>
        <v>29115.574603050849</v>
      </c>
      <c r="BB22" s="68">
        <f>+[1]Аппарат!BB22</f>
        <v>29115.574603050849</v>
      </c>
      <c r="BC22" s="68">
        <f>+[1]Аппарат!BC22</f>
        <v>0</v>
      </c>
      <c r="BD22" s="68">
        <f>+[1]Аппарат!BD22</f>
        <v>0</v>
      </c>
      <c r="BE22" s="69">
        <f t="shared" si="23"/>
        <v>24545.165000000005</v>
      </c>
      <c r="BF22" s="68">
        <f>+[1]Аппарат!BF22</f>
        <v>24545.165000000005</v>
      </c>
      <c r="BG22" s="68">
        <f>+[1]Аппарат!BG22</f>
        <v>0</v>
      </c>
      <c r="BH22" s="68">
        <f>+[1]Аппарат!BH22</f>
        <v>0</v>
      </c>
      <c r="BI22" s="70">
        <f t="shared" si="93"/>
        <v>4570.4096030508445</v>
      </c>
      <c r="BJ22" s="71">
        <f t="shared" si="94"/>
        <v>-15.69747348407796</v>
      </c>
      <c r="BK22" s="67">
        <f t="shared" si="25"/>
        <v>29258.830573050847</v>
      </c>
      <c r="BL22" s="68">
        <f>+[1]Аппарат!BL22</f>
        <v>29258.830573050847</v>
      </c>
      <c r="BM22" s="68">
        <f>+[1]Аппарат!BM22</f>
        <v>0</v>
      </c>
      <c r="BN22" s="68">
        <f>+[1]Аппарат!BN22</f>
        <v>0</v>
      </c>
      <c r="BO22" s="69">
        <f t="shared" si="27"/>
        <v>34846.032909999994</v>
      </c>
      <c r="BP22" s="68">
        <f>+[1]Аппарат!BP22</f>
        <v>34846.032909999994</v>
      </c>
      <c r="BQ22" s="68">
        <f>+[1]Аппарат!BQ22</f>
        <v>0</v>
      </c>
      <c r="BR22" s="68">
        <f>+[1]Аппарат!BR22</f>
        <v>0</v>
      </c>
      <c r="BS22" s="70">
        <f t="shared" si="95"/>
        <v>-5587.2023369491471</v>
      </c>
      <c r="BT22" s="71">
        <f t="shared" si="96"/>
        <v>19.095781435965179</v>
      </c>
      <c r="BU22" s="67">
        <f t="shared" si="29"/>
        <v>87349.927592203385</v>
      </c>
      <c r="BV22" s="68">
        <f t="shared" si="273"/>
        <v>87349.927592203385</v>
      </c>
      <c r="BW22" s="68">
        <f t="shared" si="273"/>
        <v>0</v>
      </c>
      <c r="BX22" s="68">
        <f t="shared" si="273"/>
        <v>0</v>
      </c>
      <c r="BY22" s="69">
        <f t="shared" si="31"/>
        <v>85681.692708000002</v>
      </c>
      <c r="BZ22" s="68">
        <f t="shared" ref="BZ22:CA31" si="287">+AV22+BF22+BP22</f>
        <v>85681.692708000002</v>
      </c>
      <c r="CA22" s="68">
        <f t="shared" si="287"/>
        <v>0</v>
      </c>
      <c r="CB22" s="68">
        <f t="shared" si="274"/>
        <v>0</v>
      </c>
      <c r="CC22" s="70">
        <f t="shared" si="99"/>
        <v>1668.2348842033825</v>
      </c>
      <c r="CD22" s="71">
        <f t="shared" si="100"/>
        <v>-1.9098297276119069</v>
      </c>
      <c r="CE22" s="67">
        <f t="shared" si="33"/>
        <v>176123.29510712202</v>
      </c>
      <c r="CF22" s="68">
        <f t="shared" si="275"/>
        <v>176123.29510712202</v>
      </c>
      <c r="CG22" s="68">
        <f t="shared" si="275"/>
        <v>0</v>
      </c>
      <c r="CH22" s="68">
        <f t="shared" si="275"/>
        <v>0</v>
      </c>
      <c r="CI22" s="69">
        <f t="shared" si="35"/>
        <v>166858.38732799998</v>
      </c>
      <c r="CJ22" s="68">
        <f t="shared" si="276"/>
        <v>166858.38732799998</v>
      </c>
      <c r="CK22" s="68">
        <f t="shared" si="276"/>
        <v>0</v>
      </c>
      <c r="CL22" s="68">
        <f t="shared" si="276"/>
        <v>0</v>
      </c>
      <c r="CM22" s="70">
        <f t="shared" si="103"/>
        <v>9264.9077791220334</v>
      </c>
      <c r="CN22" s="71">
        <f t="shared" si="104"/>
        <v>-5.2604669776856667</v>
      </c>
      <c r="CO22" s="67">
        <f t="shared" si="224"/>
        <v>29390.020893050849</v>
      </c>
      <c r="CP22" s="68">
        <f>+[1]Аппарат!CP22</f>
        <v>29390.020893050849</v>
      </c>
      <c r="CQ22" s="68">
        <f>+[1]Аппарат!CQ22</f>
        <v>0</v>
      </c>
      <c r="CR22" s="68">
        <f>+[1]Аппарат!CR22</f>
        <v>0</v>
      </c>
      <c r="CS22" s="69">
        <f t="shared" si="226"/>
        <v>26683.798340000001</v>
      </c>
      <c r="CT22" s="68">
        <f>+[1]Аппарат!CT22</f>
        <v>26683.798340000001</v>
      </c>
      <c r="CU22" s="68">
        <f>+[1]Аппарат!CU22</f>
        <v>0</v>
      </c>
      <c r="CV22" s="68">
        <f>+[1]Аппарат!CV22</f>
        <v>0</v>
      </c>
      <c r="CW22" s="70">
        <f t="shared" si="228"/>
        <v>2706.2225530508476</v>
      </c>
      <c r="CX22" s="71">
        <f t="shared" si="229"/>
        <v>-9.207964032753452</v>
      </c>
      <c r="CY22" s="67">
        <f t="shared" si="230"/>
        <v>28633.418763050842</v>
      </c>
      <c r="CZ22" s="68">
        <f>+[1]Аппарат!CZ22</f>
        <v>28633.418763050842</v>
      </c>
      <c r="DA22" s="68">
        <f>+[1]Аппарат!DA22</f>
        <v>0</v>
      </c>
      <c r="DB22" s="68">
        <f>+[1]Аппарат!DB22</f>
        <v>0</v>
      </c>
      <c r="DC22" s="69">
        <f t="shared" si="41"/>
        <v>21429.653280000006</v>
      </c>
      <c r="DD22" s="68">
        <f>+[1]Аппарат!DD22</f>
        <v>21429.653280000006</v>
      </c>
      <c r="DE22" s="68">
        <f>+[1]Аппарат!DE22</f>
        <v>0</v>
      </c>
      <c r="DF22" s="68">
        <f>+[1]Аппарат!DF22</f>
        <v>0</v>
      </c>
      <c r="DG22" s="70">
        <f t="shared" si="233"/>
        <v>7203.7654830508363</v>
      </c>
      <c r="DH22" s="71">
        <f t="shared" si="234"/>
        <v>-25.158593679168789</v>
      </c>
      <c r="DI22" s="67">
        <f t="shared" si="43"/>
        <v>29219.512719050843</v>
      </c>
      <c r="DJ22" s="68">
        <f>+[1]Аппарат!DJ22</f>
        <v>29219.512719050843</v>
      </c>
      <c r="DK22" s="68">
        <f>+[1]Аппарат!DK22</f>
        <v>0</v>
      </c>
      <c r="DL22" s="68">
        <f>+[1]Аппарат!DL22</f>
        <v>0</v>
      </c>
      <c r="DM22" s="69">
        <f t="shared" si="45"/>
        <v>25589.599780000008</v>
      </c>
      <c r="DN22" s="68">
        <f>+[1]Аппарат!DN22</f>
        <v>25589.599780000008</v>
      </c>
      <c r="DO22" s="68">
        <f>+[1]Аппарат!DO22</f>
        <v>0</v>
      </c>
      <c r="DP22" s="68">
        <f>+[1]Аппарат!DP22</f>
        <v>0</v>
      </c>
      <c r="DQ22" s="70">
        <f t="shared" si="237"/>
        <v>3629.9129390508351</v>
      </c>
      <c r="DR22" s="71">
        <f t="shared" si="238"/>
        <v>-12.422907164650169</v>
      </c>
      <c r="DS22" s="67">
        <f t="shared" si="47"/>
        <v>87242.952375152527</v>
      </c>
      <c r="DT22" s="68">
        <f t="shared" si="277"/>
        <v>87242.952375152527</v>
      </c>
      <c r="DU22" s="68">
        <f t="shared" si="277"/>
        <v>0</v>
      </c>
      <c r="DV22" s="68">
        <f t="shared" si="277"/>
        <v>0</v>
      </c>
      <c r="DW22" s="69">
        <f t="shared" si="49"/>
        <v>73703.051400000011</v>
      </c>
      <c r="DX22" s="68">
        <f t="shared" si="278"/>
        <v>73703.051400000011</v>
      </c>
      <c r="DY22" s="68">
        <f t="shared" si="278"/>
        <v>0</v>
      </c>
      <c r="DZ22" s="68">
        <f t="shared" si="278"/>
        <v>0</v>
      </c>
      <c r="EA22" s="70">
        <f t="shared" si="241"/>
        <v>13539.900975152515</v>
      </c>
      <c r="EB22" s="71">
        <f t="shared" si="242"/>
        <v>-15.519764756389407</v>
      </c>
      <c r="EC22" s="67">
        <f t="shared" si="51"/>
        <v>263366.24748227454</v>
      </c>
      <c r="ED22" s="68">
        <f t="shared" si="279"/>
        <v>263366.24748227454</v>
      </c>
      <c r="EE22" s="68">
        <f t="shared" si="279"/>
        <v>0</v>
      </c>
      <c r="EF22" s="68">
        <f t="shared" si="279"/>
        <v>0</v>
      </c>
      <c r="EG22" s="69">
        <f t="shared" si="53"/>
        <v>240561.43872799998</v>
      </c>
      <c r="EH22" s="68">
        <f t="shared" si="280"/>
        <v>240561.43872799998</v>
      </c>
      <c r="EI22" s="68">
        <f t="shared" si="280"/>
        <v>0</v>
      </c>
      <c r="EJ22" s="68">
        <f t="shared" si="280"/>
        <v>0</v>
      </c>
      <c r="EK22" s="70">
        <f t="shared" si="245"/>
        <v>22804.808754274563</v>
      </c>
      <c r="EL22" s="71">
        <f t="shared" si="246"/>
        <v>-8.6589716686491442</v>
      </c>
      <c r="EM22" s="67">
        <f t="shared" si="55"/>
        <v>29880.851713050844</v>
      </c>
      <c r="EN22" s="68">
        <f>+[1]Аппарат!EN22</f>
        <v>29880.851713050844</v>
      </c>
      <c r="EO22" s="68">
        <f>+[1]Аппарат!EO22</f>
        <v>0</v>
      </c>
      <c r="EP22" s="68">
        <f>+[1]Аппарат!EP22</f>
        <v>0</v>
      </c>
      <c r="EQ22" s="69">
        <f t="shared" si="57"/>
        <v>28314.157130000003</v>
      </c>
      <c r="ER22" s="68">
        <f>+[1]Аппарат!ER22</f>
        <v>28314.157130000003</v>
      </c>
      <c r="ES22" s="68">
        <f>+[1]Аппарат!ES22</f>
        <v>0</v>
      </c>
      <c r="ET22" s="68">
        <f>+[1]Аппарат!ET22</f>
        <v>0</v>
      </c>
      <c r="EU22" s="70">
        <f t="shared" si="249"/>
        <v>1566.6945830508412</v>
      </c>
      <c r="EV22" s="71">
        <f t="shared" si="250"/>
        <v>-5.2431389777506467</v>
      </c>
      <c r="EW22" s="67">
        <f t="shared" si="59"/>
        <v>30069.931713050846</v>
      </c>
      <c r="EX22" s="68">
        <f>+[1]Аппарат!EX22</f>
        <v>30069.931713050846</v>
      </c>
      <c r="EY22" s="68">
        <f>+[1]Аппарат!EY22</f>
        <v>0</v>
      </c>
      <c r="EZ22" s="68">
        <f>+[1]Аппарат!EZ22</f>
        <v>0</v>
      </c>
      <c r="FA22" s="69">
        <f t="shared" si="61"/>
        <v>32961.353060000001</v>
      </c>
      <c r="FB22" s="68">
        <f>+[1]Аппарат!FB22</f>
        <v>32961.353060000001</v>
      </c>
      <c r="FC22" s="68">
        <f>+[1]Аппарат!FC22</f>
        <v>0</v>
      </c>
      <c r="FD22" s="68">
        <f>+[1]Аппарат!FD22</f>
        <v>0</v>
      </c>
      <c r="FE22" s="70">
        <f t="shared" si="253"/>
        <v>-2891.4213469491551</v>
      </c>
      <c r="FF22" s="71">
        <f t="shared" si="254"/>
        <v>9.6156565120971891</v>
      </c>
      <c r="FG22" s="67">
        <f t="shared" si="63"/>
        <v>29966.457713050851</v>
      </c>
      <c r="FH22" s="68">
        <f>+[1]Аппарат!FH22</f>
        <v>29966.457713050851</v>
      </c>
      <c r="FI22" s="68">
        <f>+[1]Аппарат!FI22</f>
        <v>0</v>
      </c>
      <c r="FJ22" s="68">
        <f>+[1]Аппарат!FJ22</f>
        <v>0</v>
      </c>
      <c r="FK22" s="69">
        <f t="shared" si="65"/>
        <v>28546.923460000002</v>
      </c>
      <c r="FL22" s="68">
        <f>+[1]Аппарат!FL22</f>
        <v>28546.923460000002</v>
      </c>
      <c r="FM22" s="68">
        <f>+[1]Аппарат!FM22</f>
        <v>0</v>
      </c>
      <c r="FN22" s="68">
        <f>+[1]Аппарат!FN22</f>
        <v>0</v>
      </c>
      <c r="FO22" s="70">
        <f t="shared" si="257"/>
        <v>1419.5342530508497</v>
      </c>
      <c r="FP22" s="71">
        <f t="shared" si="258"/>
        <v>-4.7370772569913129</v>
      </c>
      <c r="FQ22" s="67">
        <f t="shared" si="67"/>
        <v>89917.241139152538</v>
      </c>
      <c r="FR22" s="68">
        <f t="shared" si="281"/>
        <v>89917.241139152538</v>
      </c>
      <c r="FS22" s="68">
        <f t="shared" si="281"/>
        <v>0</v>
      </c>
      <c r="FT22" s="68">
        <f t="shared" si="281"/>
        <v>0</v>
      </c>
      <c r="FU22" s="69">
        <f t="shared" si="69"/>
        <v>89822.433650000006</v>
      </c>
      <c r="FV22" s="68">
        <f t="shared" si="282"/>
        <v>89822.433650000006</v>
      </c>
      <c r="FW22" s="68">
        <f t="shared" si="282"/>
        <v>0</v>
      </c>
      <c r="FX22" s="68">
        <f t="shared" si="282"/>
        <v>0</v>
      </c>
      <c r="FY22" s="70">
        <f t="shared" si="261"/>
        <v>94.807489152532071</v>
      </c>
      <c r="FZ22" s="71">
        <f t="shared" si="262"/>
        <v>-0.10543860993890064</v>
      </c>
      <c r="GA22" s="67">
        <f t="shared" si="71"/>
        <v>177160.19351430505</v>
      </c>
      <c r="GB22" s="68">
        <f t="shared" si="283"/>
        <v>177160.19351430505</v>
      </c>
      <c r="GC22" s="68">
        <f t="shared" si="283"/>
        <v>0</v>
      </c>
      <c r="GD22" s="68">
        <f t="shared" si="283"/>
        <v>0</v>
      </c>
      <c r="GE22" s="69">
        <f t="shared" si="73"/>
        <v>163525.48505000002</v>
      </c>
      <c r="GF22" s="68">
        <f t="shared" si="284"/>
        <v>163525.48505000002</v>
      </c>
      <c r="GG22" s="68">
        <f t="shared" si="284"/>
        <v>0</v>
      </c>
      <c r="GH22" s="68">
        <f t="shared" si="284"/>
        <v>0</v>
      </c>
      <c r="GI22" s="70">
        <f t="shared" si="265"/>
        <v>13634.708464305033</v>
      </c>
      <c r="GJ22" s="71">
        <f t="shared" si="266"/>
        <v>-7.6962596358894189</v>
      </c>
      <c r="GK22" s="67">
        <f t="shared" si="135"/>
        <v>353283.4886214271</v>
      </c>
      <c r="GL22" s="68">
        <f t="shared" si="285"/>
        <v>353283.4886214271</v>
      </c>
      <c r="GM22" s="68">
        <f t="shared" si="285"/>
        <v>0</v>
      </c>
      <c r="GN22" s="68">
        <f t="shared" si="285"/>
        <v>0</v>
      </c>
      <c r="GO22" s="69">
        <f t="shared" si="76"/>
        <v>330383.872378</v>
      </c>
      <c r="GP22" s="68">
        <f t="shared" si="286"/>
        <v>330383.872378</v>
      </c>
      <c r="GQ22" s="68">
        <f t="shared" si="286"/>
        <v>0</v>
      </c>
      <c r="GR22" s="68">
        <f t="shared" si="286"/>
        <v>0</v>
      </c>
      <c r="GS22" s="70">
        <f t="shared" si="269"/>
        <v>22899.616243427095</v>
      </c>
      <c r="GT22" s="71">
        <f t="shared" si="270"/>
        <v>-6.4819378717033516</v>
      </c>
      <c r="GU22" s="89"/>
      <c r="GV22" s="90">
        <f t="shared" si="148"/>
        <v>353283.4886214271</v>
      </c>
      <c r="GW22" s="91">
        <v>169849.43599999999</v>
      </c>
      <c r="GX22" s="89">
        <f t="shared" si="78"/>
        <v>2991.0486720000044</v>
      </c>
      <c r="GY22" s="89"/>
      <c r="GZ22" s="89"/>
      <c r="HA22" s="89"/>
      <c r="HB22" s="89"/>
      <c r="HC22" s="89"/>
      <c r="HD22" s="89"/>
      <c r="HF22" s="65">
        <f>GP23+GP24+GP27+GP28+GP103+125</f>
        <v>401376.00344727113</v>
      </c>
      <c r="HG22" s="29" t="s">
        <v>275</v>
      </c>
    </row>
    <row r="23" spans="1:215" ht="15" x14ac:dyDescent="0.2">
      <c r="A23" s="348"/>
      <c r="B23" s="107" t="s">
        <v>276</v>
      </c>
      <c r="C23" s="67">
        <f t="shared" si="79"/>
        <v>35543.97</v>
      </c>
      <c r="D23" s="68">
        <f>+[1]Аппарат!D23</f>
        <v>35543.97</v>
      </c>
      <c r="E23" s="68">
        <f>+[1]Аппарат!E23</f>
        <v>0</v>
      </c>
      <c r="F23" s="68">
        <f>+[1]Аппарат!F23</f>
        <v>0</v>
      </c>
      <c r="G23" s="69">
        <f t="shared" si="4"/>
        <v>35543.303</v>
      </c>
      <c r="H23" s="68">
        <f>+[1]Аппарат!H23</f>
        <v>35543.303</v>
      </c>
      <c r="I23" s="68">
        <f>+[1]Аппарат!I23</f>
        <v>0</v>
      </c>
      <c r="J23" s="68">
        <f>+[1]Аппарат!J23</f>
        <v>0</v>
      </c>
      <c r="K23" s="70">
        <f t="shared" si="80"/>
        <v>0.66700000000128057</v>
      </c>
      <c r="L23" s="71">
        <f t="shared" si="81"/>
        <v>-1.8765489617607045E-3</v>
      </c>
      <c r="M23" s="67">
        <f t="shared" si="207"/>
        <v>37338.271000000001</v>
      </c>
      <c r="N23" s="68">
        <f>+[1]Аппарат!N23</f>
        <v>37338.271000000001</v>
      </c>
      <c r="O23" s="68">
        <f>+[1]Аппарат!O23</f>
        <v>0</v>
      </c>
      <c r="P23" s="68">
        <f>+[1]Аппарат!P23</f>
        <v>0</v>
      </c>
      <c r="Q23" s="69">
        <f t="shared" si="7"/>
        <v>37338.271000000001</v>
      </c>
      <c r="R23" s="68">
        <f>+[1]Аппарат!R23</f>
        <v>37338.271000000001</v>
      </c>
      <c r="S23" s="68">
        <f>+[1]Аппарат!S23</f>
        <v>0</v>
      </c>
      <c r="T23" s="68">
        <f>+[1]Аппарат!T23</f>
        <v>0</v>
      </c>
      <c r="U23" s="70">
        <f t="shared" si="83"/>
        <v>0</v>
      </c>
      <c r="V23" s="71">
        <f t="shared" si="84"/>
        <v>0</v>
      </c>
      <c r="W23" s="67">
        <f t="shared" si="9"/>
        <v>38781.667999999998</v>
      </c>
      <c r="X23" s="68">
        <f>+[1]Аппарат!X23</f>
        <v>38781.667999999998</v>
      </c>
      <c r="Y23" s="68">
        <f>+[1]Аппарат!Y23</f>
        <v>0</v>
      </c>
      <c r="Z23" s="68">
        <f>+[1]Аппарат!Z23</f>
        <v>0</v>
      </c>
      <c r="AA23" s="69">
        <f t="shared" si="11"/>
        <v>38781.667999999998</v>
      </c>
      <c r="AB23" s="68">
        <f>+[1]Аппарат!AB23</f>
        <v>38781.667999999998</v>
      </c>
      <c r="AC23" s="68">
        <f>+[1]Аппарат!AC23</f>
        <v>0</v>
      </c>
      <c r="AD23" s="68">
        <f>+[1]Аппарат!AD23</f>
        <v>0</v>
      </c>
      <c r="AE23" s="70">
        <f t="shared" si="85"/>
        <v>0</v>
      </c>
      <c r="AF23" s="71">
        <f t="shared" si="86"/>
        <v>0</v>
      </c>
      <c r="AG23" s="67">
        <f t="shared" si="13"/>
        <v>111663.90900000001</v>
      </c>
      <c r="AH23" s="68">
        <f t="shared" si="271"/>
        <v>111663.90900000001</v>
      </c>
      <c r="AI23" s="68">
        <f t="shared" si="271"/>
        <v>0</v>
      </c>
      <c r="AJ23" s="68">
        <f t="shared" si="271"/>
        <v>0</v>
      </c>
      <c r="AK23" s="69">
        <f t="shared" si="15"/>
        <v>111663.242</v>
      </c>
      <c r="AL23" s="68">
        <f t="shared" si="272"/>
        <v>111663.242</v>
      </c>
      <c r="AM23" s="68">
        <f t="shared" si="272"/>
        <v>0</v>
      </c>
      <c r="AN23" s="68">
        <f t="shared" si="272"/>
        <v>0</v>
      </c>
      <c r="AO23" s="70">
        <f t="shared" si="89"/>
        <v>0.66700000001583248</v>
      </c>
      <c r="AP23" s="71">
        <f t="shared" si="90"/>
        <v>-5.9732818418467559E-4</v>
      </c>
      <c r="AQ23" s="67">
        <f t="shared" si="17"/>
        <v>27318.271000000001</v>
      </c>
      <c r="AR23" s="68">
        <f>+[1]Аппарат!AR23</f>
        <v>27318.271000000001</v>
      </c>
      <c r="AS23" s="68">
        <f>+[1]Аппарат!AS23</f>
        <v>0</v>
      </c>
      <c r="AT23" s="68">
        <f>+[1]Аппарат!AT23</f>
        <v>0</v>
      </c>
      <c r="AU23" s="69">
        <f t="shared" si="19"/>
        <v>27338.124949999998</v>
      </c>
      <c r="AV23" s="68">
        <f>+[1]Аппарат!AV23</f>
        <v>27338.124949999998</v>
      </c>
      <c r="AW23" s="68">
        <f>+[1]Аппарат!AW23</f>
        <v>0</v>
      </c>
      <c r="AX23" s="68">
        <f>+[1]Аппарат!AX23</f>
        <v>0</v>
      </c>
      <c r="AY23" s="70">
        <f t="shared" si="91"/>
        <v>-19.853949999996985</v>
      </c>
      <c r="AZ23" s="71">
        <f t="shared" si="92"/>
        <v>7.2676451595341973E-2</v>
      </c>
      <c r="BA23" s="67">
        <f t="shared" si="21"/>
        <v>20458.101999999999</v>
      </c>
      <c r="BB23" s="68">
        <f>+[1]Аппарат!BB23</f>
        <v>20458.101999999999</v>
      </c>
      <c r="BC23" s="68">
        <f>+[1]Аппарат!BC23</f>
        <v>0</v>
      </c>
      <c r="BD23" s="68">
        <f>+[1]Аппарат!BD23</f>
        <v>0</v>
      </c>
      <c r="BE23" s="69">
        <f t="shared" si="23"/>
        <v>20104.800999999999</v>
      </c>
      <c r="BF23" s="68">
        <f>+[1]Аппарат!BF23</f>
        <v>20104.800999999999</v>
      </c>
      <c r="BG23" s="68">
        <f>+[1]Аппарат!BG23</f>
        <v>0</v>
      </c>
      <c r="BH23" s="68">
        <f>+[1]Аппарат!BH23</f>
        <v>0</v>
      </c>
      <c r="BI23" s="70">
        <f t="shared" si="93"/>
        <v>353.30099999999948</v>
      </c>
      <c r="BJ23" s="71">
        <f t="shared" si="94"/>
        <v>-1.7269490591062606</v>
      </c>
      <c r="BK23" s="67">
        <f t="shared" si="25"/>
        <v>10558.102000000001</v>
      </c>
      <c r="BL23" s="68">
        <f>+[1]Аппарат!BL23</f>
        <v>10558.102000000001</v>
      </c>
      <c r="BM23" s="68">
        <f>+[1]Аппарат!BM23</f>
        <v>0</v>
      </c>
      <c r="BN23" s="68">
        <f>+[1]Аппарат!BN23</f>
        <v>0</v>
      </c>
      <c r="BO23" s="69">
        <f t="shared" si="27"/>
        <v>8341.4609999999993</v>
      </c>
      <c r="BP23" s="68">
        <f>+[1]Аппарат!BP23</f>
        <v>8341.4609999999993</v>
      </c>
      <c r="BQ23" s="68">
        <f>+[1]Аппарат!BQ23</f>
        <v>0</v>
      </c>
      <c r="BR23" s="68">
        <f>+[1]Аппарат!BR23</f>
        <v>0</v>
      </c>
      <c r="BS23" s="70">
        <f t="shared" si="95"/>
        <v>2216.6410000000014</v>
      </c>
      <c r="BT23" s="71">
        <f t="shared" si="96"/>
        <v>-20.994692038398583</v>
      </c>
      <c r="BU23" s="67">
        <f t="shared" si="29"/>
        <v>58334.474999999999</v>
      </c>
      <c r="BV23" s="68">
        <f t="shared" si="273"/>
        <v>58334.474999999999</v>
      </c>
      <c r="BW23" s="68">
        <f t="shared" si="273"/>
        <v>0</v>
      </c>
      <c r="BX23" s="68">
        <f t="shared" si="273"/>
        <v>0</v>
      </c>
      <c r="BY23" s="69">
        <f t="shared" si="31"/>
        <v>55784.38695</v>
      </c>
      <c r="BZ23" s="68">
        <f t="shared" si="287"/>
        <v>55784.38695</v>
      </c>
      <c r="CA23" s="68">
        <f t="shared" si="287"/>
        <v>0</v>
      </c>
      <c r="CB23" s="68">
        <f t="shared" si="274"/>
        <v>0</v>
      </c>
      <c r="CC23" s="70">
        <f t="shared" si="99"/>
        <v>2550.0880499999985</v>
      </c>
      <c r="CD23" s="71">
        <f t="shared" si="100"/>
        <v>-4.3714939579039651</v>
      </c>
      <c r="CE23" s="67">
        <f t="shared" si="33"/>
        <v>169998.38400000002</v>
      </c>
      <c r="CF23" s="68">
        <f t="shared" si="275"/>
        <v>169998.38400000002</v>
      </c>
      <c r="CG23" s="68">
        <f t="shared" si="275"/>
        <v>0</v>
      </c>
      <c r="CH23" s="68">
        <f t="shared" si="275"/>
        <v>0</v>
      </c>
      <c r="CI23" s="69">
        <f t="shared" si="35"/>
        <v>167447.62894999998</v>
      </c>
      <c r="CJ23" s="68">
        <f t="shared" si="276"/>
        <v>167447.62894999998</v>
      </c>
      <c r="CK23" s="68">
        <f t="shared" si="276"/>
        <v>0</v>
      </c>
      <c r="CL23" s="68">
        <f t="shared" si="276"/>
        <v>0</v>
      </c>
      <c r="CM23" s="70">
        <f t="shared" si="103"/>
        <v>2550.7550500000361</v>
      </c>
      <c r="CN23" s="71">
        <f t="shared" si="104"/>
        <v>-1.5004584102399718</v>
      </c>
      <c r="CO23" s="67">
        <f t="shared" si="224"/>
        <v>4254.8010000000004</v>
      </c>
      <c r="CP23" s="68">
        <f>+[1]Аппарат!CP23</f>
        <v>4254.8010000000004</v>
      </c>
      <c r="CQ23" s="68">
        <f>+[1]Аппарат!CQ23</f>
        <v>0</v>
      </c>
      <c r="CR23" s="68">
        <f>+[1]Аппарат!CR23</f>
        <v>0</v>
      </c>
      <c r="CS23" s="69">
        <f t="shared" si="226"/>
        <v>4254.8010000000004</v>
      </c>
      <c r="CT23" s="68">
        <f>+[1]Аппарат!CT23</f>
        <v>4254.8010000000004</v>
      </c>
      <c r="CU23" s="68">
        <f>+[1]Аппарат!CU23</f>
        <v>0</v>
      </c>
      <c r="CV23" s="68">
        <f>+[1]Аппарат!CV23</f>
        <v>0</v>
      </c>
      <c r="CW23" s="70">
        <f t="shared" si="228"/>
        <v>0</v>
      </c>
      <c r="CX23" s="71">
        <f t="shared" si="229"/>
        <v>0</v>
      </c>
      <c r="CY23" s="67">
        <f t="shared" si="230"/>
        <v>4254.8010000000004</v>
      </c>
      <c r="CZ23" s="68">
        <f>+[1]Аппарат!CZ23</f>
        <v>4254.8010000000004</v>
      </c>
      <c r="DA23" s="68">
        <f>+[1]Аппарат!DA23</f>
        <v>0</v>
      </c>
      <c r="DB23" s="68">
        <f>+[1]Аппарат!DB23</f>
        <v>0</v>
      </c>
      <c r="DC23" s="69">
        <f t="shared" si="41"/>
        <v>4254.8010000000004</v>
      </c>
      <c r="DD23" s="68">
        <f>+[1]Аппарат!DD23</f>
        <v>4254.8010000000004</v>
      </c>
      <c r="DE23" s="68">
        <f>+[1]Аппарат!DE23</f>
        <v>0</v>
      </c>
      <c r="DF23" s="68">
        <f>+[1]Аппарат!DF23</f>
        <v>0</v>
      </c>
      <c r="DG23" s="70">
        <f t="shared" si="233"/>
        <v>0</v>
      </c>
      <c r="DH23" s="71">
        <f t="shared" si="234"/>
        <v>0</v>
      </c>
      <c r="DI23" s="67">
        <f t="shared" si="43"/>
        <v>4254.8010000000004</v>
      </c>
      <c r="DJ23" s="68">
        <f>+[1]Аппарат!DJ23</f>
        <v>4254.8010000000004</v>
      </c>
      <c r="DK23" s="68">
        <f>+[1]Аппарат!DK23</f>
        <v>0</v>
      </c>
      <c r="DL23" s="68">
        <f>+[1]Аппарат!DL23</f>
        <v>0</v>
      </c>
      <c r="DM23" s="69">
        <f t="shared" si="45"/>
        <v>4254.8010000000004</v>
      </c>
      <c r="DN23" s="68">
        <f>+[1]Аппарат!DN23</f>
        <v>4254.8010000000004</v>
      </c>
      <c r="DO23" s="68">
        <f>+[1]Аппарат!DO23</f>
        <v>0</v>
      </c>
      <c r="DP23" s="68">
        <f>+[1]Аппарат!DP23</f>
        <v>0</v>
      </c>
      <c r="DQ23" s="70">
        <f t="shared" si="237"/>
        <v>0</v>
      </c>
      <c r="DR23" s="71">
        <f t="shared" si="238"/>
        <v>0</v>
      </c>
      <c r="DS23" s="67">
        <f t="shared" si="47"/>
        <v>12764.403000000002</v>
      </c>
      <c r="DT23" s="68">
        <f t="shared" si="277"/>
        <v>12764.403000000002</v>
      </c>
      <c r="DU23" s="68">
        <f t="shared" si="277"/>
        <v>0</v>
      </c>
      <c r="DV23" s="68">
        <f t="shared" si="277"/>
        <v>0</v>
      </c>
      <c r="DW23" s="69">
        <f t="shared" si="49"/>
        <v>12764.403000000002</v>
      </c>
      <c r="DX23" s="68">
        <f t="shared" si="278"/>
        <v>12764.403000000002</v>
      </c>
      <c r="DY23" s="68">
        <f t="shared" si="278"/>
        <v>0</v>
      </c>
      <c r="DZ23" s="68">
        <f t="shared" si="278"/>
        <v>0</v>
      </c>
      <c r="EA23" s="70">
        <f t="shared" si="241"/>
        <v>0</v>
      </c>
      <c r="EB23" s="71">
        <f t="shared" si="242"/>
        <v>0</v>
      </c>
      <c r="EC23" s="67">
        <f t="shared" si="51"/>
        <v>182762.78700000001</v>
      </c>
      <c r="ED23" s="68">
        <f t="shared" si="279"/>
        <v>182762.78700000001</v>
      </c>
      <c r="EE23" s="68">
        <f t="shared" si="279"/>
        <v>0</v>
      </c>
      <c r="EF23" s="68">
        <f t="shared" si="279"/>
        <v>0</v>
      </c>
      <c r="EG23" s="69">
        <f t="shared" si="53"/>
        <v>180212.03194999998</v>
      </c>
      <c r="EH23" s="68">
        <f t="shared" si="280"/>
        <v>180212.03194999998</v>
      </c>
      <c r="EI23" s="68">
        <f t="shared" si="280"/>
        <v>0</v>
      </c>
      <c r="EJ23" s="68">
        <f t="shared" si="280"/>
        <v>0</v>
      </c>
      <c r="EK23" s="70">
        <f t="shared" si="245"/>
        <v>2550.7550500000361</v>
      </c>
      <c r="EL23" s="71">
        <f t="shared" si="246"/>
        <v>-1.3956643427636237</v>
      </c>
      <c r="EM23" s="67">
        <f t="shared" si="55"/>
        <v>1054.8009999999999</v>
      </c>
      <c r="EN23" s="68">
        <f>+[1]Аппарат!EN23</f>
        <v>1054.8009999999999</v>
      </c>
      <c r="EO23" s="68">
        <f>+[1]Аппарат!EO23</f>
        <v>0</v>
      </c>
      <c r="EP23" s="68">
        <f>+[1]Аппарат!EP23</f>
        <v>0</v>
      </c>
      <c r="EQ23" s="69">
        <f t="shared" si="57"/>
        <v>1054.8</v>
      </c>
      <c r="ER23" s="68">
        <f>+[1]Аппарат!ER23</f>
        <v>1054.8</v>
      </c>
      <c r="ES23" s="68">
        <f>+[1]Аппарат!ES23</f>
        <v>0</v>
      </c>
      <c r="ET23" s="68">
        <f>+[1]Аппарат!ET23</f>
        <v>0</v>
      </c>
      <c r="EU23" s="70">
        <f t="shared" si="249"/>
        <v>9.9999999997635314E-4</v>
      </c>
      <c r="EV23" s="71">
        <f t="shared" si="250"/>
        <v>-9.4804612430721136E-5</v>
      </c>
      <c r="EW23" s="67">
        <f t="shared" si="59"/>
        <v>1054.8009999999999</v>
      </c>
      <c r="EX23" s="68">
        <f>+[1]Аппарат!EX23</f>
        <v>1054.8009999999999</v>
      </c>
      <c r="EY23" s="68">
        <f>+[1]Аппарат!EY23</f>
        <v>0</v>
      </c>
      <c r="EZ23" s="68">
        <f>+[1]Аппарат!EZ23</f>
        <v>0</v>
      </c>
      <c r="FA23" s="69">
        <f t="shared" si="61"/>
        <v>1054.8</v>
      </c>
      <c r="FB23" s="68">
        <f>+[1]Аппарат!FB23</f>
        <v>1054.8</v>
      </c>
      <c r="FC23" s="68">
        <f>+[1]Аппарат!FC23</f>
        <v>0</v>
      </c>
      <c r="FD23" s="68">
        <f>+[1]Аппарат!FD23</f>
        <v>0</v>
      </c>
      <c r="FE23" s="70">
        <f t="shared" si="253"/>
        <v>9.9999999997635314E-4</v>
      </c>
      <c r="FF23" s="71">
        <f t="shared" si="254"/>
        <v>-9.4804612430721136E-5</v>
      </c>
      <c r="FG23" s="67">
        <f t="shared" si="63"/>
        <v>1054.8009999999999</v>
      </c>
      <c r="FH23" s="68">
        <f>+[1]Аппарат!FH23</f>
        <v>1054.8009999999999</v>
      </c>
      <c r="FI23" s="68">
        <f>+[1]Аппарат!FI23</f>
        <v>0</v>
      </c>
      <c r="FJ23" s="68">
        <f>+[1]Аппарат!FJ23</f>
        <v>0</v>
      </c>
      <c r="FK23" s="69">
        <f t="shared" si="65"/>
        <v>1054.8</v>
      </c>
      <c r="FL23" s="68">
        <f>+[1]Аппарат!FL23</f>
        <v>1054.8</v>
      </c>
      <c r="FM23" s="68">
        <f>+[1]Аппарат!FM23</f>
        <v>0</v>
      </c>
      <c r="FN23" s="68">
        <f>+[1]Аппарат!FN23</f>
        <v>0</v>
      </c>
      <c r="FO23" s="70">
        <f t="shared" si="257"/>
        <v>9.9999999997635314E-4</v>
      </c>
      <c r="FP23" s="71">
        <f t="shared" si="258"/>
        <v>-9.4804612430721136E-5</v>
      </c>
      <c r="FQ23" s="67">
        <f t="shared" si="67"/>
        <v>3164.4029999999998</v>
      </c>
      <c r="FR23" s="68">
        <f t="shared" si="281"/>
        <v>3164.4029999999998</v>
      </c>
      <c r="FS23" s="68">
        <f t="shared" si="281"/>
        <v>0</v>
      </c>
      <c r="FT23" s="68">
        <f t="shared" si="281"/>
        <v>0</v>
      </c>
      <c r="FU23" s="69">
        <f t="shared" si="69"/>
        <v>3164.3999999999996</v>
      </c>
      <c r="FV23" s="68">
        <f t="shared" si="282"/>
        <v>3164.3999999999996</v>
      </c>
      <c r="FW23" s="68">
        <f t="shared" si="282"/>
        <v>0</v>
      </c>
      <c r="FX23" s="68">
        <f t="shared" si="282"/>
        <v>0</v>
      </c>
      <c r="FY23" s="70">
        <f t="shared" si="261"/>
        <v>3.0000000001564331E-3</v>
      </c>
      <c r="FZ23" s="71">
        <f t="shared" si="262"/>
        <v>-9.480461244493199E-5</v>
      </c>
      <c r="GA23" s="67">
        <f t="shared" si="71"/>
        <v>15928.806000000002</v>
      </c>
      <c r="GB23" s="68">
        <f t="shared" si="283"/>
        <v>15928.806000000002</v>
      </c>
      <c r="GC23" s="68">
        <f t="shared" si="283"/>
        <v>0</v>
      </c>
      <c r="GD23" s="68">
        <f t="shared" si="283"/>
        <v>0</v>
      </c>
      <c r="GE23" s="69">
        <f t="shared" si="73"/>
        <v>15928.803000000002</v>
      </c>
      <c r="GF23" s="68">
        <f t="shared" si="284"/>
        <v>15928.803000000002</v>
      </c>
      <c r="GG23" s="68">
        <f t="shared" si="284"/>
        <v>0</v>
      </c>
      <c r="GH23" s="68">
        <f t="shared" si="284"/>
        <v>0</v>
      </c>
      <c r="GI23" s="70">
        <f t="shared" si="265"/>
        <v>3.0000000006111804E-3</v>
      </c>
      <c r="GJ23" s="71">
        <f t="shared" si="266"/>
        <v>-1.8833803366646862E-5</v>
      </c>
      <c r="GK23" s="67">
        <f t="shared" si="135"/>
        <v>185927.19</v>
      </c>
      <c r="GL23" s="68">
        <f t="shared" si="285"/>
        <v>185927.19</v>
      </c>
      <c r="GM23" s="68">
        <f t="shared" si="285"/>
        <v>0</v>
      </c>
      <c r="GN23" s="68">
        <f t="shared" si="285"/>
        <v>0</v>
      </c>
      <c r="GO23" s="69">
        <f t="shared" si="76"/>
        <v>183376.43194999997</v>
      </c>
      <c r="GP23" s="68">
        <f t="shared" si="286"/>
        <v>183376.43194999997</v>
      </c>
      <c r="GQ23" s="68">
        <f t="shared" si="286"/>
        <v>0</v>
      </c>
      <c r="GR23" s="68">
        <f t="shared" si="286"/>
        <v>0</v>
      </c>
      <c r="GS23" s="70">
        <f t="shared" si="269"/>
        <v>2550.7580500000331</v>
      </c>
      <c r="GT23" s="71">
        <f t="shared" si="270"/>
        <v>-1.3719123329944551</v>
      </c>
      <c r="GV23" s="73">
        <f t="shared" si="148"/>
        <v>185927.19</v>
      </c>
      <c r="GW23" s="31">
        <v>1621.0422799999999</v>
      </c>
      <c r="GX23" s="65">
        <f t="shared" si="78"/>
        <v>-165826.58666999999</v>
      </c>
      <c r="HF23" s="65">
        <f>GP57+GP80</f>
        <v>260465.96427908482</v>
      </c>
      <c r="HG23" s="29" t="s">
        <v>277</v>
      </c>
    </row>
    <row r="24" spans="1:215" ht="25.5" x14ac:dyDescent="0.2">
      <c r="A24" s="348"/>
      <c r="B24" s="107" t="s">
        <v>278</v>
      </c>
      <c r="C24" s="67">
        <f t="shared" si="79"/>
        <v>442.32</v>
      </c>
      <c r="D24" s="68">
        <f>+[1]Аппарат!D24</f>
        <v>442.32</v>
      </c>
      <c r="E24" s="68">
        <f>+[1]Аппарат!E24</f>
        <v>0</v>
      </c>
      <c r="F24" s="68">
        <f>+[1]Аппарат!F24</f>
        <v>0</v>
      </c>
      <c r="G24" s="69">
        <f t="shared" si="4"/>
        <v>393.61200000000002</v>
      </c>
      <c r="H24" s="68">
        <f>+[1]Аппарат!H24</f>
        <v>393.61200000000002</v>
      </c>
      <c r="I24" s="68">
        <f>+[1]Аппарат!I24</f>
        <v>0</v>
      </c>
      <c r="J24" s="68">
        <f>+[1]Аппарат!J24</f>
        <v>0</v>
      </c>
      <c r="K24" s="70">
        <f t="shared" si="80"/>
        <v>48.70799999999997</v>
      </c>
      <c r="L24" s="71">
        <f t="shared" si="81"/>
        <v>-11.011937059142696</v>
      </c>
      <c r="M24" s="67">
        <f t="shared" si="207"/>
        <v>442.32</v>
      </c>
      <c r="N24" s="68">
        <f>+[1]Аппарат!N24</f>
        <v>442.32</v>
      </c>
      <c r="O24" s="68">
        <f>+[1]Аппарат!O24</f>
        <v>0</v>
      </c>
      <c r="P24" s="68">
        <f>+[1]Аппарат!P24</f>
        <v>0</v>
      </c>
      <c r="Q24" s="69">
        <f t="shared" si="7"/>
        <v>393.61200000000002</v>
      </c>
      <c r="R24" s="68">
        <f>+[1]Аппарат!R24</f>
        <v>393.61200000000002</v>
      </c>
      <c r="S24" s="68">
        <f>+[1]Аппарат!S24</f>
        <v>0</v>
      </c>
      <c r="T24" s="68">
        <f>+[1]Аппарат!T24</f>
        <v>0</v>
      </c>
      <c r="U24" s="70">
        <f t="shared" si="83"/>
        <v>48.70799999999997</v>
      </c>
      <c r="V24" s="71">
        <f t="shared" si="84"/>
        <v>-11.011937059142696</v>
      </c>
      <c r="W24" s="67">
        <f t="shared" si="9"/>
        <v>442.32</v>
      </c>
      <c r="X24" s="68">
        <f>+[1]Аппарат!X24</f>
        <v>442.32</v>
      </c>
      <c r="Y24" s="68">
        <f>+[1]Аппарат!Y24</f>
        <v>0</v>
      </c>
      <c r="Z24" s="68">
        <f>+[1]Аппарат!Z24</f>
        <v>0</v>
      </c>
      <c r="AA24" s="69">
        <f t="shared" si="11"/>
        <v>395.608</v>
      </c>
      <c r="AB24" s="68">
        <f>+[1]Аппарат!AB24</f>
        <v>395.608</v>
      </c>
      <c r="AC24" s="68">
        <f>+[1]Аппарат!AC24</f>
        <v>0</v>
      </c>
      <c r="AD24" s="68">
        <f>+[1]Аппарат!AD24</f>
        <v>0</v>
      </c>
      <c r="AE24" s="70">
        <f t="shared" si="85"/>
        <v>46.711999999999989</v>
      </c>
      <c r="AF24" s="71">
        <f t="shared" si="86"/>
        <v>-10.560680050642063</v>
      </c>
      <c r="AG24" s="67">
        <f t="shared" si="13"/>
        <v>1326.96</v>
      </c>
      <c r="AH24" s="68">
        <f t="shared" si="271"/>
        <v>1326.96</v>
      </c>
      <c r="AI24" s="68">
        <f t="shared" si="271"/>
        <v>0</v>
      </c>
      <c r="AJ24" s="68">
        <f t="shared" si="271"/>
        <v>0</v>
      </c>
      <c r="AK24" s="69">
        <f t="shared" si="15"/>
        <v>1182.8320000000001</v>
      </c>
      <c r="AL24" s="68">
        <f t="shared" si="272"/>
        <v>1182.8320000000001</v>
      </c>
      <c r="AM24" s="68">
        <f t="shared" si="272"/>
        <v>0</v>
      </c>
      <c r="AN24" s="68">
        <f t="shared" si="272"/>
        <v>0</v>
      </c>
      <c r="AO24" s="70">
        <f t="shared" si="89"/>
        <v>144.12799999999993</v>
      </c>
      <c r="AP24" s="71">
        <f t="shared" si="90"/>
        <v>-10.861518056309151</v>
      </c>
      <c r="AQ24" s="67">
        <f t="shared" si="17"/>
        <v>442.32</v>
      </c>
      <c r="AR24" s="68">
        <f>+[1]Аппарат!AR24</f>
        <v>442.32</v>
      </c>
      <c r="AS24" s="68">
        <f>+[1]Аппарат!AS24</f>
        <v>0</v>
      </c>
      <c r="AT24" s="68">
        <f>+[1]Аппарат!AT24</f>
        <v>0</v>
      </c>
      <c r="AU24" s="69">
        <f t="shared" si="19"/>
        <v>344.90731</v>
      </c>
      <c r="AV24" s="68">
        <f>+[1]Аппарат!AV24</f>
        <v>344.90731</v>
      </c>
      <c r="AW24" s="68">
        <f>+[1]Аппарат!AW24</f>
        <v>0</v>
      </c>
      <c r="AX24" s="68">
        <f>+[1]Аппарат!AX24</f>
        <v>0</v>
      </c>
      <c r="AY24" s="70">
        <f t="shared" si="91"/>
        <v>97.412689999999998</v>
      </c>
      <c r="AZ24" s="71">
        <f t="shared" si="92"/>
        <v>-22.023125791282325</v>
      </c>
      <c r="BA24" s="67">
        <f t="shared" si="21"/>
        <v>46.65</v>
      </c>
      <c r="BB24" s="68">
        <f>+[1]Аппарат!BB24</f>
        <v>46.65</v>
      </c>
      <c r="BC24" s="68">
        <f>+[1]Аппарат!BC24</f>
        <v>0</v>
      </c>
      <c r="BD24" s="68">
        <f>+[1]Аппарат!BD24</f>
        <v>0</v>
      </c>
      <c r="BE24" s="69">
        <f t="shared" si="23"/>
        <v>46.648000000000003</v>
      </c>
      <c r="BF24" s="68">
        <f>+[1]Аппарат!BF24</f>
        <v>46.648000000000003</v>
      </c>
      <c r="BG24" s="68">
        <f>+[1]Аппарат!BG24</f>
        <v>0</v>
      </c>
      <c r="BH24" s="68">
        <f>+[1]Аппарат!BH24</f>
        <v>0</v>
      </c>
      <c r="BI24" s="70">
        <f t="shared" si="93"/>
        <v>1.9999999999953388E-3</v>
      </c>
      <c r="BJ24" s="71">
        <f t="shared" si="94"/>
        <v>-4.2872454447859809E-3</v>
      </c>
      <c r="BK24" s="67">
        <f t="shared" si="25"/>
        <v>46.65</v>
      </c>
      <c r="BL24" s="68">
        <f>+[1]Аппарат!BL24</f>
        <v>46.65</v>
      </c>
      <c r="BM24" s="68">
        <f>+[1]Аппарат!BM24</f>
        <v>0</v>
      </c>
      <c r="BN24" s="68">
        <f>+[1]Аппарат!BN24</f>
        <v>0</v>
      </c>
      <c r="BO24" s="69">
        <f t="shared" si="27"/>
        <v>46.648000000000003</v>
      </c>
      <c r="BP24" s="68">
        <f>+[1]Аппарат!BP24</f>
        <v>46.648000000000003</v>
      </c>
      <c r="BQ24" s="68">
        <f>+[1]Аппарат!BQ24</f>
        <v>0</v>
      </c>
      <c r="BR24" s="68">
        <f>+[1]Аппарат!BR24</f>
        <v>0</v>
      </c>
      <c r="BS24" s="70">
        <f t="shared" si="95"/>
        <v>1.9999999999953388E-3</v>
      </c>
      <c r="BT24" s="71">
        <f t="shared" si="96"/>
        <v>-4.2872454447859809E-3</v>
      </c>
      <c r="BU24" s="67">
        <f t="shared" si="29"/>
        <v>535.62</v>
      </c>
      <c r="BV24" s="68">
        <f t="shared" si="273"/>
        <v>535.62</v>
      </c>
      <c r="BW24" s="68">
        <f t="shared" si="273"/>
        <v>0</v>
      </c>
      <c r="BX24" s="68">
        <f t="shared" si="273"/>
        <v>0</v>
      </c>
      <c r="BY24" s="69">
        <f t="shared" si="31"/>
        <v>438.20331000000004</v>
      </c>
      <c r="BZ24" s="68">
        <f t="shared" si="287"/>
        <v>438.20331000000004</v>
      </c>
      <c r="CA24" s="68">
        <f t="shared" si="287"/>
        <v>0</v>
      </c>
      <c r="CB24" s="68">
        <f t="shared" si="274"/>
        <v>0</v>
      </c>
      <c r="CC24" s="70">
        <f t="shared" si="99"/>
        <v>97.41668999999996</v>
      </c>
      <c r="CD24" s="71">
        <f t="shared" si="100"/>
        <v>-18.187649826369437</v>
      </c>
      <c r="CE24" s="67">
        <f t="shared" si="33"/>
        <v>1862.58</v>
      </c>
      <c r="CF24" s="68">
        <f t="shared" si="275"/>
        <v>1862.58</v>
      </c>
      <c r="CG24" s="68">
        <f t="shared" si="275"/>
        <v>0</v>
      </c>
      <c r="CH24" s="68">
        <f t="shared" si="275"/>
        <v>0</v>
      </c>
      <c r="CI24" s="69">
        <f t="shared" si="35"/>
        <v>1621.0353100000002</v>
      </c>
      <c r="CJ24" s="68">
        <f t="shared" si="276"/>
        <v>1621.0353100000002</v>
      </c>
      <c r="CK24" s="68">
        <f t="shared" si="276"/>
        <v>0</v>
      </c>
      <c r="CL24" s="68">
        <f t="shared" si="276"/>
        <v>0</v>
      </c>
      <c r="CM24" s="70">
        <f t="shared" si="103"/>
        <v>241.54468999999972</v>
      </c>
      <c r="CN24" s="71">
        <f t="shared" si="104"/>
        <v>-12.968285389083945</v>
      </c>
      <c r="CO24" s="67">
        <f t="shared" si="224"/>
        <v>1741.5652542372884</v>
      </c>
      <c r="CP24" s="68">
        <f>+[1]Аппарат!CP24</f>
        <v>1741.5652542372884</v>
      </c>
      <c r="CQ24" s="68">
        <f>+[1]Аппарат!CQ24</f>
        <v>0</v>
      </c>
      <c r="CR24" s="68">
        <f>+[1]Аппарат!CR24</f>
        <v>0</v>
      </c>
      <c r="CS24" s="69">
        <f t="shared" si="226"/>
        <v>46.648000000000003</v>
      </c>
      <c r="CT24" s="68">
        <f>+[1]Аппарат!CT24</f>
        <v>46.648000000000003</v>
      </c>
      <c r="CU24" s="68">
        <f>+[1]Аппарат!CU24</f>
        <v>0</v>
      </c>
      <c r="CV24" s="68">
        <f>+[1]Аппарат!CV24</f>
        <v>0</v>
      </c>
      <c r="CW24" s="70">
        <f t="shared" si="228"/>
        <v>1694.9172542372885</v>
      </c>
      <c r="CX24" s="71">
        <f t="shared" si="229"/>
        <v>-97.321489970788988</v>
      </c>
      <c r="CY24" s="67">
        <f t="shared" si="230"/>
        <v>1741.5652542372884</v>
      </c>
      <c r="CZ24" s="68">
        <f>+[1]Аппарат!CZ24</f>
        <v>1741.5652542372884</v>
      </c>
      <c r="DA24" s="68">
        <f>+[1]Аппарат!DA24</f>
        <v>0</v>
      </c>
      <c r="DB24" s="68">
        <f>+[1]Аппарат!DB24</f>
        <v>0</v>
      </c>
      <c r="DC24" s="69">
        <f t="shared" si="41"/>
        <v>46.648000000000003</v>
      </c>
      <c r="DD24" s="68">
        <f>+[1]Аппарат!DD24</f>
        <v>46.648000000000003</v>
      </c>
      <c r="DE24" s="68">
        <f>+[1]Аппарат!DE24</f>
        <v>0</v>
      </c>
      <c r="DF24" s="68">
        <f>+[1]Аппарат!DF24</f>
        <v>0</v>
      </c>
      <c r="DG24" s="70">
        <f t="shared" si="233"/>
        <v>1694.9172542372885</v>
      </c>
      <c r="DH24" s="71">
        <f t="shared" si="234"/>
        <v>-97.321489970788988</v>
      </c>
      <c r="DI24" s="67">
        <f t="shared" si="43"/>
        <v>1741.5652542372884</v>
      </c>
      <c r="DJ24" s="68">
        <f>+[1]Аппарат!DJ24</f>
        <v>1741.5652542372884</v>
      </c>
      <c r="DK24" s="68">
        <f>+[1]Аппарат!DK24</f>
        <v>0</v>
      </c>
      <c r="DL24" s="68">
        <f>+[1]Аппарат!DL24</f>
        <v>0</v>
      </c>
      <c r="DM24" s="69">
        <f t="shared" si="45"/>
        <v>46.648000000000003</v>
      </c>
      <c r="DN24" s="68">
        <f>+[1]Аппарат!DN24</f>
        <v>46.648000000000003</v>
      </c>
      <c r="DO24" s="68">
        <f>+[1]Аппарат!DO24</f>
        <v>0</v>
      </c>
      <c r="DP24" s="68">
        <f>+[1]Аппарат!DP24</f>
        <v>0</v>
      </c>
      <c r="DQ24" s="70">
        <f t="shared" si="237"/>
        <v>1694.9172542372885</v>
      </c>
      <c r="DR24" s="71">
        <f t="shared" si="238"/>
        <v>-97.321489970788988</v>
      </c>
      <c r="DS24" s="67">
        <f t="shared" si="47"/>
        <v>5224.6957627118654</v>
      </c>
      <c r="DT24" s="68">
        <f t="shared" si="277"/>
        <v>5224.6957627118654</v>
      </c>
      <c r="DU24" s="68">
        <f t="shared" si="277"/>
        <v>0</v>
      </c>
      <c r="DV24" s="68">
        <f t="shared" si="277"/>
        <v>0</v>
      </c>
      <c r="DW24" s="69">
        <f t="shared" si="49"/>
        <v>139.94400000000002</v>
      </c>
      <c r="DX24" s="68">
        <f t="shared" si="278"/>
        <v>139.94400000000002</v>
      </c>
      <c r="DY24" s="68">
        <f t="shared" si="278"/>
        <v>0</v>
      </c>
      <c r="DZ24" s="68">
        <f t="shared" si="278"/>
        <v>0</v>
      </c>
      <c r="EA24" s="70">
        <f t="shared" si="241"/>
        <v>5084.751762711865</v>
      </c>
      <c r="EB24" s="71">
        <f t="shared" si="242"/>
        <v>-97.321489970788988</v>
      </c>
      <c r="EC24" s="67">
        <f t="shared" si="51"/>
        <v>7087.2757627118654</v>
      </c>
      <c r="ED24" s="68">
        <f t="shared" si="279"/>
        <v>7087.2757627118654</v>
      </c>
      <c r="EE24" s="68">
        <f t="shared" si="279"/>
        <v>0</v>
      </c>
      <c r="EF24" s="68">
        <f t="shared" si="279"/>
        <v>0</v>
      </c>
      <c r="EG24" s="69">
        <f t="shared" si="53"/>
        <v>1760.9793100000002</v>
      </c>
      <c r="EH24" s="68">
        <f t="shared" si="280"/>
        <v>1760.9793100000002</v>
      </c>
      <c r="EI24" s="68">
        <f t="shared" si="280"/>
        <v>0</v>
      </c>
      <c r="EJ24" s="68">
        <f t="shared" si="280"/>
        <v>0</v>
      </c>
      <c r="EK24" s="70">
        <f t="shared" si="245"/>
        <v>5326.2964527118656</v>
      </c>
      <c r="EL24" s="71">
        <f t="shared" si="246"/>
        <v>-75.15294495432218</v>
      </c>
      <c r="EM24" s="67">
        <f t="shared" si="55"/>
        <v>1741.5652542372884</v>
      </c>
      <c r="EN24" s="68">
        <f>+[1]Аппарат!EN24</f>
        <v>1741.5652542372884</v>
      </c>
      <c r="EO24" s="68">
        <f>+[1]Аппарат!EO24</f>
        <v>0</v>
      </c>
      <c r="EP24" s="68">
        <f>+[1]Аппарат!EP24</f>
        <v>0</v>
      </c>
      <c r="EQ24" s="69">
        <f t="shared" si="57"/>
        <v>46.648000000000003</v>
      </c>
      <c r="ER24" s="68">
        <f>+[1]Аппарат!ER24</f>
        <v>46.648000000000003</v>
      </c>
      <c r="ES24" s="68">
        <f>+[1]Аппарат!ES24</f>
        <v>0</v>
      </c>
      <c r="ET24" s="68">
        <f>+[1]Аппарат!ET24</f>
        <v>0</v>
      </c>
      <c r="EU24" s="70">
        <f t="shared" si="249"/>
        <v>1694.9172542372885</v>
      </c>
      <c r="EV24" s="71">
        <f t="shared" si="250"/>
        <v>-97.321489970788988</v>
      </c>
      <c r="EW24" s="67">
        <f t="shared" si="59"/>
        <v>1741.5652542372884</v>
      </c>
      <c r="EX24" s="68">
        <f>+[1]Аппарат!EX24</f>
        <v>1741.5652542372884</v>
      </c>
      <c r="EY24" s="68">
        <f>+[1]Аппарат!EY24</f>
        <v>0</v>
      </c>
      <c r="EZ24" s="68">
        <f>+[1]Аппарат!EZ24</f>
        <v>0</v>
      </c>
      <c r="FA24" s="69">
        <f t="shared" si="61"/>
        <v>46.648000000000003</v>
      </c>
      <c r="FB24" s="68">
        <f>+[1]Аппарат!FB24</f>
        <v>46.648000000000003</v>
      </c>
      <c r="FC24" s="68">
        <f>+[1]Аппарат!FC24</f>
        <v>0</v>
      </c>
      <c r="FD24" s="68">
        <f>+[1]Аппарат!FD24</f>
        <v>0</v>
      </c>
      <c r="FE24" s="70">
        <f t="shared" si="253"/>
        <v>1694.9172542372885</v>
      </c>
      <c r="FF24" s="71">
        <f t="shared" si="254"/>
        <v>-97.321489970788988</v>
      </c>
      <c r="FG24" s="67">
        <f t="shared" si="63"/>
        <v>1741.5652542372884</v>
      </c>
      <c r="FH24" s="68">
        <f>+[1]Аппарат!FH24</f>
        <v>1741.5652542372884</v>
      </c>
      <c r="FI24" s="68">
        <f>+[1]Аппарат!FI24</f>
        <v>0</v>
      </c>
      <c r="FJ24" s="68">
        <f>+[1]Аппарат!FJ24</f>
        <v>0</v>
      </c>
      <c r="FK24" s="69">
        <f t="shared" si="65"/>
        <v>46.648000000000003</v>
      </c>
      <c r="FL24" s="68">
        <f>+[1]Аппарат!FL24</f>
        <v>46.648000000000003</v>
      </c>
      <c r="FM24" s="68">
        <f>+[1]Аппарат!FM24</f>
        <v>0</v>
      </c>
      <c r="FN24" s="68">
        <f>+[1]Аппарат!FN24</f>
        <v>0</v>
      </c>
      <c r="FO24" s="70">
        <f t="shared" si="257"/>
        <v>1694.9172542372885</v>
      </c>
      <c r="FP24" s="71">
        <f t="shared" si="258"/>
        <v>-97.321489970788988</v>
      </c>
      <c r="FQ24" s="67">
        <f t="shared" si="67"/>
        <v>5224.6957627118654</v>
      </c>
      <c r="FR24" s="68">
        <f t="shared" si="281"/>
        <v>5224.6957627118654</v>
      </c>
      <c r="FS24" s="68">
        <f t="shared" si="281"/>
        <v>0</v>
      </c>
      <c r="FT24" s="68">
        <f t="shared" si="281"/>
        <v>0</v>
      </c>
      <c r="FU24" s="69">
        <f t="shared" si="69"/>
        <v>139.94400000000002</v>
      </c>
      <c r="FV24" s="68">
        <f t="shared" si="282"/>
        <v>139.94400000000002</v>
      </c>
      <c r="FW24" s="68">
        <f t="shared" si="282"/>
        <v>0</v>
      </c>
      <c r="FX24" s="68">
        <f t="shared" si="282"/>
        <v>0</v>
      </c>
      <c r="FY24" s="70">
        <f t="shared" si="261"/>
        <v>5084.751762711865</v>
      </c>
      <c r="FZ24" s="71">
        <f t="shared" si="262"/>
        <v>-97.321489970788988</v>
      </c>
      <c r="GA24" s="67">
        <f t="shared" si="71"/>
        <v>10449.391525423731</v>
      </c>
      <c r="GB24" s="68">
        <f t="shared" si="283"/>
        <v>10449.391525423731</v>
      </c>
      <c r="GC24" s="68">
        <f t="shared" si="283"/>
        <v>0</v>
      </c>
      <c r="GD24" s="68">
        <f t="shared" si="283"/>
        <v>0</v>
      </c>
      <c r="GE24" s="69">
        <f t="shared" si="73"/>
        <v>279.88800000000003</v>
      </c>
      <c r="GF24" s="68">
        <f t="shared" si="284"/>
        <v>279.88800000000003</v>
      </c>
      <c r="GG24" s="68">
        <f t="shared" si="284"/>
        <v>0</v>
      </c>
      <c r="GH24" s="68">
        <f t="shared" si="284"/>
        <v>0</v>
      </c>
      <c r="GI24" s="70">
        <f t="shared" si="265"/>
        <v>10169.50352542373</v>
      </c>
      <c r="GJ24" s="71">
        <f t="shared" si="266"/>
        <v>-97.321489970788988</v>
      </c>
      <c r="GK24" s="67">
        <f t="shared" si="135"/>
        <v>12311.971525423731</v>
      </c>
      <c r="GL24" s="68">
        <f t="shared" si="285"/>
        <v>12311.971525423731</v>
      </c>
      <c r="GM24" s="68">
        <f t="shared" si="285"/>
        <v>0</v>
      </c>
      <c r="GN24" s="68">
        <f t="shared" si="285"/>
        <v>0</v>
      </c>
      <c r="GO24" s="69">
        <f t="shared" si="76"/>
        <v>1900.9233100000001</v>
      </c>
      <c r="GP24" s="68">
        <f t="shared" si="286"/>
        <v>1900.9233100000001</v>
      </c>
      <c r="GQ24" s="68">
        <f t="shared" si="286"/>
        <v>0</v>
      </c>
      <c r="GR24" s="68">
        <f t="shared" si="286"/>
        <v>0</v>
      </c>
      <c r="GS24" s="70">
        <f t="shared" si="269"/>
        <v>10411.048215423731</v>
      </c>
      <c r="GT24" s="71">
        <f t="shared" si="270"/>
        <v>-84.56036625755128</v>
      </c>
      <c r="GV24" s="73">
        <f t="shared" si="148"/>
        <v>12311.971525423731</v>
      </c>
      <c r="GW24" s="31">
        <v>756577.27986000001</v>
      </c>
      <c r="GX24" s="65">
        <f t="shared" si="78"/>
        <v>754956.24455000006</v>
      </c>
      <c r="HD24" s="65">
        <f>GP23+GP24+GP27+GP28+GP103+125.27</f>
        <v>401376.27344727115</v>
      </c>
      <c r="HE24" s="29" t="s">
        <v>275</v>
      </c>
      <c r="HF24" s="65">
        <f>GP45+GP68+GP92+GP112+GP127+GP134+GP144+GP152+GP157+GP175+GP189</f>
        <v>314184.74374326487</v>
      </c>
      <c r="HG24" s="29" t="s">
        <v>279</v>
      </c>
    </row>
    <row r="25" spans="1:215" ht="15" x14ac:dyDescent="0.2">
      <c r="A25" s="348"/>
      <c r="B25" s="107" t="s">
        <v>280</v>
      </c>
      <c r="C25" s="67">
        <f t="shared" si="79"/>
        <v>217619.71678533906</v>
      </c>
      <c r="D25" s="68">
        <f>+[1]Аппарат!D25</f>
        <v>217619.71678533906</v>
      </c>
      <c r="E25" s="68">
        <f>+[1]Аппарат!E25</f>
        <v>0</v>
      </c>
      <c r="F25" s="68">
        <f>+[1]Аппарат!F25</f>
        <v>0</v>
      </c>
      <c r="G25" s="69">
        <f t="shared" si="4"/>
        <v>178972.283</v>
      </c>
      <c r="H25" s="68">
        <f>+[1]Аппарат!H25</f>
        <v>178972.283</v>
      </c>
      <c r="I25" s="68">
        <f>+[1]Аппарат!I25</f>
        <v>0</v>
      </c>
      <c r="J25" s="68">
        <f>+[1]Аппарат!J25</f>
        <v>0</v>
      </c>
      <c r="K25" s="70">
        <f t="shared" si="80"/>
        <v>38647.433785339061</v>
      </c>
      <c r="L25" s="71">
        <f t="shared" si="81"/>
        <v>-17.759160041303161</v>
      </c>
      <c r="M25" s="67">
        <f t="shared" si="207"/>
        <v>178723.87568122099</v>
      </c>
      <c r="N25" s="68">
        <f>+[1]Аппарат!N25</f>
        <v>178723.87568122099</v>
      </c>
      <c r="O25" s="68">
        <f>+[1]Аппарат!O25</f>
        <v>0</v>
      </c>
      <c r="P25" s="68">
        <f>+[1]Аппарат!P25</f>
        <v>0</v>
      </c>
      <c r="Q25" s="69">
        <f t="shared" si="7"/>
        <v>137040.95499999999</v>
      </c>
      <c r="R25" s="68">
        <f>+[1]Аппарат!R25</f>
        <v>137040.95499999999</v>
      </c>
      <c r="S25" s="68">
        <f>+[1]Аппарат!S25</f>
        <v>0</v>
      </c>
      <c r="T25" s="68">
        <f>+[1]Аппарат!T25</f>
        <v>0</v>
      </c>
      <c r="U25" s="70">
        <f t="shared" si="83"/>
        <v>41682.920681221003</v>
      </c>
      <c r="V25" s="71">
        <f t="shared" si="84"/>
        <v>-23.322525052874482</v>
      </c>
      <c r="W25" s="67">
        <f t="shared" si="9"/>
        <v>172476.76042662951</v>
      </c>
      <c r="X25" s="68">
        <f>+[1]Аппарат!X25</f>
        <v>172476.76042662951</v>
      </c>
      <c r="Y25" s="68">
        <f>+[1]Аппарат!Y25</f>
        <v>0</v>
      </c>
      <c r="Z25" s="68">
        <f>+[1]Аппарат!Z25</f>
        <v>0</v>
      </c>
      <c r="AA25" s="69">
        <f t="shared" si="11"/>
        <v>62471.677000000003</v>
      </c>
      <c r="AB25" s="68">
        <f>+[1]Аппарат!AB25</f>
        <v>62471.677000000003</v>
      </c>
      <c r="AC25" s="68">
        <f>+[1]Аппарат!AC25</f>
        <v>0</v>
      </c>
      <c r="AD25" s="68">
        <f>+[1]Аппарат!AD25</f>
        <v>0</v>
      </c>
      <c r="AE25" s="70">
        <f t="shared" si="85"/>
        <v>110005.08342662951</v>
      </c>
      <c r="AF25" s="71">
        <f t="shared" si="86"/>
        <v>-63.779655389240077</v>
      </c>
      <c r="AG25" s="67">
        <f t="shared" si="13"/>
        <v>568820.35289318953</v>
      </c>
      <c r="AH25" s="68">
        <f t="shared" si="271"/>
        <v>568820.35289318953</v>
      </c>
      <c r="AI25" s="68">
        <f t="shared" si="271"/>
        <v>0</v>
      </c>
      <c r="AJ25" s="68">
        <f t="shared" si="271"/>
        <v>0</v>
      </c>
      <c r="AK25" s="69">
        <f t="shared" si="15"/>
        <v>378484.91500000004</v>
      </c>
      <c r="AL25" s="68">
        <f t="shared" si="272"/>
        <v>378484.91500000004</v>
      </c>
      <c r="AM25" s="68">
        <f t="shared" si="272"/>
        <v>0</v>
      </c>
      <c r="AN25" s="68">
        <f t="shared" si="272"/>
        <v>0</v>
      </c>
      <c r="AO25" s="70">
        <f t="shared" si="89"/>
        <v>190335.43789318949</v>
      </c>
      <c r="AP25" s="71">
        <f t="shared" si="90"/>
        <v>-33.46143240569485</v>
      </c>
      <c r="AQ25" s="67">
        <f t="shared" si="17"/>
        <v>107859.10997097984</v>
      </c>
      <c r="AR25" s="68">
        <f>+[1]Аппарат!AR25</f>
        <v>107859.10997097984</v>
      </c>
      <c r="AS25" s="68">
        <f>+[1]Аппарат!AS25</f>
        <v>0</v>
      </c>
      <c r="AT25" s="68">
        <f>+[1]Аппарат!AT25</f>
        <v>0</v>
      </c>
      <c r="AU25" s="69">
        <f t="shared" si="19"/>
        <v>215557.492</v>
      </c>
      <c r="AV25" s="68">
        <f>+[1]Аппарат!AV25</f>
        <v>215557.492</v>
      </c>
      <c r="AW25" s="68">
        <f>+[1]Аппарат!AW25</f>
        <v>0</v>
      </c>
      <c r="AX25" s="68">
        <f>+[1]Аппарат!AX25</f>
        <v>0</v>
      </c>
      <c r="AY25" s="70">
        <f t="shared" si="91"/>
        <v>-107698.38202902015</v>
      </c>
      <c r="AZ25" s="71">
        <f t="shared" si="92"/>
        <v>99.85098343384908</v>
      </c>
      <c r="BA25" s="67">
        <f t="shared" si="21"/>
        <v>87414.183292320624</v>
      </c>
      <c r="BB25" s="68">
        <f>+[1]Аппарат!BB25</f>
        <v>87414.183292320624</v>
      </c>
      <c r="BC25" s="68">
        <f>+[1]Аппарат!BC25</f>
        <v>0</v>
      </c>
      <c r="BD25" s="68">
        <f>+[1]Аппарат!BD25</f>
        <v>0</v>
      </c>
      <c r="BE25" s="69">
        <f t="shared" si="23"/>
        <v>109551.783</v>
      </c>
      <c r="BF25" s="68">
        <f>+[1]Аппарат!BF25</f>
        <v>109551.783</v>
      </c>
      <c r="BG25" s="68">
        <f>+[1]Аппарат!BG25</f>
        <v>0</v>
      </c>
      <c r="BH25" s="68">
        <f>+[1]Аппарат!BH25</f>
        <v>0</v>
      </c>
      <c r="BI25" s="70">
        <f t="shared" si="93"/>
        <v>-22137.599707679372</v>
      </c>
      <c r="BJ25" s="71">
        <f t="shared" si="94"/>
        <v>25.324951711382255</v>
      </c>
      <c r="BK25" s="67">
        <f t="shared" si="25"/>
        <v>73813.201536867316</v>
      </c>
      <c r="BL25" s="68">
        <f>+[1]Аппарат!BL25</f>
        <v>73813.201536867316</v>
      </c>
      <c r="BM25" s="68">
        <f>+[1]Аппарат!BM25</f>
        <v>0</v>
      </c>
      <c r="BN25" s="68">
        <f>+[1]Аппарат!BN25</f>
        <v>0</v>
      </c>
      <c r="BO25" s="69">
        <f t="shared" si="27"/>
        <v>52782.737999999998</v>
      </c>
      <c r="BP25" s="68">
        <f>+[1]Аппарат!BP25</f>
        <v>52782.737999999998</v>
      </c>
      <c r="BQ25" s="68">
        <f>+[1]Аппарат!BQ25</f>
        <v>0</v>
      </c>
      <c r="BR25" s="68">
        <f>+[1]Аппарат!BR25</f>
        <v>0</v>
      </c>
      <c r="BS25" s="70">
        <f t="shared" si="95"/>
        <v>21030.463536867319</v>
      </c>
      <c r="BT25" s="71">
        <f t="shared" si="96"/>
        <v>-28.491466430111799</v>
      </c>
      <c r="BU25" s="67">
        <f t="shared" si="29"/>
        <v>269086.4948001678</v>
      </c>
      <c r="BV25" s="68">
        <f t="shared" si="273"/>
        <v>269086.4948001678</v>
      </c>
      <c r="BW25" s="68">
        <f t="shared" si="273"/>
        <v>0</v>
      </c>
      <c r="BX25" s="68">
        <f t="shared" si="273"/>
        <v>0</v>
      </c>
      <c r="BY25" s="69">
        <f t="shared" si="31"/>
        <v>377892.01300000004</v>
      </c>
      <c r="BZ25" s="68">
        <f t="shared" si="287"/>
        <v>377892.01300000004</v>
      </c>
      <c r="CA25" s="68">
        <f t="shared" si="287"/>
        <v>0</v>
      </c>
      <c r="CB25" s="68">
        <f t="shared" si="274"/>
        <v>0</v>
      </c>
      <c r="CC25" s="70">
        <f t="shared" si="99"/>
        <v>-108805.51819983224</v>
      </c>
      <c r="CD25" s="71">
        <f t="shared" si="100"/>
        <v>40.435146431497685</v>
      </c>
      <c r="CE25" s="67">
        <f t="shared" si="33"/>
        <v>837906.84769335738</v>
      </c>
      <c r="CF25" s="68">
        <f t="shared" si="275"/>
        <v>837906.84769335738</v>
      </c>
      <c r="CG25" s="68">
        <f t="shared" si="275"/>
        <v>0</v>
      </c>
      <c r="CH25" s="68">
        <f t="shared" si="275"/>
        <v>0</v>
      </c>
      <c r="CI25" s="69">
        <f t="shared" si="35"/>
        <v>756376.92800000007</v>
      </c>
      <c r="CJ25" s="68">
        <f t="shared" si="276"/>
        <v>756376.92800000007</v>
      </c>
      <c r="CK25" s="68">
        <f t="shared" si="276"/>
        <v>0</v>
      </c>
      <c r="CL25" s="68">
        <f t="shared" si="276"/>
        <v>0</v>
      </c>
      <c r="CM25" s="70">
        <f t="shared" si="103"/>
        <v>81529.919693357311</v>
      </c>
      <c r="CN25" s="71">
        <f t="shared" si="104"/>
        <v>-9.7301889724135719</v>
      </c>
      <c r="CO25" s="67">
        <f t="shared" si="224"/>
        <v>76149.148530454506</v>
      </c>
      <c r="CP25" s="68">
        <f>+[1]Аппарат!CP25</f>
        <v>76149.148530454506</v>
      </c>
      <c r="CQ25" s="68">
        <f>+[1]Аппарат!CQ25</f>
        <v>0</v>
      </c>
      <c r="CR25" s="68">
        <f>+[1]Аппарат!CR25</f>
        <v>0</v>
      </c>
      <c r="CS25" s="69">
        <f t="shared" si="226"/>
        <v>84400.023000000001</v>
      </c>
      <c r="CT25" s="68">
        <f>+[1]Аппарат!CT25</f>
        <v>84400.023000000001</v>
      </c>
      <c r="CU25" s="68">
        <f>+[1]Аппарат!CU25</f>
        <v>0</v>
      </c>
      <c r="CV25" s="68">
        <f>+[1]Аппарат!CV25</f>
        <v>0</v>
      </c>
      <c r="CW25" s="70">
        <f t="shared" si="228"/>
        <v>-8250.8744695454952</v>
      </c>
      <c r="CX25" s="71">
        <f t="shared" si="229"/>
        <v>10.835150003346001</v>
      </c>
      <c r="CY25" s="67">
        <f t="shared" si="230"/>
        <v>85409.666428081458</v>
      </c>
      <c r="CZ25" s="68">
        <f>+[1]Аппарат!CZ25</f>
        <v>85409.666428081458</v>
      </c>
      <c r="DA25" s="68">
        <f>+[1]Аппарат!DA25</f>
        <v>0</v>
      </c>
      <c r="DB25" s="68">
        <f>+[1]Аппарат!DB25</f>
        <v>0</v>
      </c>
      <c r="DC25" s="69">
        <f t="shared" si="41"/>
        <v>99849.911999999997</v>
      </c>
      <c r="DD25" s="68">
        <f>+[1]Аппарат!DD25</f>
        <v>99849.911999999997</v>
      </c>
      <c r="DE25" s="68">
        <f>+[1]Аппарат!DE25</f>
        <v>0</v>
      </c>
      <c r="DF25" s="68">
        <f>+[1]Аппарат!DF25</f>
        <v>0</v>
      </c>
      <c r="DG25" s="70">
        <f t="shared" si="233"/>
        <v>-14440.245571918538</v>
      </c>
      <c r="DH25" s="71">
        <f t="shared" si="234"/>
        <v>16.907038952175085</v>
      </c>
      <c r="DI25" s="67">
        <f t="shared" si="43"/>
        <v>112398.5657598316</v>
      </c>
      <c r="DJ25" s="68">
        <f>+[1]Аппарат!DJ25</f>
        <v>112398.5657598316</v>
      </c>
      <c r="DK25" s="68">
        <f>+[1]Аппарат!DK25</f>
        <v>0</v>
      </c>
      <c r="DL25" s="68">
        <f>+[1]Аппарат!DL25</f>
        <v>0</v>
      </c>
      <c r="DM25" s="69">
        <f t="shared" si="45"/>
        <v>144423.91699999999</v>
      </c>
      <c r="DN25" s="68">
        <f>+[1]Аппарат!DN25</f>
        <v>144423.91699999999</v>
      </c>
      <c r="DO25" s="68">
        <f>+[1]Аппарат!DO25</f>
        <v>0</v>
      </c>
      <c r="DP25" s="68">
        <f>+[1]Аппарат!DP25</f>
        <v>0</v>
      </c>
      <c r="DQ25" s="70">
        <f t="shared" si="237"/>
        <v>-32025.351240168384</v>
      </c>
      <c r="DR25" s="71">
        <f t="shared" si="238"/>
        <v>28.492668944369598</v>
      </c>
      <c r="DS25" s="67">
        <f t="shared" si="47"/>
        <v>273957.38071836752</v>
      </c>
      <c r="DT25" s="68">
        <f t="shared" si="277"/>
        <v>273957.38071836752</v>
      </c>
      <c r="DU25" s="68">
        <f t="shared" si="277"/>
        <v>0</v>
      </c>
      <c r="DV25" s="68">
        <f t="shared" si="277"/>
        <v>0</v>
      </c>
      <c r="DW25" s="69">
        <f t="shared" si="49"/>
        <v>328673.85199999996</v>
      </c>
      <c r="DX25" s="68">
        <f t="shared" si="278"/>
        <v>328673.85199999996</v>
      </c>
      <c r="DY25" s="68">
        <f t="shared" si="278"/>
        <v>0</v>
      </c>
      <c r="DZ25" s="68">
        <f t="shared" si="278"/>
        <v>0</v>
      </c>
      <c r="EA25" s="70">
        <f t="shared" si="241"/>
        <v>-54716.471281632432</v>
      </c>
      <c r="EB25" s="71">
        <f t="shared" si="242"/>
        <v>19.972621704206546</v>
      </c>
      <c r="EC25" s="67">
        <f t="shared" si="51"/>
        <v>1111864.2284117248</v>
      </c>
      <c r="ED25" s="68">
        <f t="shared" si="279"/>
        <v>1111864.2284117248</v>
      </c>
      <c r="EE25" s="68">
        <f t="shared" si="279"/>
        <v>0</v>
      </c>
      <c r="EF25" s="68">
        <f t="shared" si="279"/>
        <v>0</v>
      </c>
      <c r="EG25" s="69">
        <f t="shared" si="53"/>
        <v>1085050.78</v>
      </c>
      <c r="EH25" s="68">
        <f t="shared" si="280"/>
        <v>1085050.78</v>
      </c>
      <c r="EI25" s="68">
        <f t="shared" si="280"/>
        <v>0</v>
      </c>
      <c r="EJ25" s="68">
        <f t="shared" si="280"/>
        <v>0</v>
      </c>
      <c r="EK25" s="70">
        <f t="shared" si="245"/>
        <v>26813.448411724763</v>
      </c>
      <c r="EL25" s="71">
        <f t="shared" si="246"/>
        <v>-2.411575777559392</v>
      </c>
      <c r="EM25" s="67">
        <f t="shared" si="55"/>
        <v>161428.48222962173</v>
      </c>
      <c r="EN25" s="68">
        <f>+[1]Аппарат!EN25</f>
        <v>161428.48222962173</v>
      </c>
      <c r="EO25" s="68">
        <f>+[1]Аппарат!EO25</f>
        <v>0</v>
      </c>
      <c r="EP25" s="68">
        <f>+[1]Аппарат!EP25</f>
        <v>0</v>
      </c>
      <c r="EQ25" s="69">
        <f t="shared" si="57"/>
        <v>211277.13500000001</v>
      </c>
      <c r="ER25" s="68">
        <f>+[1]Аппарат!ER25</f>
        <v>211277.13500000001</v>
      </c>
      <c r="ES25" s="68">
        <f>+[1]Аппарат!ES25</f>
        <v>0</v>
      </c>
      <c r="ET25" s="68">
        <f>+[1]Аппарат!ET25</f>
        <v>0</v>
      </c>
      <c r="EU25" s="70">
        <f t="shared" si="249"/>
        <v>-49848.652770378278</v>
      </c>
      <c r="EV25" s="71">
        <f t="shared" si="250"/>
        <v>30.879713469319341</v>
      </c>
      <c r="EW25" s="67">
        <f t="shared" si="59"/>
        <v>185885.47992967028</v>
      </c>
      <c r="EX25" s="68">
        <f>+[1]Аппарат!EX25</f>
        <v>185885.47992967028</v>
      </c>
      <c r="EY25" s="68">
        <f>+[1]Аппарат!EY25</f>
        <v>0</v>
      </c>
      <c r="EZ25" s="68">
        <f>+[1]Аппарат!EZ25</f>
        <v>0</v>
      </c>
      <c r="FA25" s="69">
        <f t="shared" si="61"/>
        <v>230550.973</v>
      </c>
      <c r="FB25" s="68">
        <f>+[1]Аппарат!FB25</f>
        <v>230550.973</v>
      </c>
      <c r="FC25" s="68">
        <f>+[1]Аппарат!FC25</f>
        <v>0</v>
      </c>
      <c r="FD25" s="68">
        <f>+[1]Аппарат!FD25</f>
        <v>0</v>
      </c>
      <c r="FE25" s="70">
        <f t="shared" si="253"/>
        <v>-44665.493070329714</v>
      </c>
      <c r="FF25" s="71">
        <f t="shared" si="254"/>
        <v>24.028500282662677</v>
      </c>
      <c r="FG25" s="67">
        <f t="shared" si="63"/>
        <v>214568.00612207549</v>
      </c>
      <c r="FH25" s="68">
        <f>+[1]Аппарат!FH25</f>
        <v>214568.00612207549</v>
      </c>
      <c r="FI25" s="68">
        <f>+[1]Аппарат!FI25</f>
        <v>0</v>
      </c>
      <c r="FJ25" s="68">
        <f>+[1]Аппарат!FJ25</f>
        <v>0</v>
      </c>
      <c r="FK25" s="69">
        <f t="shared" si="65"/>
        <v>251296.26300000001</v>
      </c>
      <c r="FL25" s="68">
        <f>+[1]Аппарат!FL25</f>
        <v>251296.26300000001</v>
      </c>
      <c r="FM25" s="68">
        <f>+[1]Аппарат!FM25</f>
        <v>0</v>
      </c>
      <c r="FN25" s="68">
        <f>+[1]Аппарат!FN25</f>
        <v>0</v>
      </c>
      <c r="FO25" s="70">
        <f t="shared" si="257"/>
        <v>-36728.256877924519</v>
      </c>
      <c r="FP25" s="71">
        <f t="shared" si="258"/>
        <v>17.117303526150351</v>
      </c>
      <c r="FQ25" s="67">
        <f t="shared" si="67"/>
        <v>561881.96828136756</v>
      </c>
      <c r="FR25" s="68">
        <f t="shared" si="281"/>
        <v>561881.96828136756</v>
      </c>
      <c r="FS25" s="68">
        <f t="shared" si="281"/>
        <v>0</v>
      </c>
      <c r="FT25" s="68">
        <f t="shared" si="281"/>
        <v>0</v>
      </c>
      <c r="FU25" s="69">
        <f t="shared" si="69"/>
        <v>693124.37100000004</v>
      </c>
      <c r="FV25" s="68">
        <f t="shared" si="282"/>
        <v>693124.37100000004</v>
      </c>
      <c r="FW25" s="68">
        <f t="shared" si="282"/>
        <v>0</v>
      </c>
      <c r="FX25" s="68">
        <f t="shared" si="282"/>
        <v>0</v>
      </c>
      <c r="FY25" s="70">
        <f t="shared" si="261"/>
        <v>-131242.40271863248</v>
      </c>
      <c r="FZ25" s="71">
        <f t="shared" si="262"/>
        <v>23.357646290032136</v>
      </c>
      <c r="GA25" s="67">
        <f t="shared" si="71"/>
        <v>835839.34899973508</v>
      </c>
      <c r="GB25" s="68">
        <f t="shared" si="283"/>
        <v>835839.34899973508</v>
      </c>
      <c r="GC25" s="68">
        <f t="shared" si="283"/>
        <v>0</v>
      </c>
      <c r="GD25" s="68">
        <f t="shared" si="283"/>
        <v>0</v>
      </c>
      <c r="GE25" s="69">
        <f t="shared" si="73"/>
        <v>1021798.223</v>
      </c>
      <c r="GF25" s="68">
        <f t="shared" si="284"/>
        <v>1021798.223</v>
      </c>
      <c r="GG25" s="68">
        <f t="shared" si="284"/>
        <v>0</v>
      </c>
      <c r="GH25" s="68">
        <f t="shared" si="284"/>
        <v>0</v>
      </c>
      <c r="GI25" s="70">
        <f t="shared" si="265"/>
        <v>-185958.87400026491</v>
      </c>
      <c r="GJ25" s="71">
        <f t="shared" si="266"/>
        <v>22.248159795636013</v>
      </c>
      <c r="GK25" s="67">
        <f t="shared" si="135"/>
        <v>1673746.1966930924</v>
      </c>
      <c r="GL25" s="68">
        <f t="shared" si="285"/>
        <v>1673746.1966930924</v>
      </c>
      <c r="GM25" s="68">
        <f t="shared" si="285"/>
        <v>0</v>
      </c>
      <c r="GN25" s="68">
        <f t="shared" si="285"/>
        <v>0</v>
      </c>
      <c r="GO25" s="69">
        <f t="shared" si="76"/>
        <v>1778175.1510000001</v>
      </c>
      <c r="GP25" s="68">
        <f t="shared" si="286"/>
        <v>1778175.1510000001</v>
      </c>
      <c r="GQ25" s="68">
        <f t="shared" si="286"/>
        <v>0</v>
      </c>
      <c r="GR25" s="68">
        <f t="shared" si="286"/>
        <v>0</v>
      </c>
      <c r="GS25" s="70">
        <f t="shared" si="269"/>
        <v>-104428.95430690772</v>
      </c>
      <c r="GT25" s="71">
        <f t="shared" si="270"/>
        <v>6.2392347485678243</v>
      </c>
      <c r="GV25" s="73">
        <f t="shared" si="148"/>
        <v>1673746.1966930924</v>
      </c>
      <c r="GW25" s="31">
        <f>165464.09841+5311.94197+28982.62</f>
        <v>199758.66038000002</v>
      </c>
      <c r="GX25" s="65">
        <f t="shared" si="78"/>
        <v>-556618.26762000006</v>
      </c>
      <c r="HF25" s="65">
        <f>GP22+GP64+GP73</f>
        <v>601506.83383550844</v>
      </c>
      <c r="HG25" s="29" t="s">
        <v>281</v>
      </c>
    </row>
    <row r="26" spans="1:215" ht="15" x14ac:dyDescent="0.2">
      <c r="A26" s="348"/>
      <c r="B26" s="107" t="s">
        <v>282</v>
      </c>
      <c r="C26" s="67">
        <f t="shared" si="79"/>
        <v>11975.385120000001</v>
      </c>
      <c r="D26" s="68">
        <f>+[1]Аппарат!D26</f>
        <v>11975.385120000001</v>
      </c>
      <c r="E26" s="68">
        <f>+[1]Аппарат!E26</f>
        <v>0</v>
      </c>
      <c r="F26" s="68">
        <f>+[1]Аппарат!F26</f>
        <v>0</v>
      </c>
      <c r="G26" s="69">
        <f t="shared" si="4"/>
        <v>7820.2169999999996</v>
      </c>
      <c r="H26" s="68">
        <f>+[1]Аппарат!H26</f>
        <v>7820.2169999999996</v>
      </c>
      <c r="I26" s="68">
        <f>+[1]Аппарат!I26</f>
        <v>0</v>
      </c>
      <c r="J26" s="68">
        <f>+[1]Аппарат!J26</f>
        <v>0</v>
      </c>
      <c r="K26" s="70">
        <f t="shared" si="80"/>
        <v>4155.1681200000012</v>
      </c>
      <c r="L26" s="71">
        <f t="shared" si="81"/>
        <v>-34.697574051798014</v>
      </c>
      <c r="M26" s="67">
        <f t="shared" si="207"/>
        <v>407.80327999999997</v>
      </c>
      <c r="N26" s="68">
        <f>+[1]Аппарат!N26</f>
        <v>407.80327999999997</v>
      </c>
      <c r="O26" s="68">
        <f>+[1]Аппарат!O26</f>
        <v>0</v>
      </c>
      <c r="P26" s="68">
        <f>+[1]Аппарат!P26</f>
        <v>0</v>
      </c>
      <c r="Q26" s="69">
        <f t="shared" si="7"/>
        <v>4950.2849999999999</v>
      </c>
      <c r="R26" s="68">
        <f>+[1]Аппарат!R26</f>
        <v>4950.2849999999999</v>
      </c>
      <c r="S26" s="68">
        <f>+[1]Аппарат!S26</f>
        <v>0</v>
      </c>
      <c r="T26" s="68">
        <f>+[1]Аппарат!T26</f>
        <v>0</v>
      </c>
      <c r="U26" s="70">
        <f t="shared" si="83"/>
        <v>-4542.4817199999998</v>
      </c>
      <c r="V26" s="71">
        <f t="shared" si="84"/>
        <v>1113.8904326615518</v>
      </c>
      <c r="W26" s="67">
        <f t="shared" si="9"/>
        <v>0</v>
      </c>
      <c r="X26" s="68">
        <f>+[1]Аппарат!X26</f>
        <v>0</v>
      </c>
      <c r="Y26" s="68">
        <f>+[1]Аппарат!Y26</f>
        <v>0</v>
      </c>
      <c r="Z26" s="68">
        <f>+[1]Аппарат!Z26</f>
        <v>0</v>
      </c>
      <c r="AA26" s="69">
        <f t="shared" si="11"/>
        <v>6071.3950000000004</v>
      </c>
      <c r="AB26" s="68">
        <f>+[1]Аппарат!AB26</f>
        <v>6071.3950000000004</v>
      </c>
      <c r="AC26" s="68">
        <f>+[1]Аппарат!AC26</f>
        <v>0</v>
      </c>
      <c r="AD26" s="68">
        <f>+[1]Аппарат!AD26</f>
        <v>0</v>
      </c>
      <c r="AE26" s="70">
        <f t="shared" si="85"/>
        <v>-6071.3950000000004</v>
      </c>
      <c r="AF26" s="71" t="e">
        <f t="shared" si="86"/>
        <v>#DIV/0!</v>
      </c>
      <c r="AG26" s="67">
        <f t="shared" si="13"/>
        <v>12383.188400000001</v>
      </c>
      <c r="AH26" s="68">
        <f t="shared" si="271"/>
        <v>12383.188400000001</v>
      </c>
      <c r="AI26" s="68">
        <f t="shared" si="271"/>
        <v>0</v>
      </c>
      <c r="AJ26" s="68">
        <f t="shared" si="271"/>
        <v>0</v>
      </c>
      <c r="AK26" s="69">
        <f t="shared" si="15"/>
        <v>18841.897000000001</v>
      </c>
      <c r="AL26" s="68">
        <f t="shared" si="272"/>
        <v>18841.897000000001</v>
      </c>
      <c r="AM26" s="68">
        <f t="shared" si="272"/>
        <v>0</v>
      </c>
      <c r="AN26" s="68">
        <f t="shared" si="272"/>
        <v>0</v>
      </c>
      <c r="AO26" s="70">
        <f t="shared" si="89"/>
        <v>-6458.7085999999999</v>
      </c>
      <c r="AP26" s="71">
        <f t="shared" si="90"/>
        <v>52.157072890855801</v>
      </c>
      <c r="AQ26" s="67">
        <f t="shared" si="17"/>
        <v>19000</v>
      </c>
      <c r="AR26" s="68">
        <f>+[1]Аппарат!AR26</f>
        <v>19000</v>
      </c>
      <c r="AS26" s="68">
        <f>+[1]Аппарат!AS26</f>
        <v>0</v>
      </c>
      <c r="AT26" s="68">
        <f>+[1]Аппарат!AT26</f>
        <v>0</v>
      </c>
      <c r="AU26" s="69">
        <f t="shared" si="19"/>
        <v>7823.0354500000003</v>
      </c>
      <c r="AV26" s="68">
        <f>+[1]Аппарат!AV26</f>
        <v>7823.0354500000003</v>
      </c>
      <c r="AW26" s="68">
        <f>+[1]Аппарат!AW26</f>
        <v>0</v>
      </c>
      <c r="AX26" s="68">
        <f>+[1]Аппарат!AX26</f>
        <v>0</v>
      </c>
      <c r="AY26" s="70">
        <f t="shared" si="91"/>
        <v>11176.964550000001</v>
      </c>
      <c r="AZ26" s="71">
        <f t="shared" si="92"/>
        <v>-58.826129210526311</v>
      </c>
      <c r="BA26" s="67">
        <f t="shared" si="21"/>
        <v>219605.80817999999</v>
      </c>
      <c r="BB26" s="68">
        <f>+[1]Аппарат!BB26</f>
        <v>219605.80817999999</v>
      </c>
      <c r="BC26" s="68">
        <f>+[1]Аппарат!BC26</f>
        <v>0</v>
      </c>
      <c r="BD26" s="68">
        <f>+[1]Аппарат!BD26</f>
        <v>0</v>
      </c>
      <c r="BE26" s="69">
        <f t="shared" si="23"/>
        <v>31787.098999999998</v>
      </c>
      <c r="BF26" s="68">
        <f>+[1]Аппарат!BF26</f>
        <v>31787.098999999998</v>
      </c>
      <c r="BG26" s="68">
        <f>+[1]Аппарат!BG26</f>
        <v>0</v>
      </c>
      <c r="BH26" s="68">
        <f>+[1]Аппарат!BH26</f>
        <v>0</v>
      </c>
      <c r="BI26" s="70">
        <f t="shared" si="93"/>
        <v>187818.70918000001</v>
      </c>
      <c r="BJ26" s="71">
        <f t="shared" si="94"/>
        <v>-85.525383293166044</v>
      </c>
      <c r="BK26" s="67">
        <f t="shared" si="25"/>
        <v>185339.81841000015</v>
      </c>
      <c r="BL26" s="68">
        <f>+[1]Аппарат!BL26</f>
        <v>185339.81841000015</v>
      </c>
      <c r="BM26" s="68">
        <f>+[1]Аппарат!BM26</f>
        <v>0</v>
      </c>
      <c r="BN26" s="68">
        <f>+[1]Аппарат!BN26</f>
        <v>0</v>
      </c>
      <c r="BO26" s="69">
        <f t="shared" si="27"/>
        <v>115854.91400000002</v>
      </c>
      <c r="BP26" s="68">
        <f>+[1]Аппарат!BP26</f>
        <v>115854.91400000002</v>
      </c>
      <c r="BQ26" s="68">
        <f>+[1]Аппарат!BQ26</f>
        <v>0</v>
      </c>
      <c r="BR26" s="68">
        <f>+[1]Аппарат!BR26</f>
        <v>0</v>
      </c>
      <c r="BS26" s="70">
        <f t="shared" si="95"/>
        <v>69484.904410000134</v>
      </c>
      <c r="BT26" s="71">
        <f t="shared" si="96"/>
        <v>-37.490543050111789</v>
      </c>
      <c r="BU26" s="67">
        <f t="shared" si="29"/>
        <v>423945.62659000012</v>
      </c>
      <c r="BV26" s="68">
        <f t="shared" si="273"/>
        <v>423945.62659000012</v>
      </c>
      <c r="BW26" s="68">
        <f t="shared" si="273"/>
        <v>0</v>
      </c>
      <c r="BX26" s="68">
        <f t="shared" si="273"/>
        <v>0</v>
      </c>
      <c r="BY26" s="69">
        <f t="shared" si="31"/>
        <v>155465.04845</v>
      </c>
      <c r="BZ26" s="68">
        <f t="shared" si="287"/>
        <v>155465.04845</v>
      </c>
      <c r="CA26" s="68">
        <f t="shared" si="287"/>
        <v>0</v>
      </c>
      <c r="CB26" s="68">
        <f t="shared" si="274"/>
        <v>0</v>
      </c>
      <c r="CC26" s="70">
        <f t="shared" si="99"/>
        <v>268480.57814000011</v>
      </c>
      <c r="CD26" s="71">
        <f t="shared" si="100"/>
        <v>-63.329012331019754</v>
      </c>
      <c r="CE26" s="67">
        <f t="shared" si="33"/>
        <v>436328.8149900001</v>
      </c>
      <c r="CF26" s="68">
        <f t="shared" si="275"/>
        <v>436328.8149900001</v>
      </c>
      <c r="CG26" s="68">
        <f t="shared" si="275"/>
        <v>0</v>
      </c>
      <c r="CH26" s="68">
        <f t="shared" si="275"/>
        <v>0</v>
      </c>
      <c r="CI26" s="69">
        <f t="shared" si="35"/>
        <v>174306.94545</v>
      </c>
      <c r="CJ26" s="68">
        <f t="shared" si="276"/>
        <v>174306.94545</v>
      </c>
      <c r="CK26" s="68">
        <f t="shared" si="276"/>
        <v>0</v>
      </c>
      <c r="CL26" s="68">
        <f t="shared" si="276"/>
        <v>0</v>
      </c>
      <c r="CM26" s="70">
        <f t="shared" si="103"/>
        <v>262021.8695400001</v>
      </c>
      <c r="CN26" s="71">
        <f t="shared" si="104"/>
        <v>-60.051470482417066</v>
      </c>
      <c r="CO26" s="67">
        <f t="shared" si="224"/>
        <v>32250.64414</v>
      </c>
      <c r="CP26" s="68">
        <f>+[1]Аппарат!CP26</f>
        <v>32250.64414</v>
      </c>
      <c r="CQ26" s="68">
        <f>+[1]Аппарат!CQ26</f>
        <v>0</v>
      </c>
      <c r="CR26" s="68">
        <f>+[1]Аппарат!CR26</f>
        <v>0</v>
      </c>
      <c r="CS26" s="69">
        <f t="shared" si="226"/>
        <v>31612.004000000001</v>
      </c>
      <c r="CT26" s="68">
        <f>+[1]Аппарат!CT26</f>
        <v>31612.004000000001</v>
      </c>
      <c r="CU26" s="68">
        <f>+[1]Аппарат!CU26</f>
        <v>0</v>
      </c>
      <c r="CV26" s="68">
        <f>+[1]Аппарат!CV26</f>
        <v>0</v>
      </c>
      <c r="CW26" s="70">
        <f t="shared" si="228"/>
        <v>638.64013999999952</v>
      </c>
      <c r="CX26" s="71">
        <f t="shared" si="229"/>
        <v>-1.980239951883334</v>
      </c>
      <c r="CY26" s="67">
        <f t="shared" si="230"/>
        <v>13278.011710000001</v>
      </c>
      <c r="CZ26" s="68">
        <f>+[1]Аппарат!CZ26</f>
        <v>13278.011710000001</v>
      </c>
      <c r="DA26" s="68">
        <f>+[1]Аппарат!DA26</f>
        <v>0</v>
      </c>
      <c r="DB26" s="68">
        <f>+[1]Аппарат!DB26</f>
        <v>0</v>
      </c>
      <c r="DC26" s="69">
        <f t="shared" si="41"/>
        <v>88287.34</v>
      </c>
      <c r="DD26" s="68">
        <f>+[1]Аппарат!DD26</f>
        <v>88287.34</v>
      </c>
      <c r="DE26" s="68">
        <f>+[1]Аппарат!DE26</f>
        <v>0</v>
      </c>
      <c r="DF26" s="68">
        <f>+[1]Аппарат!DF26</f>
        <v>0</v>
      </c>
      <c r="DG26" s="70">
        <f t="shared" si="233"/>
        <v>-75009.32828999999</v>
      </c>
      <c r="DH26" s="71">
        <f t="shared" si="234"/>
        <v>564.91385855239616</v>
      </c>
      <c r="DI26" s="67">
        <f t="shared" si="43"/>
        <v>5712.1412700000001</v>
      </c>
      <c r="DJ26" s="68">
        <f>+[1]Аппарат!DJ26</f>
        <v>5712.1412700000001</v>
      </c>
      <c r="DK26" s="68">
        <f>+[1]Аппарат!DK26</f>
        <v>0</v>
      </c>
      <c r="DL26" s="68">
        <f>+[1]Аппарат!DL26</f>
        <v>0</v>
      </c>
      <c r="DM26" s="69">
        <f t="shared" si="45"/>
        <v>138462.83882999999</v>
      </c>
      <c r="DN26" s="68">
        <f>+[1]Аппарат!DN26</f>
        <v>138462.83882999999</v>
      </c>
      <c r="DO26" s="68">
        <f>+[1]Аппарат!DO26</f>
        <v>0</v>
      </c>
      <c r="DP26" s="68">
        <f>+[1]Аппарат!DP26</f>
        <v>0</v>
      </c>
      <c r="DQ26" s="70">
        <f t="shared" si="237"/>
        <v>-132750.69756</v>
      </c>
      <c r="DR26" s="71">
        <f t="shared" si="238"/>
        <v>2324.0093563022119</v>
      </c>
      <c r="DS26" s="67">
        <f t="shared" si="47"/>
        <v>51240.797120000003</v>
      </c>
      <c r="DT26" s="68">
        <f t="shared" si="277"/>
        <v>51240.797120000003</v>
      </c>
      <c r="DU26" s="68">
        <f t="shared" si="277"/>
        <v>0</v>
      </c>
      <c r="DV26" s="68">
        <f t="shared" si="277"/>
        <v>0</v>
      </c>
      <c r="DW26" s="69">
        <f t="shared" si="49"/>
        <v>258362.18283000001</v>
      </c>
      <c r="DX26" s="68">
        <f t="shared" si="278"/>
        <v>258362.18283000001</v>
      </c>
      <c r="DY26" s="68">
        <f t="shared" si="278"/>
        <v>0</v>
      </c>
      <c r="DZ26" s="68">
        <f t="shared" si="278"/>
        <v>0</v>
      </c>
      <c r="EA26" s="70">
        <f t="shared" si="241"/>
        <v>-207121.38571</v>
      </c>
      <c r="EB26" s="71">
        <f t="shared" si="242"/>
        <v>404.21187286557182</v>
      </c>
      <c r="EC26" s="67">
        <f t="shared" si="51"/>
        <v>487569.6121100001</v>
      </c>
      <c r="ED26" s="68">
        <f t="shared" si="279"/>
        <v>487569.6121100001</v>
      </c>
      <c r="EE26" s="68">
        <f t="shared" si="279"/>
        <v>0</v>
      </c>
      <c r="EF26" s="68">
        <f t="shared" si="279"/>
        <v>0</v>
      </c>
      <c r="EG26" s="69">
        <f t="shared" si="53"/>
        <v>432669.12828</v>
      </c>
      <c r="EH26" s="68">
        <f t="shared" si="280"/>
        <v>432669.12828</v>
      </c>
      <c r="EI26" s="68">
        <f t="shared" si="280"/>
        <v>0</v>
      </c>
      <c r="EJ26" s="68">
        <f t="shared" si="280"/>
        <v>0</v>
      </c>
      <c r="EK26" s="70">
        <f t="shared" si="245"/>
        <v>54900.483830000099</v>
      </c>
      <c r="EL26" s="71">
        <f t="shared" si="246"/>
        <v>-11.260029843208116</v>
      </c>
      <c r="EM26" s="67">
        <f t="shared" si="55"/>
        <v>30000</v>
      </c>
      <c r="EN26" s="68">
        <f>+[1]Аппарат!EN26</f>
        <v>30000</v>
      </c>
      <c r="EO26" s="68">
        <f>+[1]Аппарат!EO26</f>
        <v>0</v>
      </c>
      <c r="EP26" s="68">
        <f>+[1]Аппарат!EP26</f>
        <v>0</v>
      </c>
      <c r="EQ26" s="69">
        <f t="shared" si="57"/>
        <v>35424.366000000009</v>
      </c>
      <c r="ER26" s="68">
        <f>+[1]Аппарат!ER26</f>
        <v>35424.366000000009</v>
      </c>
      <c r="ES26" s="68">
        <f>+[1]Аппарат!ES26</f>
        <v>0</v>
      </c>
      <c r="ET26" s="68">
        <f>+[1]Аппарат!ET26</f>
        <v>0</v>
      </c>
      <c r="EU26" s="70">
        <f t="shared" si="249"/>
        <v>-5424.3660000000091</v>
      </c>
      <c r="EV26" s="71">
        <f t="shared" si="250"/>
        <v>18.08122000000003</v>
      </c>
      <c r="EW26" s="67">
        <f t="shared" si="59"/>
        <v>125000</v>
      </c>
      <c r="EX26" s="68">
        <f>+[1]Аппарат!EX26</f>
        <v>125000</v>
      </c>
      <c r="EY26" s="68">
        <f>+[1]Аппарат!EY26</f>
        <v>0</v>
      </c>
      <c r="EZ26" s="68">
        <f>+[1]Аппарат!EZ26</f>
        <v>0</v>
      </c>
      <c r="FA26" s="69">
        <f t="shared" si="61"/>
        <v>83444.312999999995</v>
      </c>
      <c r="FB26" s="68">
        <f>+[1]Аппарат!FB26</f>
        <v>83444.312999999995</v>
      </c>
      <c r="FC26" s="68">
        <f>+[1]Аппарат!FC26</f>
        <v>0</v>
      </c>
      <c r="FD26" s="68">
        <f>+[1]Аппарат!FD26</f>
        <v>0</v>
      </c>
      <c r="FE26" s="70">
        <f t="shared" si="253"/>
        <v>41555.687000000005</v>
      </c>
      <c r="FF26" s="71">
        <f t="shared" si="254"/>
        <v>-33.244549599999999</v>
      </c>
      <c r="FG26" s="67">
        <f t="shared" si="63"/>
        <v>107529.84988999984</v>
      </c>
      <c r="FH26" s="68">
        <f>+[1]Аппарат!FH26</f>
        <v>107529.84988999984</v>
      </c>
      <c r="FI26" s="68">
        <f>+[1]Аппарат!FI26</f>
        <v>0</v>
      </c>
      <c r="FJ26" s="68">
        <f>+[1]Аппарат!FJ26</f>
        <v>0</v>
      </c>
      <c r="FK26" s="69">
        <f t="shared" si="65"/>
        <v>86723.21100000001</v>
      </c>
      <c r="FL26" s="68">
        <f>+[1]Аппарат!FL26</f>
        <v>86723.21100000001</v>
      </c>
      <c r="FM26" s="68">
        <f>+[1]Аппарат!FM26</f>
        <v>0</v>
      </c>
      <c r="FN26" s="68">
        <f>+[1]Аппарат!FN26</f>
        <v>0</v>
      </c>
      <c r="FO26" s="70">
        <f t="shared" si="257"/>
        <v>20806.638889999827</v>
      </c>
      <c r="FP26" s="71">
        <f t="shared" si="258"/>
        <v>-19.349640040681223</v>
      </c>
      <c r="FQ26" s="67">
        <f t="shared" si="67"/>
        <v>262529.84988999984</v>
      </c>
      <c r="FR26" s="68">
        <f t="shared" si="281"/>
        <v>262529.84988999984</v>
      </c>
      <c r="FS26" s="68">
        <f t="shared" si="281"/>
        <v>0</v>
      </c>
      <c r="FT26" s="68">
        <f t="shared" si="281"/>
        <v>0</v>
      </c>
      <c r="FU26" s="69">
        <f t="shared" si="69"/>
        <v>205591.89</v>
      </c>
      <c r="FV26" s="68">
        <f t="shared" si="282"/>
        <v>205591.89</v>
      </c>
      <c r="FW26" s="68">
        <f t="shared" si="282"/>
        <v>0</v>
      </c>
      <c r="FX26" s="68">
        <f t="shared" si="282"/>
        <v>0</v>
      </c>
      <c r="FY26" s="70">
        <f t="shared" si="261"/>
        <v>56937.959889999824</v>
      </c>
      <c r="FZ26" s="71">
        <f t="shared" si="262"/>
        <v>-21.688185139273443</v>
      </c>
      <c r="GA26" s="67">
        <f t="shared" si="71"/>
        <v>313770.64700999984</v>
      </c>
      <c r="GB26" s="68">
        <f t="shared" si="283"/>
        <v>313770.64700999984</v>
      </c>
      <c r="GC26" s="68">
        <f t="shared" si="283"/>
        <v>0</v>
      </c>
      <c r="GD26" s="68">
        <f t="shared" si="283"/>
        <v>0</v>
      </c>
      <c r="GE26" s="69">
        <f t="shared" si="73"/>
        <v>463954.07283000002</v>
      </c>
      <c r="GF26" s="68">
        <f t="shared" si="284"/>
        <v>463954.07283000002</v>
      </c>
      <c r="GG26" s="68">
        <f t="shared" si="284"/>
        <v>0</v>
      </c>
      <c r="GH26" s="68">
        <f t="shared" si="284"/>
        <v>0</v>
      </c>
      <c r="GI26" s="70">
        <f t="shared" si="265"/>
        <v>-150183.42582000018</v>
      </c>
      <c r="GJ26" s="71">
        <f t="shared" si="266"/>
        <v>47.864077551911322</v>
      </c>
      <c r="GK26" s="67">
        <f t="shared" si="135"/>
        <v>750099.46199999994</v>
      </c>
      <c r="GL26" s="68">
        <f t="shared" si="285"/>
        <v>750099.46199999994</v>
      </c>
      <c r="GM26" s="68">
        <f t="shared" si="285"/>
        <v>0</v>
      </c>
      <c r="GN26" s="68">
        <f t="shared" si="285"/>
        <v>0</v>
      </c>
      <c r="GO26" s="69">
        <f t="shared" si="76"/>
        <v>638261.01827999996</v>
      </c>
      <c r="GP26" s="68">
        <f t="shared" si="286"/>
        <v>638261.01827999996</v>
      </c>
      <c r="GQ26" s="68">
        <f t="shared" si="286"/>
        <v>0</v>
      </c>
      <c r="GR26" s="68">
        <f t="shared" si="286"/>
        <v>0</v>
      </c>
      <c r="GS26" s="70">
        <f t="shared" si="269"/>
        <v>111838.44371999998</v>
      </c>
      <c r="GT26" s="71">
        <f t="shared" si="270"/>
        <v>-14.909815215945315</v>
      </c>
      <c r="GV26" s="73">
        <f t="shared" si="148"/>
        <v>750099.46199999994</v>
      </c>
      <c r="GW26" s="31">
        <v>435.44</v>
      </c>
      <c r="GX26" s="65">
        <f t="shared" si="78"/>
        <v>-173871.50545</v>
      </c>
      <c r="HD26" s="65">
        <f>GO26+GO81</f>
        <v>749872.15388999996</v>
      </c>
      <c r="HF26" s="65">
        <f>GP116+GP207</f>
        <v>32010.24571904547</v>
      </c>
      <c r="HG26" s="29" t="s">
        <v>283</v>
      </c>
    </row>
    <row r="27" spans="1:215" ht="25.5" x14ac:dyDescent="0.2">
      <c r="A27" s="348"/>
      <c r="B27" s="107" t="s">
        <v>284</v>
      </c>
      <c r="C27" s="67">
        <f t="shared" si="79"/>
        <v>550</v>
      </c>
      <c r="D27" s="68">
        <f>+[1]Аппарат!D27</f>
        <v>550</v>
      </c>
      <c r="E27" s="68">
        <f>+[1]Аппарат!E27</f>
        <v>0</v>
      </c>
      <c r="F27" s="68">
        <f>+[1]Аппарат!F27</f>
        <v>0</v>
      </c>
      <c r="G27" s="69">
        <f t="shared" si="4"/>
        <v>435.44</v>
      </c>
      <c r="H27" s="68">
        <f>+[1]Аппарат!H27</f>
        <v>435.44</v>
      </c>
      <c r="I27" s="68">
        <f>+[1]Аппарат!I27</f>
        <v>0</v>
      </c>
      <c r="J27" s="68">
        <f>+[1]Аппарат!J27</f>
        <v>0</v>
      </c>
      <c r="K27" s="70">
        <f t="shared" si="80"/>
        <v>114.56</v>
      </c>
      <c r="L27" s="71">
        <f t="shared" si="81"/>
        <v>-20.829090909090908</v>
      </c>
      <c r="M27" s="67">
        <f t="shared" si="207"/>
        <v>550</v>
      </c>
      <c r="N27" s="68">
        <f>+[1]Аппарат!N27</f>
        <v>550</v>
      </c>
      <c r="O27" s="68">
        <f>+[1]Аппарат!O27</f>
        <v>0</v>
      </c>
      <c r="P27" s="68">
        <f>+[1]Аппарат!P27</f>
        <v>0</v>
      </c>
      <c r="Q27" s="69">
        <f t="shared" si="7"/>
        <v>0</v>
      </c>
      <c r="R27" s="68">
        <f>+[1]Аппарат!R27</f>
        <v>0</v>
      </c>
      <c r="S27" s="68">
        <f>+[1]Аппарат!S27</f>
        <v>0</v>
      </c>
      <c r="T27" s="68">
        <f>+[1]Аппарат!T27</f>
        <v>0</v>
      </c>
      <c r="U27" s="70">
        <f t="shared" si="83"/>
        <v>550</v>
      </c>
      <c r="V27" s="71">
        <f t="shared" si="84"/>
        <v>-100</v>
      </c>
      <c r="W27" s="67">
        <f t="shared" si="9"/>
        <v>550</v>
      </c>
      <c r="X27" s="68">
        <f>+[1]Аппарат!X27</f>
        <v>550</v>
      </c>
      <c r="Y27" s="68">
        <f>+[1]Аппарат!Y27</f>
        <v>0</v>
      </c>
      <c r="Z27" s="68">
        <f>+[1]Аппарат!Z27</f>
        <v>0</v>
      </c>
      <c r="AA27" s="69">
        <f t="shared" si="11"/>
        <v>0</v>
      </c>
      <c r="AB27" s="68">
        <f>+[1]Аппарат!AB27</f>
        <v>0</v>
      </c>
      <c r="AC27" s="68">
        <f>+[1]Аппарат!AC27</f>
        <v>0</v>
      </c>
      <c r="AD27" s="68">
        <f>+[1]Аппарат!AD27</f>
        <v>0</v>
      </c>
      <c r="AE27" s="70">
        <f t="shared" si="85"/>
        <v>550</v>
      </c>
      <c r="AF27" s="71">
        <f t="shared" si="86"/>
        <v>-100</v>
      </c>
      <c r="AG27" s="67">
        <f t="shared" si="13"/>
        <v>1650</v>
      </c>
      <c r="AH27" s="68">
        <f t="shared" si="271"/>
        <v>1650</v>
      </c>
      <c r="AI27" s="68">
        <f t="shared" si="271"/>
        <v>0</v>
      </c>
      <c r="AJ27" s="68">
        <f t="shared" si="271"/>
        <v>0</v>
      </c>
      <c r="AK27" s="69">
        <f t="shared" si="15"/>
        <v>435.44</v>
      </c>
      <c r="AL27" s="68">
        <f t="shared" si="272"/>
        <v>435.44</v>
      </c>
      <c r="AM27" s="68">
        <f t="shared" si="272"/>
        <v>0</v>
      </c>
      <c r="AN27" s="68">
        <f t="shared" si="272"/>
        <v>0</v>
      </c>
      <c r="AO27" s="70">
        <f t="shared" si="89"/>
        <v>1214.56</v>
      </c>
      <c r="AP27" s="71">
        <f t="shared" si="90"/>
        <v>-73.609696969696969</v>
      </c>
      <c r="AQ27" s="67">
        <f t="shared" si="17"/>
        <v>550</v>
      </c>
      <c r="AR27" s="68">
        <f>+[1]Аппарат!AR27</f>
        <v>550</v>
      </c>
      <c r="AS27" s="68">
        <f>+[1]Аппарат!AS27</f>
        <v>0</v>
      </c>
      <c r="AT27" s="68">
        <f>+[1]Аппарат!AT27</f>
        <v>0</v>
      </c>
      <c r="AU27" s="69">
        <f t="shared" si="19"/>
        <v>0</v>
      </c>
      <c r="AV27" s="68">
        <f>+[1]Аппарат!AV27</f>
        <v>0</v>
      </c>
      <c r="AW27" s="68">
        <f>+[1]Аппарат!AW27</f>
        <v>0</v>
      </c>
      <c r="AX27" s="68">
        <f>+[1]Аппарат!AX27</f>
        <v>0</v>
      </c>
      <c r="AY27" s="70">
        <f t="shared" si="91"/>
        <v>550</v>
      </c>
      <c r="AZ27" s="71">
        <f t="shared" si="92"/>
        <v>-100</v>
      </c>
      <c r="BA27" s="67">
        <f t="shared" si="21"/>
        <v>550</v>
      </c>
      <c r="BB27" s="68">
        <f>+[1]Аппарат!BB27</f>
        <v>550</v>
      </c>
      <c r="BC27" s="68">
        <f>+[1]Аппарат!BC27</f>
        <v>0</v>
      </c>
      <c r="BD27" s="68">
        <f>+[1]Аппарат!BD27</f>
        <v>0</v>
      </c>
      <c r="BE27" s="69">
        <f t="shared" si="23"/>
        <v>0</v>
      </c>
      <c r="BF27" s="68">
        <f>+[1]Аппарат!BF27</f>
        <v>0</v>
      </c>
      <c r="BG27" s="68">
        <f>+[1]Аппарат!BG27</f>
        <v>0</v>
      </c>
      <c r="BH27" s="68">
        <f>+[1]Аппарат!BH27</f>
        <v>0</v>
      </c>
      <c r="BI27" s="70">
        <f t="shared" si="93"/>
        <v>550</v>
      </c>
      <c r="BJ27" s="71">
        <f t="shared" si="94"/>
        <v>-100</v>
      </c>
      <c r="BK27" s="67">
        <f t="shared" si="25"/>
        <v>550</v>
      </c>
      <c r="BL27" s="68">
        <f>+[1]Аппарат!BL27</f>
        <v>550</v>
      </c>
      <c r="BM27" s="68">
        <f>+[1]Аппарат!BM27</f>
        <v>0</v>
      </c>
      <c r="BN27" s="68">
        <f>+[1]Аппарат!BN27</f>
        <v>0</v>
      </c>
      <c r="BO27" s="69">
        <f t="shared" si="27"/>
        <v>0</v>
      </c>
      <c r="BP27" s="68">
        <f>+[1]Аппарат!BP27</f>
        <v>0</v>
      </c>
      <c r="BQ27" s="68">
        <f>+[1]Аппарат!BQ27</f>
        <v>0</v>
      </c>
      <c r="BR27" s="68">
        <f>+[1]Аппарат!BR27</f>
        <v>0</v>
      </c>
      <c r="BS27" s="70">
        <f t="shared" si="95"/>
        <v>550</v>
      </c>
      <c r="BT27" s="71">
        <f t="shared" si="96"/>
        <v>-100</v>
      </c>
      <c r="BU27" s="67">
        <f t="shared" si="29"/>
        <v>1650</v>
      </c>
      <c r="BV27" s="68">
        <f t="shared" si="273"/>
        <v>1650</v>
      </c>
      <c r="BW27" s="68">
        <f t="shared" si="273"/>
        <v>0</v>
      </c>
      <c r="BX27" s="68">
        <f t="shared" si="273"/>
        <v>0</v>
      </c>
      <c r="BY27" s="69">
        <f t="shared" si="31"/>
        <v>0</v>
      </c>
      <c r="BZ27" s="68">
        <f t="shared" si="287"/>
        <v>0</v>
      </c>
      <c r="CA27" s="68">
        <f t="shared" si="287"/>
        <v>0</v>
      </c>
      <c r="CB27" s="68">
        <f t="shared" si="274"/>
        <v>0</v>
      </c>
      <c r="CC27" s="70">
        <f t="shared" si="99"/>
        <v>1650</v>
      </c>
      <c r="CD27" s="71">
        <f t="shared" si="100"/>
        <v>-100</v>
      </c>
      <c r="CE27" s="67">
        <f t="shared" si="33"/>
        <v>3300</v>
      </c>
      <c r="CF27" s="68">
        <f t="shared" si="275"/>
        <v>3300</v>
      </c>
      <c r="CG27" s="68">
        <f t="shared" si="275"/>
        <v>0</v>
      </c>
      <c r="CH27" s="68">
        <f t="shared" si="275"/>
        <v>0</v>
      </c>
      <c r="CI27" s="69">
        <f t="shared" si="35"/>
        <v>435.44</v>
      </c>
      <c r="CJ27" s="68">
        <f t="shared" si="276"/>
        <v>435.44</v>
      </c>
      <c r="CK27" s="68">
        <f t="shared" si="276"/>
        <v>0</v>
      </c>
      <c r="CL27" s="68">
        <f t="shared" si="276"/>
        <v>0</v>
      </c>
      <c r="CM27" s="70">
        <f t="shared" si="103"/>
        <v>2864.56</v>
      </c>
      <c r="CN27" s="71">
        <f t="shared" si="104"/>
        <v>-86.804848484848492</v>
      </c>
      <c r="CO27" s="67">
        <f t="shared" si="224"/>
        <v>550</v>
      </c>
      <c r="CP27" s="68">
        <f>+[1]Аппарат!CP27</f>
        <v>550</v>
      </c>
      <c r="CQ27" s="68">
        <f>+[1]Аппарат!CQ27</f>
        <v>0</v>
      </c>
      <c r="CR27" s="68">
        <f>+[1]Аппарат!CR27</f>
        <v>0</v>
      </c>
      <c r="CS27" s="69">
        <f t="shared" si="226"/>
        <v>0</v>
      </c>
      <c r="CT27" s="68">
        <f>+[1]Аппарат!CT27</f>
        <v>0</v>
      </c>
      <c r="CU27" s="68">
        <f>+[1]Аппарат!CU27</f>
        <v>0</v>
      </c>
      <c r="CV27" s="68">
        <f>+[1]Аппарат!CV27</f>
        <v>0</v>
      </c>
      <c r="CW27" s="70">
        <f t="shared" si="228"/>
        <v>550</v>
      </c>
      <c r="CX27" s="71">
        <f t="shared" si="229"/>
        <v>-100</v>
      </c>
      <c r="CY27" s="67">
        <f t="shared" si="230"/>
        <v>550</v>
      </c>
      <c r="CZ27" s="68">
        <f>+[1]Аппарат!CZ27</f>
        <v>550</v>
      </c>
      <c r="DA27" s="68">
        <f>+[1]Аппарат!DA27</f>
        <v>0</v>
      </c>
      <c r="DB27" s="68">
        <f>+[1]Аппарат!DB27</f>
        <v>0</v>
      </c>
      <c r="DC27" s="69">
        <f t="shared" si="41"/>
        <v>0</v>
      </c>
      <c r="DD27" s="68">
        <f>+[1]Аппарат!DD27</f>
        <v>0</v>
      </c>
      <c r="DE27" s="68">
        <f>+[1]Аппарат!DE27</f>
        <v>0</v>
      </c>
      <c r="DF27" s="68">
        <f>+[1]Аппарат!DF27</f>
        <v>0</v>
      </c>
      <c r="DG27" s="70">
        <f t="shared" si="233"/>
        <v>550</v>
      </c>
      <c r="DH27" s="71">
        <f t="shared" si="234"/>
        <v>-100</v>
      </c>
      <c r="DI27" s="67">
        <f t="shared" si="43"/>
        <v>550</v>
      </c>
      <c r="DJ27" s="68">
        <f>+[1]Аппарат!DJ27</f>
        <v>550</v>
      </c>
      <c r="DK27" s="68">
        <f>+[1]Аппарат!DK27</f>
        <v>0</v>
      </c>
      <c r="DL27" s="68">
        <f>+[1]Аппарат!DL27</f>
        <v>0</v>
      </c>
      <c r="DM27" s="69">
        <f t="shared" si="45"/>
        <v>0</v>
      </c>
      <c r="DN27" s="68">
        <f>+[1]Аппарат!DN27</f>
        <v>0</v>
      </c>
      <c r="DO27" s="68">
        <f>+[1]Аппарат!DO27</f>
        <v>0</v>
      </c>
      <c r="DP27" s="68">
        <f>+[1]Аппарат!DP27</f>
        <v>0</v>
      </c>
      <c r="DQ27" s="70">
        <f t="shared" si="237"/>
        <v>550</v>
      </c>
      <c r="DR27" s="71">
        <f t="shared" si="238"/>
        <v>-100</v>
      </c>
      <c r="DS27" s="67">
        <f t="shared" si="47"/>
        <v>1650</v>
      </c>
      <c r="DT27" s="68">
        <f t="shared" si="277"/>
        <v>1650</v>
      </c>
      <c r="DU27" s="68">
        <f t="shared" si="277"/>
        <v>0</v>
      </c>
      <c r="DV27" s="68">
        <f t="shared" si="277"/>
        <v>0</v>
      </c>
      <c r="DW27" s="69">
        <f t="shared" si="49"/>
        <v>0</v>
      </c>
      <c r="DX27" s="68">
        <f t="shared" si="278"/>
        <v>0</v>
      </c>
      <c r="DY27" s="68">
        <f t="shared" si="278"/>
        <v>0</v>
      </c>
      <c r="DZ27" s="68">
        <f t="shared" si="278"/>
        <v>0</v>
      </c>
      <c r="EA27" s="70">
        <f t="shared" si="241"/>
        <v>1650</v>
      </c>
      <c r="EB27" s="71">
        <f t="shared" si="242"/>
        <v>-100</v>
      </c>
      <c r="EC27" s="67">
        <f t="shared" si="51"/>
        <v>4950</v>
      </c>
      <c r="ED27" s="68">
        <f t="shared" si="279"/>
        <v>4950</v>
      </c>
      <c r="EE27" s="68">
        <f t="shared" si="279"/>
        <v>0</v>
      </c>
      <c r="EF27" s="68">
        <f t="shared" si="279"/>
        <v>0</v>
      </c>
      <c r="EG27" s="69">
        <f t="shared" si="53"/>
        <v>435.44</v>
      </c>
      <c r="EH27" s="68">
        <f t="shared" si="280"/>
        <v>435.44</v>
      </c>
      <c r="EI27" s="68">
        <f t="shared" si="280"/>
        <v>0</v>
      </c>
      <c r="EJ27" s="68">
        <f t="shared" si="280"/>
        <v>0</v>
      </c>
      <c r="EK27" s="70">
        <f t="shared" si="245"/>
        <v>4514.5600000000004</v>
      </c>
      <c r="EL27" s="71">
        <f t="shared" si="246"/>
        <v>-91.203232323232328</v>
      </c>
      <c r="EM27" s="67">
        <f t="shared" si="55"/>
        <v>550</v>
      </c>
      <c r="EN27" s="68">
        <f>+[1]Аппарат!EN27</f>
        <v>550</v>
      </c>
      <c r="EO27" s="68">
        <f>+[1]Аппарат!EO27</f>
        <v>0</v>
      </c>
      <c r="EP27" s="68">
        <f>+[1]Аппарат!EP27</f>
        <v>0</v>
      </c>
      <c r="EQ27" s="69">
        <f t="shared" si="57"/>
        <v>0</v>
      </c>
      <c r="ER27" s="68">
        <f>+[1]Аппарат!ER27</f>
        <v>0</v>
      </c>
      <c r="ES27" s="68">
        <f>+[1]Аппарат!ES27</f>
        <v>0</v>
      </c>
      <c r="ET27" s="68">
        <f>+[1]Аппарат!ET27</f>
        <v>0</v>
      </c>
      <c r="EU27" s="70">
        <f t="shared" si="249"/>
        <v>550</v>
      </c>
      <c r="EV27" s="71">
        <f t="shared" si="250"/>
        <v>-100</v>
      </c>
      <c r="EW27" s="67">
        <f t="shared" si="59"/>
        <v>550</v>
      </c>
      <c r="EX27" s="68">
        <f>+[1]Аппарат!EX27</f>
        <v>550</v>
      </c>
      <c r="EY27" s="68">
        <f>+[1]Аппарат!EY27</f>
        <v>0</v>
      </c>
      <c r="EZ27" s="68">
        <f>+[1]Аппарат!EZ27</f>
        <v>0</v>
      </c>
      <c r="FA27" s="69">
        <f t="shared" si="61"/>
        <v>0</v>
      </c>
      <c r="FB27" s="68">
        <f>+[1]Аппарат!FB27</f>
        <v>0</v>
      </c>
      <c r="FC27" s="68">
        <f>+[1]Аппарат!FC27</f>
        <v>0</v>
      </c>
      <c r="FD27" s="68">
        <f>+[1]Аппарат!FD27</f>
        <v>0</v>
      </c>
      <c r="FE27" s="70">
        <f t="shared" si="253"/>
        <v>550</v>
      </c>
      <c r="FF27" s="71">
        <f t="shared" si="254"/>
        <v>-100</v>
      </c>
      <c r="FG27" s="67">
        <f t="shared" si="63"/>
        <v>550</v>
      </c>
      <c r="FH27" s="68">
        <f>+[1]Аппарат!FH27</f>
        <v>550</v>
      </c>
      <c r="FI27" s="68">
        <f>+[1]Аппарат!FI27</f>
        <v>0</v>
      </c>
      <c r="FJ27" s="68">
        <f>+[1]Аппарат!FJ27</f>
        <v>0</v>
      </c>
      <c r="FK27" s="69">
        <f t="shared" si="65"/>
        <v>0</v>
      </c>
      <c r="FL27" s="68">
        <f>+[1]Аппарат!FL27</f>
        <v>0</v>
      </c>
      <c r="FM27" s="68">
        <f>+[1]Аппарат!FM27</f>
        <v>0</v>
      </c>
      <c r="FN27" s="68">
        <f>+[1]Аппарат!FN27</f>
        <v>0</v>
      </c>
      <c r="FO27" s="70">
        <f t="shared" si="257"/>
        <v>550</v>
      </c>
      <c r="FP27" s="71">
        <f t="shared" si="258"/>
        <v>-100</v>
      </c>
      <c r="FQ27" s="67">
        <f t="shared" si="67"/>
        <v>1650</v>
      </c>
      <c r="FR27" s="68">
        <f t="shared" si="281"/>
        <v>1650</v>
      </c>
      <c r="FS27" s="68">
        <f t="shared" si="281"/>
        <v>0</v>
      </c>
      <c r="FT27" s="68">
        <f t="shared" si="281"/>
        <v>0</v>
      </c>
      <c r="FU27" s="69">
        <f t="shared" si="69"/>
        <v>0</v>
      </c>
      <c r="FV27" s="68">
        <f t="shared" si="282"/>
        <v>0</v>
      </c>
      <c r="FW27" s="68">
        <f t="shared" si="282"/>
        <v>0</v>
      </c>
      <c r="FX27" s="68">
        <f t="shared" si="282"/>
        <v>0</v>
      </c>
      <c r="FY27" s="70">
        <f t="shared" si="261"/>
        <v>1650</v>
      </c>
      <c r="FZ27" s="71">
        <f t="shared" si="262"/>
        <v>-100</v>
      </c>
      <c r="GA27" s="67">
        <f t="shared" si="71"/>
        <v>3300</v>
      </c>
      <c r="GB27" s="68">
        <f t="shared" si="283"/>
        <v>3300</v>
      </c>
      <c r="GC27" s="68">
        <f t="shared" si="283"/>
        <v>0</v>
      </c>
      <c r="GD27" s="68">
        <f t="shared" si="283"/>
        <v>0</v>
      </c>
      <c r="GE27" s="69">
        <f t="shared" si="73"/>
        <v>0</v>
      </c>
      <c r="GF27" s="68">
        <f t="shared" si="284"/>
        <v>0</v>
      </c>
      <c r="GG27" s="68">
        <f t="shared" si="284"/>
        <v>0</v>
      </c>
      <c r="GH27" s="68">
        <f t="shared" si="284"/>
        <v>0</v>
      </c>
      <c r="GI27" s="70">
        <f t="shared" si="265"/>
        <v>3300</v>
      </c>
      <c r="GJ27" s="71">
        <f t="shared" si="266"/>
        <v>-100</v>
      </c>
      <c r="GK27" s="67">
        <f t="shared" si="135"/>
        <v>6600</v>
      </c>
      <c r="GL27" s="68">
        <f t="shared" si="285"/>
        <v>6600</v>
      </c>
      <c r="GM27" s="68">
        <f t="shared" si="285"/>
        <v>0</v>
      </c>
      <c r="GN27" s="68">
        <f t="shared" si="285"/>
        <v>0</v>
      </c>
      <c r="GO27" s="69">
        <f t="shared" si="76"/>
        <v>435.44</v>
      </c>
      <c r="GP27" s="68">
        <f t="shared" si="286"/>
        <v>435.44</v>
      </c>
      <c r="GQ27" s="68">
        <f t="shared" si="286"/>
        <v>0</v>
      </c>
      <c r="GR27" s="68">
        <f t="shared" si="286"/>
        <v>0</v>
      </c>
      <c r="GS27" s="70">
        <f t="shared" si="269"/>
        <v>6164.56</v>
      </c>
      <c r="GT27" s="71">
        <f t="shared" si="270"/>
        <v>-93.402424242424246</v>
      </c>
      <c r="GV27" s="73">
        <f t="shared" si="148"/>
        <v>6600</v>
      </c>
      <c r="GW27" s="31">
        <v>57907.146289999997</v>
      </c>
      <c r="GX27" s="65">
        <f t="shared" si="78"/>
        <v>57471.706289999995</v>
      </c>
      <c r="HD27" s="29">
        <v>750120.68500000006</v>
      </c>
      <c r="HF27" s="65">
        <f>GP169</f>
        <v>74687.914042583259</v>
      </c>
      <c r="HG27" s="29" t="s">
        <v>285</v>
      </c>
    </row>
    <row r="28" spans="1:215" ht="25.5" x14ac:dyDescent="0.2">
      <c r="A28" s="348"/>
      <c r="B28" s="108" t="s">
        <v>286</v>
      </c>
      <c r="C28" s="67">
        <f t="shared" si="79"/>
        <v>9627.1180000000004</v>
      </c>
      <c r="D28" s="68">
        <f>+[1]Аппарат!D28</f>
        <v>9627.1180000000004</v>
      </c>
      <c r="E28" s="68">
        <f>+[1]Аппарат!E28</f>
        <v>0</v>
      </c>
      <c r="F28" s="68">
        <f>+[1]Аппарат!F28</f>
        <v>0</v>
      </c>
      <c r="G28" s="69">
        <f t="shared" si="4"/>
        <v>9627.1180000000004</v>
      </c>
      <c r="H28" s="68">
        <f>+[1]Аппарат!H28</f>
        <v>9627.1180000000004</v>
      </c>
      <c r="I28" s="68">
        <f>+[1]Аппарат!I28</f>
        <v>0</v>
      </c>
      <c r="J28" s="68">
        <f>+[1]Аппарат!J28</f>
        <v>0</v>
      </c>
      <c r="K28" s="70">
        <f t="shared" si="80"/>
        <v>0</v>
      </c>
      <c r="L28" s="71">
        <f t="shared" si="81"/>
        <v>0</v>
      </c>
      <c r="M28" s="67">
        <f t="shared" si="207"/>
        <v>9627.1180000000004</v>
      </c>
      <c r="N28" s="68">
        <f>+[1]Аппарат!N28</f>
        <v>9627.1180000000004</v>
      </c>
      <c r="O28" s="68">
        <f>+[1]Аппарат!O28</f>
        <v>0</v>
      </c>
      <c r="P28" s="68">
        <f>+[1]Аппарат!P28</f>
        <v>0</v>
      </c>
      <c r="Q28" s="69">
        <f t="shared" si="7"/>
        <v>9627.1180000000004</v>
      </c>
      <c r="R28" s="68">
        <f>+[1]Аппарат!R28</f>
        <v>9627.1180000000004</v>
      </c>
      <c r="S28" s="68">
        <f>+[1]Аппарат!S28</f>
        <v>0</v>
      </c>
      <c r="T28" s="68">
        <f>+[1]Аппарат!T28</f>
        <v>0</v>
      </c>
      <c r="U28" s="70">
        <f t="shared" si="83"/>
        <v>0</v>
      </c>
      <c r="V28" s="71">
        <f t="shared" si="84"/>
        <v>0</v>
      </c>
      <c r="W28" s="67">
        <f t="shared" si="9"/>
        <v>9627.1180000000004</v>
      </c>
      <c r="X28" s="68">
        <f>+[1]Аппарат!X28</f>
        <v>9627.1180000000004</v>
      </c>
      <c r="Y28" s="68">
        <f>+[1]Аппарат!Y28</f>
        <v>0</v>
      </c>
      <c r="Z28" s="68">
        <f>+[1]Аппарат!Z28</f>
        <v>0</v>
      </c>
      <c r="AA28" s="69">
        <f t="shared" si="11"/>
        <v>9627.1180000000004</v>
      </c>
      <c r="AB28" s="68">
        <f>+[1]Аппарат!AB28</f>
        <v>9627.1180000000004</v>
      </c>
      <c r="AC28" s="68">
        <f>+[1]Аппарат!AC28</f>
        <v>0</v>
      </c>
      <c r="AD28" s="68">
        <f>+[1]Аппарат!AD28</f>
        <v>0</v>
      </c>
      <c r="AE28" s="70">
        <f t="shared" si="85"/>
        <v>0</v>
      </c>
      <c r="AF28" s="71">
        <f t="shared" si="86"/>
        <v>0</v>
      </c>
      <c r="AG28" s="67">
        <f t="shared" si="13"/>
        <v>28881.353999999999</v>
      </c>
      <c r="AH28" s="68">
        <f t="shared" si="271"/>
        <v>28881.353999999999</v>
      </c>
      <c r="AI28" s="68">
        <f t="shared" si="271"/>
        <v>0</v>
      </c>
      <c r="AJ28" s="68">
        <f t="shared" si="271"/>
        <v>0</v>
      </c>
      <c r="AK28" s="69">
        <f t="shared" si="15"/>
        <v>28881.353999999999</v>
      </c>
      <c r="AL28" s="68">
        <f t="shared" si="272"/>
        <v>28881.353999999999</v>
      </c>
      <c r="AM28" s="68">
        <f t="shared" si="272"/>
        <v>0</v>
      </c>
      <c r="AN28" s="68">
        <f t="shared" si="272"/>
        <v>0</v>
      </c>
      <c r="AO28" s="70">
        <f t="shared" si="89"/>
        <v>0</v>
      </c>
      <c r="AP28" s="71">
        <f t="shared" si="90"/>
        <v>0</v>
      </c>
      <c r="AQ28" s="67">
        <f t="shared" si="17"/>
        <v>9627.1180000000004</v>
      </c>
      <c r="AR28" s="68">
        <f>+[1]Аппарат!AR28</f>
        <v>9627.1180000000004</v>
      </c>
      <c r="AS28" s="68">
        <f>+[1]Аппарат!AS28</f>
        <v>0</v>
      </c>
      <c r="AT28" s="68">
        <f>+[1]Аппарат!AT28</f>
        <v>0</v>
      </c>
      <c r="AU28" s="69">
        <f t="shared" si="19"/>
        <v>9627.1186400000006</v>
      </c>
      <c r="AV28" s="68">
        <f>+[1]Аппарат!AV28</f>
        <v>9627.1186400000006</v>
      </c>
      <c r="AW28" s="68">
        <f>+[1]Аппарат!AW28</f>
        <v>0</v>
      </c>
      <c r="AX28" s="68">
        <f>+[1]Аппарат!AX28</f>
        <v>0</v>
      </c>
      <c r="AY28" s="70">
        <f t="shared" si="91"/>
        <v>-6.4000000020314474E-4</v>
      </c>
      <c r="AZ28" s="71">
        <f t="shared" si="92"/>
        <v>6.6478877727149666E-6</v>
      </c>
      <c r="BA28" s="67">
        <f t="shared" si="21"/>
        <v>9627.1180000000004</v>
      </c>
      <c r="BB28" s="68">
        <f>+[1]Аппарат!BB28</f>
        <v>9627.1180000000004</v>
      </c>
      <c r="BC28" s="68">
        <f>+[1]Аппарат!BC28</f>
        <v>0</v>
      </c>
      <c r="BD28" s="68">
        <f>+[1]Аппарат!BD28</f>
        <v>0</v>
      </c>
      <c r="BE28" s="69">
        <f t="shared" si="23"/>
        <v>9627.1180000000004</v>
      </c>
      <c r="BF28" s="68">
        <f>+[1]Аппарат!BF28</f>
        <v>9627.1180000000004</v>
      </c>
      <c r="BG28" s="68">
        <f>+[1]Аппарат!BG28</f>
        <v>0</v>
      </c>
      <c r="BH28" s="68">
        <f>+[1]Аппарат!BH28</f>
        <v>0</v>
      </c>
      <c r="BI28" s="70">
        <f t="shared" si="93"/>
        <v>0</v>
      </c>
      <c r="BJ28" s="71">
        <f t="shared" si="94"/>
        <v>0</v>
      </c>
      <c r="BK28" s="67">
        <f t="shared" si="25"/>
        <v>9627.1180000000004</v>
      </c>
      <c r="BL28" s="68">
        <f>+[1]Аппарат!BL28</f>
        <v>9627.1180000000004</v>
      </c>
      <c r="BM28" s="68">
        <f>+[1]Аппарат!BM28</f>
        <v>0</v>
      </c>
      <c r="BN28" s="68">
        <f>+[1]Аппарат!BN28</f>
        <v>0</v>
      </c>
      <c r="BO28" s="69">
        <f t="shared" si="27"/>
        <v>9627.1180000000004</v>
      </c>
      <c r="BP28" s="68">
        <f>+[1]Аппарат!BP28</f>
        <v>9627.1180000000004</v>
      </c>
      <c r="BQ28" s="68">
        <f>+[1]Аппарат!BQ28</f>
        <v>0</v>
      </c>
      <c r="BR28" s="68">
        <f>+[1]Аппарат!BR28</f>
        <v>0</v>
      </c>
      <c r="BS28" s="70">
        <f t="shared" si="95"/>
        <v>0</v>
      </c>
      <c r="BT28" s="71">
        <f t="shared" si="96"/>
        <v>0</v>
      </c>
      <c r="BU28" s="67">
        <f t="shared" si="29"/>
        <v>28881.353999999999</v>
      </c>
      <c r="BV28" s="68">
        <f t="shared" si="273"/>
        <v>28881.353999999999</v>
      </c>
      <c r="BW28" s="68">
        <f t="shared" si="273"/>
        <v>0</v>
      </c>
      <c r="BX28" s="68">
        <f t="shared" si="273"/>
        <v>0</v>
      </c>
      <c r="BY28" s="69">
        <f t="shared" si="31"/>
        <v>28881.354640000005</v>
      </c>
      <c r="BZ28" s="68">
        <f t="shared" si="287"/>
        <v>28881.354640000005</v>
      </c>
      <c r="CA28" s="68">
        <f t="shared" si="287"/>
        <v>0</v>
      </c>
      <c r="CB28" s="68">
        <f t="shared" si="274"/>
        <v>0</v>
      </c>
      <c r="CC28" s="70">
        <f t="shared" si="99"/>
        <v>-6.4000000566011295E-4</v>
      </c>
      <c r="CD28" s="71">
        <f t="shared" si="100"/>
        <v>2.2159626098527951E-6</v>
      </c>
      <c r="CE28" s="67">
        <f t="shared" si="33"/>
        <v>57762.707999999999</v>
      </c>
      <c r="CF28" s="68">
        <f t="shared" si="275"/>
        <v>57762.707999999999</v>
      </c>
      <c r="CG28" s="68">
        <f t="shared" si="275"/>
        <v>0</v>
      </c>
      <c r="CH28" s="68">
        <f t="shared" si="275"/>
        <v>0</v>
      </c>
      <c r="CI28" s="69">
        <f t="shared" si="35"/>
        <v>57762.708640000004</v>
      </c>
      <c r="CJ28" s="68">
        <f t="shared" si="276"/>
        <v>57762.708640000004</v>
      </c>
      <c r="CK28" s="68">
        <f t="shared" si="276"/>
        <v>0</v>
      </c>
      <c r="CL28" s="68">
        <f t="shared" si="276"/>
        <v>0</v>
      </c>
      <c r="CM28" s="70">
        <f t="shared" si="103"/>
        <v>-6.4000000566011295E-4</v>
      </c>
      <c r="CN28" s="71">
        <f t="shared" si="104"/>
        <v>1.1079813049263976E-6</v>
      </c>
      <c r="CO28" s="67">
        <f t="shared" si="224"/>
        <v>9627.1180000000004</v>
      </c>
      <c r="CP28" s="68">
        <f>+[1]Аппарат!CP28</f>
        <v>9627.1180000000004</v>
      </c>
      <c r="CQ28" s="68">
        <f>+[1]Аппарат!CQ28</f>
        <v>0</v>
      </c>
      <c r="CR28" s="68">
        <f>+[1]Аппарат!CR28</f>
        <v>0</v>
      </c>
      <c r="CS28" s="69">
        <f t="shared" si="226"/>
        <v>9627.1180000000004</v>
      </c>
      <c r="CT28" s="68">
        <f>+[1]Аппарат!CT28</f>
        <v>9627.1180000000004</v>
      </c>
      <c r="CU28" s="68">
        <f>+[1]Аппарат!CU28</f>
        <v>0</v>
      </c>
      <c r="CV28" s="68">
        <f>+[1]Аппарат!CV28</f>
        <v>0</v>
      </c>
      <c r="CW28" s="70">
        <f t="shared" si="228"/>
        <v>0</v>
      </c>
      <c r="CX28" s="71">
        <f t="shared" si="229"/>
        <v>0</v>
      </c>
      <c r="CY28" s="67">
        <f t="shared" si="230"/>
        <v>9627.1180000000004</v>
      </c>
      <c r="CZ28" s="68">
        <f>+[1]Аппарат!CZ28</f>
        <v>9627.1180000000004</v>
      </c>
      <c r="DA28" s="68">
        <f>+[1]Аппарат!DA28</f>
        <v>0</v>
      </c>
      <c r="DB28" s="68">
        <f>+[1]Аппарат!DB28</f>
        <v>0</v>
      </c>
      <c r="DC28" s="69">
        <f t="shared" si="41"/>
        <v>9627.1180000000004</v>
      </c>
      <c r="DD28" s="68">
        <f>+[1]Аппарат!DD28</f>
        <v>9627.1180000000004</v>
      </c>
      <c r="DE28" s="68">
        <f>+[1]Аппарат!DE28</f>
        <v>0</v>
      </c>
      <c r="DF28" s="68">
        <f>+[1]Аппарат!DF28</f>
        <v>0</v>
      </c>
      <c r="DG28" s="70">
        <f t="shared" si="233"/>
        <v>0</v>
      </c>
      <c r="DH28" s="71">
        <f t="shared" si="234"/>
        <v>0</v>
      </c>
      <c r="DI28" s="67">
        <f t="shared" si="43"/>
        <v>9627.1180000000004</v>
      </c>
      <c r="DJ28" s="68">
        <f>+[1]Аппарат!DJ28</f>
        <v>9627.1180000000004</v>
      </c>
      <c r="DK28" s="68">
        <f>+[1]Аппарат!DK28</f>
        <v>0</v>
      </c>
      <c r="DL28" s="68">
        <f>+[1]Аппарат!DL28</f>
        <v>0</v>
      </c>
      <c r="DM28" s="69">
        <f t="shared" si="45"/>
        <v>9627.1180000000004</v>
      </c>
      <c r="DN28" s="68">
        <f>+[1]Аппарат!DN28</f>
        <v>9627.1180000000004</v>
      </c>
      <c r="DO28" s="68">
        <f>+[1]Аппарат!DO28</f>
        <v>0</v>
      </c>
      <c r="DP28" s="68">
        <f>+[1]Аппарат!DP28</f>
        <v>0</v>
      </c>
      <c r="DQ28" s="70">
        <f t="shared" si="237"/>
        <v>0</v>
      </c>
      <c r="DR28" s="71">
        <f t="shared" si="238"/>
        <v>0</v>
      </c>
      <c r="DS28" s="67">
        <f t="shared" si="47"/>
        <v>28881.353999999999</v>
      </c>
      <c r="DT28" s="68">
        <f t="shared" si="277"/>
        <v>28881.353999999999</v>
      </c>
      <c r="DU28" s="68">
        <f t="shared" si="277"/>
        <v>0</v>
      </c>
      <c r="DV28" s="68">
        <f t="shared" si="277"/>
        <v>0</v>
      </c>
      <c r="DW28" s="69">
        <f t="shared" si="49"/>
        <v>28881.353999999999</v>
      </c>
      <c r="DX28" s="68">
        <f t="shared" si="278"/>
        <v>28881.353999999999</v>
      </c>
      <c r="DY28" s="68">
        <f t="shared" si="278"/>
        <v>0</v>
      </c>
      <c r="DZ28" s="68">
        <f t="shared" si="278"/>
        <v>0</v>
      </c>
      <c r="EA28" s="70">
        <f t="shared" si="241"/>
        <v>0</v>
      </c>
      <c r="EB28" s="71">
        <f t="shared" si="242"/>
        <v>0</v>
      </c>
      <c r="EC28" s="67">
        <f t="shared" si="51"/>
        <v>86644.062000000005</v>
      </c>
      <c r="ED28" s="68">
        <f t="shared" si="279"/>
        <v>86644.062000000005</v>
      </c>
      <c r="EE28" s="68">
        <f t="shared" si="279"/>
        <v>0</v>
      </c>
      <c r="EF28" s="68">
        <f t="shared" si="279"/>
        <v>0</v>
      </c>
      <c r="EG28" s="69">
        <f t="shared" si="53"/>
        <v>86644.062640000004</v>
      </c>
      <c r="EH28" s="68">
        <f t="shared" si="280"/>
        <v>86644.062640000004</v>
      </c>
      <c r="EI28" s="68">
        <f t="shared" si="280"/>
        <v>0</v>
      </c>
      <c r="EJ28" s="68">
        <f t="shared" si="280"/>
        <v>0</v>
      </c>
      <c r="EK28" s="70">
        <f t="shared" si="245"/>
        <v>-6.3999999838415533E-4</v>
      </c>
      <c r="EL28" s="71">
        <f t="shared" si="246"/>
        <v>7.3865420802121662E-7</v>
      </c>
      <c r="EM28" s="67">
        <f t="shared" si="55"/>
        <v>9627.1180000000004</v>
      </c>
      <c r="EN28" s="68">
        <f>+[1]Аппарат!EN28</f>
        <v>9627.1180000000004</v>
      </c>
      <c r="EO28" s="68">
        <f>+[1]Аппарат!EO28</f>
        <v>0</v>
      </c>
      <c r="EP28" s="68">
        <f>+[1]Аппарат!EP28</f>
        <v>0</v>
      </c>
      <c r="EQ28" s="69">
        <f t="shared" si="57"/>
        <v>9627.1200000000008</v>
      </c>
      <c r="ER28" s="68">
        <f>+[1]Аппарат!ER28</f>
        <v>9627.1200000000008</v>
      </c>
      <c r="ES28" s="68">
        <f>+[1]Аппарат!ES28</f>
        <v>0</v>
      </c>
      <c r="ET28" s="68">
        <f>+[1]Аппарат!ET28</f>
        <v>0</v>
      </c>
      <c r="EU28" s="70">
        <f t="shared" si="249"/>
        <v>-2.0000000004074536E-3</v>
      </c>
      <c r="EV28" s="71">
        <f t="shared" si="250"/>
        <v>2.0774649286181557E-5</v>
      </c>
      <c r="EW28" s="67">
        <f t="shared" si="59"/>
        <v>9627.1180000000004</v>
      </c>
      <c r="EX28" s="68">
        <f>+[1]Аппарат!EX28</f>
        <v>9627.1180000000004</v>
      </c>
      <c r="EY28" s="68">
        <f>+[1]Аппарат!EY28</f>
        <v>0</v>
      </c>
      <c r="EZ28" s="68">
        <f>+[1]Аппарат!EZ28</f>
        <v>0</v>
      </c>
      <c r="FA28" s="69">
        <f t="shared" si="61"/>
        <v>9627.1180000000004</v>
      </c>
      <c r="FB28" s="68">
        <f>+[1]Аппарат!FB28</f>
        <v>9627.1180000000004</v>
      </c>
      <c r="FC28" s="68">
        <f>+[1]Аппарат!FC28</f>
        <v>0</v>
      </c>
      <c r="FD28" s="68">
        <f>+[1]Аппарат!FD28</f>
        <v>0</v>
      </c>
      <c r="FE28" s="70">
        <f t="shared" si="253"/>
        <v>0</v>
      </c>
      <c r="FF28" s="71">
        <f t="shared" si="254"/>
        <v>0</v>
      </c>
      <c r="FG28" s="67">
        <f t="shared" si="63"/>
        <v>9627.1180000000004</v>
      </c>
      <c r="FH28" s="68">
        <f>+[1]Аппарат!FH28</f>
        <v>9627.1180000000004</v>
      </c>
      <c r="FI28" s="68">
        <f>+[1]Аппарат!FI28</f>
        <v>0</v>
      </c>
      <c r="FJ28" s="68">
        <f>+[1]Аппарат!FJ28</f>
        <v>0</v>
      </c>
      <c r="FK28" s="69">
        <f t="shared" si="65"/>
        <v>9627.1180000000004</v>
      </c>
      <c r="FL28" s="68">
        <f>+[1]Аппарат!FL28</f>
        <v>9627.1180000000004</v>
      </c>
      <c r="FM28" s="68">
        <f>+[1]Аппарат!FM28</f>
        <v>0</v>
      </c>
      <c r="FN28" s="68">
        <f>+[1]Аппарат!FN28</f>
        <v>0</v>
      </c>
      <c r="FO28" s="70">
        <f t="shared" si="257"/>
        <v>0</v>
      </c>
      <c r="FP28" s="71">
        <f t="shared" si="258"/>
        <v>0</v>
      </c>
      <c r="FQ28" s="67">
        <f t="shared" si="67"/>
        <v>28881.353999999999</v>
      </c>
      <c r="FR28" s="68">
        <f t="shared" si="281"/>
        <v>28881.353999999999</v>
      </c>
      <c r="FS28" s="68">
        <f t="shared" si="281"/>
        <v>0</v>
      </c>
      <c r="FT28" s="68">
        <f t="shared" si="281"/>
        <v>0</v>
      </c>
      <c r="FU28" s="69">
        <f t="shared" si="69"/>
        <v>28881.356</v>
      </c>
      <c r="FV28" s="68">
        <f t="shared" si="282"/>
        <v>28881.356</v>
      </c>
      <c r="FW28" s="68">
        <f t="shared" si="282"/>
        <v>0</v>
      </c>
      <c r="FX28" s="68">
        <f t="shared" si="282"/>
        <v>0</v>
      </c>
      <c r="FY28" s="70">
        <f t="shared" si="261"/>
        <v>-2.0000000004074536E-3</v>
      </c>
      <c r="FZ28" s="71">
        <f t="shared" si="262"/>
        <v>6.9248830953938523E-6</v>
      </c>
      <c r="GA28" s="67">
        <f t="shared" si="71"/>
        <v>57762.707999999999</v>
      </c>
      <c r="GB28" s="68">
        <f t="shared" si="283"/>
        <v>57762.707999999999</v>
      </c>
      <c r="GC28" s="68">
        <f t="shared" si="283"/>
        <v>0</v>
      </c>
      <c r="GD28" s="68">
        <f t="shared" si="283"/>
        <v>0</v>
      </c>
      <c r="GE28" s="69">
        <f t="shared" si="73"/>
        <v>57762.71</v>
      </c>
      <c r="GF28" s="68">
        <f t="shared" si="284"/>
        <v>57762.71</v>
      </c>
      <c r="GG28" s="68">
        <f t="shared" si="284"/>
        <v>0</v>
      </c>
      <c r="GH28" s="68">
        <f t="shared" si="284"/>
        <v>0</v>
      </c>
      <c r="GI28" s="70">
        <f t="shared" si="265"/>
        <v>-2.0000000004074536E-3</v>
      </c>
      <c r="GJ28" s="71">
        <f t="shared" si="266"/>
        <v>3.4624415548023535E-6</v>
      </c>
      <c r="GK28" s="67">
        <f t="shared" si="135"/>
        <v>115525.416</v>
      </c>
      <c r="GL28" s="68">
        <f t="shared" si="285"/>
        <v>115525.416</v>
      </c>
      <c r="GM28" s="68">
        <f t="shared" si="285"/>
        <v>0</v>
      </c>
      <c r="GN28" s="68">
        <f t="shared" si="285"/>
        <v>0</v>
      </c>
      <c r="GO28" s="69">
        <f t="shared" si="76"/>
        <v>115525.41864</v>
      </c>
      <c r="GP28" s="68">
        <f t="shared" si="286"/>
        <v>115525.41864</v>
      </c>
      <c r="GQ28" s="68">
        <f t="shared" si="286"/>
        <v>0</v>
      </c>
      <c r="GR28" s="68">
        <f t="shared" si="286"/>
        <v>0</v>
      </c>
      <c r="GS28" s="70">
        <f t="shared" si="269"/>
        <v>-2.6400000060675666E-3</v>
      </c>
      <c r="GT28" s="71">
        <f t="shared" si="270"/>
        <v>2.2852114227589482E-6</v>
      </c>
      <c r="GV28" s="73">
        <f t="shared" si="148"/>
        <v>115525.416</v>
      </c>
      <c r="GW28" s="31">
        <v>21248.842670000002</v>
      </c>
      <c r="GX28" s="65">
        <f t="shared" si="78"/>
        <v>-36513.865969999999</v>
      </c>
      <c r="HD28" s="65">
        <f>HD26-HD27</f>
        <v>-248.53111000009812</v>
      </c>
      <c r="HF28" s="65">
        <f>GP25+GP220</f>
        <v>1819765.2125987401</v>
      </c>
    </row>
    <row r="29" spans="1:215" ht="25.5" x14ac:dyDescent="0.2">
      <c r="A29" s="348"/>
      <c r="B29" s="109" t="s">
        <v>287</v>
      </c>
      <c r="C29" s="67">
        <f t="shared" si="79"/>
        <v>83</v>
      </c>
      <c r="D29" s="68">
        <f>+[1]Аппарат!D29</f>
        <v>0</v>
      </c>
      <c r="E29" s="68">
        <f>+[1]Аппарат!E29</f>
        <v>83</v>
      </c>
      <c r="F29" s="68">
        <f>+[1]Аппарат!F29</f>
        <v>0</v>
      </c>
      <c r="G29" s="69">
        <f t="shared" si="4"/>
        <v>36.006</v>
      </c>
      <c r="H29" s="68">
        <f>+[1]Аппарат!H29</f>
        <v>0</v>
      </c>
      <c r="I29" s="68">
        <f>+[1]Аппарат!I29</f>
        <v>36.006</v>
      </c>
      <c r="J29" s="68">
        <f>+[1]Аппарат!J29</f>
        <v>0</v>
      </c>
      <c r="K29" s="70">
        <f t="shared" si="80"/>
        <v>46.994</v>
      </c>
      <c r="L29" s="71">
        <f t="shared" si="81"/>
        <v>-56.619277108433735</v>
      </c>
      <c r="M29" s="67">
        <f t="shared" si="207"/>
        <v>83</v>
      </c>
      <c r="N29" s="68">
        <f>+[1]Аппарат!N29</f>
        <v>0</v>
      </c>
      <c r="O29" s="68">
        <f>+[1]Аппарат!O29</f>
        <v>83</v>
      </c>
      <c r="P29" s="68">
        <f>+[1]Аппарат!P29</f>
        <v>0</v>
      </c>
      <c r="Q29" s="69">
        <f t="shared" si="7"/>
        <v>494.173</v>
      </c>
      <c r="R29" s="68">
        <f>+[1]Аппарат!R29</f>
        <v>0</v>
      </c>
      <c r="S29" s="68">
        <f>+[1]Аппарат!S29</f>
        <v>494.173</v>
      </c>
      <c r="T29" s="68">
        <f>+[1]Аппарат!T29</f>
        <v>0</v>
      </c>
      <c r="U29" s="70">
        <f t="shared" si="83"/>
        <v>-411.173</v>
      </c>
      <c r="V29" s="71">
        <f t="shared" si="84"/>
        <v>495.38915662650606</v>
      </c>
      <c r="W29" s="67">
        <f t="shared" si="9"/>
        <v>83</v>
      </c>
      <c r="X29" s="68">
        <f>+[1]Аппарат!X29</f>
        <v>0</v>
      </c>
      <c r="Y29" s="68">
        <f>+[1]Аппарат!Y29</f>
        <v>83</v>
      </c>
      <c r="Z29" s="68">
        <f>+[1]Аппарат!Z29</f>
        <v>0</v>
      </c>
      <c r="AA29" s="69">
        <f t="shared" si="11"/>
        <v>1992.654</v>
      </c>
      <c r="AB29" s="68">
        <f>+[1]Аппарат!AB29</f>
        <v>0</v>
      </c>
      <c r="AC29" s="68">
        <f>+[1]Аппарат!AC29</f>
        <v>1992.654</v>
      </c>
      <c r="AD29" s="68">
        <f>+[1]Аппарат!AD29</f>
        <v>0</v>
      </c>
      <c r="AE29" s="70">
        <f t="shared" si="85"/>
        <v>-1909.654</v>
      </c>
      <c r="AF29" s="71">
        <f t="shared" si="86"/>
        <v>2300.7879518072291</v>
      </c>
      <c r="AG29" s="67">
        <f t="shared" si="13"/>
        <v>249</v>
      </c>
      <c r="AH29" s="68">
        <f t="shared" si="271"/>
        <v>0</v>
      </c>
      <c r="AI29" s="68">
        <f t="shared" si="271"/>
        <v>249</v>
      </c>
      <c r="AJ29" s="68">
        <f t="shared" si="271"/>
        <v>0</v>
      </c>
      <c r="AK29" s="69">
        <f t="shared" si="15"/>
        <v>2522.8330000000001</v>
      </c>
      <c r="AL29" s="68">
        <f t="shared" si="272"/>
        <v>0</v>
      </c>
      <c r="AM29" s="68">
        <f t="shared" si="272"/>
        <v>2522.8330000000001</v>
      </c>
      <c r="AN29" s="68">
        <f t="shared" si="272"/>
        <v>0</v>
      </c>
      <c r="AO29" s="70">
        <f t="shared" si="89"/>
        <v>-2273.8330000000001</v>
      </c>
      <c r="AP29" s="71">
        <f t="shared" si="90"/>
        <v>913.18594377510044</v>
      </c>
      <c r="AQ29" s="67">
        <f t="shared" si="17"/>
        <v>83</v>
      </c>
      <c r="AR29" s="68">
        <f>+[1]Аппарат!AR29</f>
        <v>0</v>
      </c>
      <c r="AS29" s="68">
        <f>+[1]Аппарат!AS29</f>
        <v>83</v>
      </c>
      <c r="AT29" s="68">
        <f>+[1]Аппарат!AT29</f>
        <v>0</v>
      </c>
      <c r="AU29" s="69">
        <f t="shared" si="19"/>
        <v>241.3886</v>
      </c>
      <c r="AV29" s="68">
        <f>+[1]Аппарат!AV29</f>
        <v>0</v>
      </c>
      <c r="AW29" s="68">
        <f>+[1]Аппарат!AW29</f>
        <v>241.3886</v>
      </c>
      <c r="AX29" s="68">
        <f>+[1]Аппарат!AX29</f>
        <v>0</v>
      </c>
      <c r="AY29" s="70">
        <f t="shared" si="91"/>
        <v>-158.3886</v>
      </c>
      <c r="AZ29" s="71">
        <f t="shared" si="92"/>
        <v>190.8296385542169</v>
      </c>
      <c r="BA29" s="67">
        <f t="shared" si="21"/>
        <v>83</v>
      </c>
      <c r="BB29" s="68">
        <f>+[1]Аппарат!BB29</f>
        <v>0</v>
      </c>
      <c r="BC29" s="68">
        <f>+[1]Аппарат!BC29</f>
        <v>83</v>
      </c>
      <c r="BD29" s="68">
        <f>+[1]Аппарат!BD29</f>
        <v>0</v>
      </c>
      <c r="BE29" s="69">
        <f t="shared" si="23"/>
        <v>10379.641</v>
      </c>
      <c r="BF29" s="68">
        <f>+[1]Аппарат!BF29</f>
        <v>0</v>
      </c>
      <c r="BG29" s="68">
        <f>+[1]Аппарат!BG29</f>
        <v>10379.641</v>
      </c>
      <c r="BH29" s="68">
        <f>+[1]Аппарат!BH29</f>
        <v>0</v>
      </c>
      <c r="BI29" s="70">
        <f t="shared" si="93"/>
        <v>-10296.641</v>
      </c>
      <c r="BJ29" s="71">
        <f t="shared" si="94"/>
        <v>12405.591566265059</v>
      </c>
      <c r="BK29" s="67">
        <f t="shared" si="25"/>
        <v>83</v>
      </c>
      <c r="BL29" s="68">
        <f>+[1]Аппарат!BL29</f>
        <v>0</v>
      </c>
      <c r="BM29" s="68">
        <f>+[1]Аппарат!BM29</f>
        <v>83</v>
      </c>
      <c r="BN29" s="68">
        <f>+[1]Аппарат!BN29</f>
        <v>0</v>
      </c>
      <c r="BO29" s="69">
        <f t="shared" si="27"/>
        <v>878.39899999999966</v>
      </c>
      <c r="BP29" s="68">
        <f>+[1]Аппарат!BP29</f>
        <v>0</v>
      </c>
      <c r="BQ29" s="68">
        <f>+[1]Аппарат!BQ29</f>
        <v>878.39899999999966</v>
      </c>
      <c r="BR29" s="68">
        <f>+[1]Аппарат!BR29</f>
        <v>0</v>
      </c>
      <c r="BS29" s="70">
        <f t="shared" si="95"/>
        <v>-795.39899999999966</v>
      </c>
      <c r="BT29" s="71">
        <f t="shared" si="96"/>
        <v>958.31204819277082</v>
      </c>
      <c r="BU29" s="67">
        <f t="shared" si="29"/>
        <v>249</v>
      </c>
      <c r="BV29" s="68">
        <f t="shared" si="273"/>
        <v>0</v>
      </c>
      <c r="BW29" s="68">
        <f t="shared" si="273"/>
        <v>249</v>
      </c>
      <c r="BX29" s="68">
        <f t="shared" si="273"/>
        <v>0</v>
      </c>
      <c r="BY29" s="69">
        <f t="shared" si="31"/>
        <v>11499.428599999999</v>
      </c>
      <c r="BZ29" s="68">
        <f t="shared" si="287"/>
        <v>0</v>
      </c>
      <c r="CA29" s="68">
        <f t="shared" si="287"/>
        <v>11499.428599999999</v>
      </c>
      <c r="CB29" s="68">
        <f t="shared" si="274"/>
        <v>0</v>
      </c>
      <c r="CC29" s="70">
        <f t="shared" si="99"/>
        <v>-11250.428599999999</v>
      </c>
      <c r="CD29" s="71">
        <f t="shared" si="100"/>
        <v>4518.2444176706822</v>
      </c>
      <c r="CE29" s="67">
        <f t="shared" si="33"/>
        <v>498</v>
      </c>
      <c r="CF29" s="68">
        <f t="shared" si="275"/>
        <v>0</v>
      </c>
      <c r="CG29" s="68">
        <f t="shared" si="275"/>
        <v>498</v>
      </c>
      <c r="CH29" s="68">
        <f t="shared" si="275"/>
        <v>0</v>
      </c>
      <c r="CI29" s="69">
        <f t="shared" si="35"/>
        <v>14022.2616</v>
      </c>
      <c r="CJ29" s="68">
        <f t="shared" si="276"/>
        <v>0</v>
      </c>
      <c r="CK29" s="68">
        <f t="shared" si="276"/>
        <v>14022.2616</v>
      </c>
      <c r="CL29" s="68">
        <f t="shared" si="276"/>
        <v>0</v>
      </c>
      <c r="CM29" s="70">
        <f t="shared" si="103"/>
        <v>-13524.2616</v>
      </c>
      <c r="CN29" s="71">
        <f t="shared" si="104"/>
        <v>2715.7151807228915</v>
      </c>
      <c r="CO29" s="67">
        <f t="shared" si="224"/>
        <v>83</v>
      </c>
      <c r="CP29" s="68">
        <f>+[1]Аппарат!CP29</f>
        <v>0</v>
      </c>
      <c r="CQ29" s="68">
        <f>+[1]Аппарат!CQ29</f>
        <v>83</v>
      </c>
      <c r="CR29" s="68">
        <f>+[1]Аппарат!CR29</f>
        <v>0</v>
      </c>
      <c r="CS29" s="69">
        <f t="shared" si="226"/>
        <v>52.676999999999964</v>
      </c>
      <c r="CT29" s="68">
        <f>+[1]Аппарат!CT29</f>
        <v>0</v>
      </c>
      <c r="CU29" s="68">
        <f>+[1]Аппарат!CU29</f>
        <v>52.676999999999964</v>
      </c>
      <c r="CV29" s="68">
        <f>+[1]Аппарат!CV29</f>
        <v>0</v>
      </c>
      <c r="CW29" s="70">
        <f t="shared" si="228"/>
        <v>30.323000000000036</v>
      </c>
      <c r="CX29" s="71">
        <f t="shared" si="229"/>
        <v>-36.533734939759078</v>
      </c>
      <c r="CY29" s="67">
        <f t="shared" si="230"/>
        <v>83</v>
      </c>
      <c r="CZ29" s="68">
        <f>+[1]Аппарат!CZ29</f>
        <v>0</v>
      </c>
      <c r="DA29" s="68">
        <f>+[1]Аппарат!DA29</f>
        <v>83</v>
      </c>
      <c r="DB29" s="68">
        <f>+[1]Аппарат!DB29</f>
        <v>0</v>
      </c>
      <c r="DC29" s="69">
        <f t="shared" si="41"/>
        <v>2103.5569999999998</v>
      </c>
      <c r="DD29" s="68">
        <f>+[1]Аппарат!DD29</f>
        <v>0</v>
      </c>
      <c r="DE29" s="68">
        <f>+[1]Аппарат!DE29</f>
        <v>2103.5569999999998</v>
      </c>
      <c r="DF29" s="68">
        <f>+[1]Аппарат!DF29</f>
        <v>0</v>
      </c>
      <c r="DG29" s="70">
        <f t="shared" si="233"/>
        <v>-2020.5569999999998</v>
      </c>
      <c r="DH29" s="71">
        <f t="shared" si="234"/>
        <v>2434.4060240963854</v>
      </c>
      <c r="DI29" s="67">
        <f t="shared" si="43"/>
        <v>83</v>
      </c>
      <c r="DJ29" s="68">
        <f>+[1]Аппарат!DJ29</f>
        <v>0</v>
      </c>
      <c r="DK29" s="68">
        <f>+[1]Аппарат!DK29</f>
        <v>83</v>
      </c>
      <c r="DL29" s="68">
        <f>+[1]Аппарат!DL29</f>
        <v>0</v>
      </c>
      <c r="DM29" s="69">
        <f t="shared" si="45"/>
        <v>11.224</v>
      </c>
      <c r="DN29" s="68">
        <f>+[1]Аппарат!DN29</f>
        <v>0</v>
      </c>
      <c r="DO29" s="68">
        <f>+[1]Аппарат!DO29</f>
        <v>11.224</v>
      </c>
      <c r="DP29" s="68">
        <f>+[1]Аппарат!DP29</f>
        <v>0</v>
      </c>
      <c r="DQ29" s="70">
        <f t="shared" si="237"/>
        <v>71.775999999999996</v>
      </c>
      <c r="DR29" s="71">
        <f t="shared" si="238"/>
        <v>-86.477108433734941</v>
      </c>
      <c r="DS29" s="67">
        <f t="shared" si="47"/>
        <v>249</v>
      </c>
      <c r="DT29" s="68">
        <f t="shared" si="277"/>
        <v>0</v>
      </c>
      <c r="DU29" s="68">
        <f t="shared" si="277"/>
        <v>249</v>
      </c>
      <c r="DV29" s="68">
        <f t="shared" si="277"/>
        <v>0</v>
      </c>
      <c r="DW29" s="69">
        <f t="shared" si="49"/>
        <v>2167.4580000000001</v>
      </c>
      <c r="DX29" s="68">
        <f t="shared" si="278"/>
        <v>0</v>
      </c>
      <c r="DY29" s="68">
        <f t="shared" si="278"/>
        <v>2167.4580000000001</v>
      </c>
      <c r="DZ29" s="68">
        <f t="shared" si="278"/>
        <v>0</v>
      </c>
      <c r="EA29" s="70">
        <f t="shared" si="241"/>
        <v>-1918.4580000000001</v>
      </c>
      <c r="EB29" s="71">
        <f t="shared" si="242"/>
        <v>770.46506024096391</v>
      </c>
      <c r="EC29" s="67">
        <f t="shared" si="51"/>
        <v>747</v>
      </c>
      <c r="ED29" s="68">
        <f t="shared" si="279"/>
        <v>0</v>
      </c>
      <c r="EE29" s="68">
        <f t="shared" si="279"/>
        <v>747</v>
      </c>
      <c r="EF29" s="68">
        <f t="shared" si="279"/>
        <v>0</v>
      </c>
      <c r="EG29" s="69">
        <f t="shared" si="53"/>
        <v>16189.7196</v>
      </c>
      <c r="EH29" s="68">
        <f t="shared" si="280"/>
        <v>0</v>
      </c>
      <c r="EI29" s="68">
        <f t="shared" si="280"/>
        <v>16189.7196</v>
      </c>
      <c r="EJ29" s="68">
        <f t="shared" si="280"/>
        <v>0</v>
      </c>
      <c r="EK29" s="70">
        <f t="shared" si="245"/>
        <v>-15442.7196</v>
      </c>
      <c r="EL29" s="71">
        <f t="shared" si="246"/>
        <v>2067.2984738955824</v>
      </c>
      <c r="EM29" s="67">
        <f t="shared" si="55"/>
        <v>83</v>
      </c>
      <c r="EN29" s="68">
        <f>+[1]Аппарат!EN29</f>
        <v>0</v>
      </c>
      <c r="EO29" s="68">
        <f>+[1]Аппарат!EO29</f>
        <v>83</v>
      </c>
      <c r="EP29" s="68">
        <f>+[1]Аппарат!EP29</f>
        <v>0</v>
      </c>
      <c r="EQ29" s="69">
        <f t="shared" si="57"/>
        <v>1267.3499999999999</v>
      </c>
      <c r="ER29" s="68">
        <f>+[1]Аппарат!ER29</f>
        <v>0</v>
      </c>
      <c r="ES29" s="68">
        <f>+[1]Аппарат!ES29</f>
        <v>1267.3499999999999</v>
      </c>
      <c r="ET29" s="68">
        <f>+[1]Аппарат!ET29</f>
        <v>0</v>
      </c>
      <c r="EU29" s="70">
        <f t="shared" si="249"/>
        <v>-1184.3499999999999</v>
      </c>
      <c r="EV29" s="71">
        <f t="shared" si="250"/>
        <v>1426.9277108433735</v>
      </c>
      <c r="EW29" s="67">
        <f t="shared" si="59"/>
        <v>83</v>
      </c>
      <c r="EX29" s="68">
        <f>+[1]Аппарат!EX29</f>
        <v>0</v>
      </c>
      <c r="EY29" s="68">
        <f>+[1]Аппарат!EY29</f>
        <v>83</v>
      </c>
      <c r="EZ29" s="68">
        <f>+[1]Аппарат!EZ29</f>
        <v>0</v>
      </c>
      <c r="FA29" s="69">
        <f t="shared" si="61"/>
        <v>1231.8000000000002</v>
      </c>
      <c r="FB29" s="68">
        <f>+[1]Аппарат!FB29</f>
        <v>0</v>
      </c>
      <c r="FC29" s="68">
        <f>+[1]Аппарат!FC29</f>
        <v>1231.8000000000002</v>
      </c>
      <c r="FD29" s="68">
        <f>+[1]Аппарат!FD29</f>
        <v>0</v>
      </c>
      <c r="FE29" s="70">
        <f t="shared" si="253"/>
        <v>-1148.8000000000002</v>
      </c>
      <c r="FF29" s="71">
        <f t="shared" si="254"/>
        <v>1384.0963855421689</v>
      </c>
      <c r="FG29" s="67">
        <f t="shared" si="63"/>
        <v>83</v>
      </c>
      <c r="FH29" s="68">
        <f>+[1]Аппарат!FH29</f>
        <v>0</v>
      </c>
      <c r="FI29" s="68">
        <f>+[1]Аппарат!FI29</f>
        <v>83</v>
      </c>
      <c r="FJ29" s="68">
        <f>+[1]Аппарат!FJ29</f>
        <v>0</v>
      </c>
      <c r="FK29" s="69">
        <f t="shared" si="65"/>
        <v>144.95599999999999</v>
      </c>
      <c r="FL29" s="68">
        <f>+[1]Аппарат!FL29</f>
        <v>0</v>
      </c>
      <c r="FM29" s="68">
        <f>+[1]Аппарат!FM29</f>
        <v>144.95599999999999</v>
      </c>
      <c r="FN29" s="68">
        <f>+[1]Аппарат!FN29</f>
        <v>0</v>
      </c>
      <c r="FO29" s="70">
        <f t="shared" si="257"/>
        <v>-61.955999999999989</v>
      </c>
      <c r="FP29" s="71">
        <f t="shared" si="258"/>
        <v>74.645783132530084</v>
      </c>
      <c r="FQ29" s="67">
        <f t="shared" si="67"/>
        <v>249</v>
      </c>
      <c r="FR29" s="68">
        <f t="shared" si="281"/>
        <v>0</v>
      </c>
      <c r="FS29" s="68">
        <f t="shared" si="281"/>
        <v>249</v>
      </c>
      <c r="FT29" s="68">
        <f t="shared" si="281"/>
        <v>0</v>
      </c>
      <c r="FU29" s="69">
        <f t="shared" si="69"/>
        <v>2644.1060000000002</v>
      </c>
      <c r="FV29" s="68">
        <f t="shared" si="282"/>
        <v>0</v>
      </c>
      <c r="FW29" s="68">
        <f t="shared" si="282"/>
        <v>2644.1060000000002</v>
      </c>
      <c r="FX29" s="68">
        <f t="shared" si="282"/>
        <v>0</v>
      </c>
      <c r="FY29" s="70">
        <f t="shared" si="261"/>
        <v>-2395.1060000000002</v>
      </c>
      <c r="FZ29" s="71">
        <f t="shared" si="262"/>
        <v>961.88995983935752</v>
      </c>
      <c r="GA29" s="67">
        <f t="shared" si="71"/>
        <v>498</v>
      </c>
      <c r="GB29" s="68">
        <f t="shared" si="283"/>
        <v>0</v>
      </c>
      <c r="GC29" s="68">
        <f t="shared" si="283"/>
        <v>498</v>
      </c>
      <c r="GD29" s="68">
        <f t="shared" si="283"/>
        <v>0</v>
      </c>
      <c r="GE29" s="69">
        <f t="shared" si="73"/>
        <v>4811.5640000000003</v>
      </c>
      <c r="GF29" s="68">
        <f t="shared" si="284"/>
        <v>0</v>
      </c>
      <c r="GG29" s="68">
        <f t="shared" si="284"/>
        <v>4811.5640000000003</v>
      </c>
      <c r="GH29" s="68">
        <f t="shared" si="284"/>
        <v>0</v>
      </c>
      <c r="GI29" s="70">
        <f t="shared" si="265"/>
        <v>-4313.5640000000003</v>
      </c>
      <c r="GJ29" s="71">
        <f t="shared" si="266"/>
        <v>866.17751004016077</v>
      </c>
      <c r="GK29" s="67">
        <f t="shared" si="135"/>
        <v>996</v>
      </c>
      <c r="GL29" s="68">
        <f t="shared" si="285"/>
        <v>0</v>
      </c>
      <c r="GM29" s="68">
        <f t="shared" si="285"/>
        <v>996</v>
      </c>
      <c r="GN29" s="68">
        <f t="shared" si="285"/>
        <v>0</v>
      </c>
      <c r="GO29" s="69">
        <f t="shared" si="76"/>
        <v>18833.8256</v>
      </c>
      <c r="GP29" s="68">
        <f t="shared" si="286"/>
        <v>0</v>
      </c>
      <c r="GQ29" s="68">
        <f t="shared" si="286"/>
        <v>18833.8256</v>
      </c>
      <c r="GR29" s="68">
        <f t="shared" si="286"/>
        <v>0</v>
      </c>
      <c r="GS29" s="70">
        <f t="shared" si="269"/>
        <v>-17837.8256</v>
      </c>
      <c r="GT29" s="71">
        <f t="shared" si="270"/>
        <v>1790.946345381526</v>
      </c>
      <c r="GV29" s="73">
        <f t="shared" si="148"/>
        <v>996</v>
      </c>
      <c r="GX29" s="65">
        <f t="shared" si="78"/>
        <v>-14022.2616</v>
      </c>
    </row>
    <row r="30" spans="1:215" ht="15" x14ac:dyDescent="0.2">
      <c r="A30" s="348"/>
      <c r="B30" s="109" t="s">
        <v>288</v>
      </c>
      <c r="C30" s="67">
        <f t="shared" si="79"/>
        <v>2471.7510000000002</v>
      </c>
      <c r="D30" s="68">
        <f>+[1]Аппарат!D30</f>
        <v>2471.7510000000002</v>
      </c>
      <c r="E30" s="68"/>
      <c r="F30" s="68">
        <f>+[1]Аппарат!F30</f>
        <v>0</v>
      </c>
      <c r="G30" s="69">
        <f t="shared" ref="G30:G31" si="288">SUM(H30:J30)</f>
        <v>0</v>
      </c>
      <c r="H30" s="68">
        <f>+[1]Аппарат!H30</f>
        <v>0</v>
      </c>
      <c r="I30" s="68"/>
      <c r="J30" s="68">
        <f>+[1]Аппарат!J30</f>
        <v>0</v>
      </c>
      <c r="K30" s="70">
        <f t="shared" si="80"/>
        <v>2471.7510000000002</v>
      </c>
      <c r="L30" s="71">
        <f t="shared" si="81"/>
        <v>-100</v>
      </c>
      <c r="M30" s="67">
        <f t="shared" si="207"/>
        <v>2471.7510000000002</v>
      </c>
      <c r="N30" s="68">
        <f>+[1]Аппарат!N30</f>
        <v>2471.7510000000002</v>
      </c>
      <c r="O30" s="68"/>
      <c r="P30" s="68">
        <f>+[1]Аппарат!P30</f>
        <v>0</v>
      </c>
      <c r="Q30" s="69">
        <f t="shared" si="7"/>
        <v>0</v>
      </c>
      <c r="R30" s="68">
        <f>+[1]Аппарат!R30</f>
        <v>0</v>
      </c>
      <c r="S30" s="68"/>
      <c r="T30" s="68">
        <f>+[1]Аппарат!T30</f>
        <v>0</v>
      </c>
      <c r="U30" s="70">
        <f t="shared" si="83"/>
        <v>2471.7510000000002</v>
      </c>
      <c r="V30" s="71">
        <f t="shared" si="84"/>
        <v>-100</v>
      </c>
      <c r="W30" s="67">
        <f t="shared" si="9"/>
        <v>2471.7510000000002</v>
      </c>
      <c r="X30" s="68">
        <f>+[1]Аппарат!X30</f>
        <v>2471.7510000000002</v>
      </c>
      <c r="Y30" s="68"/>
      <c r="Z30" s="68">
        <f>+[1]Аппарат!Z30</f>
        <v>0</v>
      </c>
      <c r="AA30" s="69">
        <f t="shared" ref="AA30:AA31" si="289">SUM(AB30:AD30)</f>
        <v>0</v>
      </c>
      <c r="AB30" s="68">
        <f>+[1]Аппарат!AB30</f>
        <v>0</v>
      </c>
      <c r="AC30" s="68"/>
      <c r="AD30" s="68">
        <f>+[1]Аппарат!AD30</f>
        <v>0</v>
      </c>
      <c r="AE30" s="70">
        <f t="shared" si="85"/>
        <v>2471.7510000000002</v>
      </c>
      <c r="AF30" s="71">
        <f t="shared" si="86"/>
        <v>-100</v>
      </c>
      <c r="AG30" s="67">
        <f t="shared" si="13"/>
        <v>7415.2530000000006</v>
      </c>
      <c r="AH30" s="68">
        <f t="shared" si="271"/>
        <v>7415.2530000000006</v>
      </c>
      <c r="AI30" s="68">
        <f t="shared" si="271"/>
        <v>0</v>
      </c>
      <c r="AJ30" s="68">
        <f t="shared" si="271"/>
        <v>0</v>
      </c>
      <c r="AK30" s="69">
        <f t="shared" si="15"/>
        <v>0</v>
      </c>
      <c r="AL30" s="68">
        <f t="shared" si="272"/>
        <v>0</v>
      </c>
      <c r="AM30" s="68">
        <f t="shared" si="272"/>
        <v>0</v>
      </c>
      <c r="AN30" s="68">
        <f t="shared" si="272"/>
        <v>0</v>
      </c>
      <c r="AO30" s="70">
        <f t="shared" si="89"/>
        <v>7415.2530000000006</v>
      </c>
      <c r="AP30" s="71">
        <f t="shared" si="90"/>
        <v>-100</v>
      </c>
      <c r="AQ30" s="67">
        <f t="shared" si="17"/>
        <v>2471.7510000000002</v>
      </c>
      <c r="AR30" s="68">
        <f>+[1]Аппарат!AR30</f>
        <v>2471.7510000000002</v>
      </c>
      <c r="AS30" s="68"/>
      <c r="AT30" s="68">
        <f>+[1]Аппарат!AT30</f>
        <v>0</v>
      </c>
      <c r="AU30" s="69">
        <f t="shared" ref="AU30:AU31" si="290">SUM(AV30:AX30)</f>
        <v>0</v>
      </c>
      <c r="AV30" s="68">
        <f>+[1]Аппарат!AV30</f>
        <v>0</v>
      </c>
      <c r="AW30" s="68"/>
      <c r="AX30" s="68">
        <f>+[1]Аппарат!AX30</f>
        <v>0</v>
      </c>
      <c r="AY30" s="70">
        <f t="shared" si="91"/>
        <v>2471.7510000000002</v>
      </c>
      <c r="AZ30" s="71">
        <f t="shared" si="92"/>
        <v>-100</v>
      </c>
      <c r="BA30" s="67">
        <f t="shared" si="21"/>
        <v>2471.7510000000002</v>
      </c>
      <c r="BB30" s="68">
        <f>+[1]Аппарат!BB30</f>
        <v>2471.7510000000002</v>
      </c>
      <c r="BC30" s="68"/>
      <c r="BD30" s="68">
        <f>+[1]Аппарат!BD30</f>
        <v>0</v>
      </c>
      <c r="BE30" s="69">
        <f t="shared" si="23"/>
        <v>375.72300000000001</v>
      </c>
      <c r="BF30" s="68">
        <f>+[1]Аппарат!BF30</f>
        <v>0</v>
      </c>
      <c r="BG30" s="68">
        <f>+[1]Аппарат!BG30</f>
        <v>375.72300000000001</v>
      </c>
      <c r="BH30" s="68">
        <f>+[1]Аппарат!BH30</f>
        <v>0</v>
      </c>
      <c r="BI30" s="70">
        <f t="shared" si="93"/>
        <v>2096.0280000000002</v>
      </c>
      <c r="BJ30" s="71">
        <f t="shared" si="94"/>
        <v>-84.799318377943408</v>
      </c>
      <c r="BK30" s="67">
        <f t="shared" si="25"/>
        <v>2471.7510000000002</v>
      </c>
      <c r="BL30" s="68">
        <f>+[1]Аппарат!BL30</f>
        <v>2471.7510000000002</v>
      </c>
      <c r="BM30" s="68">
        <f>+[1]Аппарат!BM30</f>
        <v>0</v>
      </c>
      <c r="BN30" s="68">
        <f>+[1]Аппарат!BN30</f>
        <v>0</v>
      </c>
      <c r="BO30" s="69">
        <f t="shared" si="27"/>
        <v>6849.3820000000005</v>
      </c>
      <c r="BP30" s="68">
        <f>+[1]Аппарат!BP30</f>
        <v>0</v>
      </c>
      <c r="BQ30" s="68">
        <f>+[1]Аппарат!BQ30</f>
        <v>6849.3820000000005</v>
      </c>
      <c r="BR30" s="68">
        <f>+[1]Аппарат!BR30</f>
        <v>0</v>
      </c>
      <c r="BS30" s="70">
        <f t="shared" si="95"/>
        <v>-4377.6310000000003</v>
      </c>
      <c r="BT30" s="71">
        <f t="shared" si="96"/>
        <v>177.1064722943371</v>
      </c>
      <c r="BU30" s="67">
        <f t="shared" si="29"/>
        <v>7415.2530000000006</v>
      </c>
      <c r="BV30" s="68">
        <f t="shared" si="273"/>
        <v>7415.2530000000006</v>
      </c>
      <c r="BW30" s="68">
        <f t="shared" si="273"/>
        <v>0</v>
      </c>
      <c r="BX30" s="68">
        <f t="shared" si="273"/>
        <v>0</v>
      </c>
      <c r="BY30" s="69">
        <f t="shared" si="31"/>
        <v>7225.1050000000005</v>
      </c>
      <c r="BZ30" s="68">
        <f t="shared" si="287"/>
        <v>0</v>
      </c>
      <c r="CA30" s="68">
        <f t="shared" si="287"/>
        <v>7225.1050000000005</v>
      </c>
      <c r="CB30" s="68">
        <f t="shared" si="274"/>
        <v>0</v>
      </c>
      <c r="CC30" s="70">
        <f t="shared" si="99"/>
        <v>190.14800000000014</v>
      </c>
      <c r="CD30" s="71">
        <f t="shared" si="100"/>
        <v>-2.5642820278687708</v>
      </c>
      <c r="CE30" s="67">
        <f t="shared" si="33"/>
        <v>14830.506000000001</v>
      </c>
      <c r="CF30" s="68">
        <f t="shared" si="275"/>
        <v>14830.506000000001</v>
      </c>
      <c r="CG30" s="68">
        <f t="shared" si="275"/>
        <v>0</v>
      </c>
      <c r="CH30" s="68">
        <f t="shared" si="275"/>
        <v>0</v>
      </c>
      <c r="CI30" s="69">
        <f t="shared" si="35"/>
        <v>7225.1050000000005</v>
      </c>
      <c r="CJ30" s="68">
        <f t="shared" si="276"/>
        <v>0</v>
      </c>
      <c r="CK30" s="68">
        <f t="shared" si="276"/>
        <v>7225.1050000000005</v>
      </c>
      <c r="CL30" s="68">
        <f t="shared" si="276"/>
        <v>0</v>
      </c>
      <c r="CM30" s="70">
        <f t="shared" si="103"/>
        <v>7605.4010000000007</v>
      </c>
      <c r="CN30" s="71">
        <f t="shared" si="104"/>
        <v>-51.282141013934385</v>
      </c>
      <c r="CO30" s="67">
        <f t="shared" si="224"/>
        <v>2471.7510000000002</v>
      </c>
      <c r="CP30" s="68">
        <f>+[1]Аппарат!CP30</f>
        <v>2471.7510000000002</v>
      </c>
      <c r="CQ30" s="68">
        <f>+[1]Аппарат!CQ30</f>
        <v>0</v>
      </c>
      <c r="CR30" s="68">
        <f>+[1]Аппарат!CR30</f>
        <v>0</v>
      </c>
      <c r="CS30" s="69">
        <f t="shared" si="226"/>
        <v>414.06900000000002</v>
      </c>
      <c r="CT30" s="68">
        <f>+[1]Аппарат!CT30</f>
        <v>0</v>
      </c>
      <c r="CU30" s="68">
        <f>+[1]Аппарат!CU30</f>
        <v>414.06900000000002</v>
      </c>
      <c r="CV30" s="68">
        <f>+[1]Аппарат!CV30</f>
        <v>0</v>
      </c>
      <c r="CW30" s="70">
        <f t="shared" si="228"/>
        <v>2057.6820000000002</v>
      </c>
      <c r="CX30" s="71">
        <f t="shared" si="229"/>
        <v>-83.247948519086265</v>
      </c>
      <c r="CY30" s="67">
        <f t="shared" si="230"/>
        <v>2471.7510000000002</v>
      </c>
      <c r="CZ30" s="68">
        <f>+[1]Аппарат!CZ30</f>
        <v>2471.7510000000002</v>
      </c>
      <c r="DA30" s="68">
        <f>+[1]Аппарат!DA30</f>
        <v>0</v>
      </c>
      <c r="DB30" s="68">
        <f>+[1]Аппарат!DB30</f>
        <v>0</v>
      </c>
      <c r="DC30" s="69">
        <f t="shared" si="41"/>
        <v>5828.0470000000005</v>
      </c>
      <c r="DD30" s="68">
        <f>+[1]Аппарат!DD30</f>
        <v>0</v>
      </c>
      <c r="DE30" s="68">
        <f>+[1]Аппарат!DE30</f>
        <v>5828.0470000000005</v>
      </c>
      <c r="DF30" s="68">
        <f>+[1]Аппарат!DF30</f>
        <v>0</v>
      </c>
      <c r="DG30" s="70">
        <f t="shared" si="233"/>
        <v>-3356.2960000000003</v>
      </c>
      <c r="DH30" s="71">
        <f t="shared" si="234"/>
        <v>135.78616939974938</v>
      </c>
      <c r="DI30" s="67">
        <f t="shared" si="43"/>
        <v>2471.7510000000002</v>
      </c>
      <c r="DJ30" s="68">
        <f>+[1]Аппарат!DJ30</f>
        <v>2471.7510000000002</v>
      </c>
      <c r="DK30" s="68">
        <f>+[1]Аппарат!DK30</f>
        <v>0</v>
      </c>
      <c r="DL30" s="68">
        <f>+[1]Аппарат!DL30</f>
        <v>0</v>
      </c>
      <c r="DM30" s="69">
        <f t="shared" si="45"/>
        <v>760.38800000000003</v>
      </c>
      <c r="DN30" s="68">
        <f>+[1]Аппарат!DN30</f>
        <v>0</v>
      </c>
      <c r="DO30" s="68">
        <f>+[1]Аппарат!DO30</f>
        <v>760.38800000000003</v>
      </c>
      <c r="DP30" s="68">
        <f>+[1]Аппарат!DP30</f>
        <v>0</v>
      </c>
      <c r="DQ30" s="70">
        <f t="shared" si="237"/>
        <v>1711.3630000000003</v>
      </c>
      <c r="DR30" s="71">
        <f t="shared" si="238"/>
        <v>-69.236868924094694</v>
      </c>
      <c r="DS30" s="67">
        <f t="shared" si="47"/>
        <v>7415.2530000000006</v>
      </c>
      <c r="DT30" s="68">
        <f t="shared" si="277"/>
        <v>7415.2530000000006</v>
      </c>
      <c r="DU30" s="68">
        <f t="shared" si="277"/>
        <v>0</v>
      </c>
      <c r="DV30" s="68">
        <f t="shared" si="277"/>
        <v>0</v>
      </c>
      <c r="DW30" s="69">
        <f t="shared" si="49"/>
        <v>7002.5040000000008</v>
      </c>
      <c r="DX30" s="68">
        <f t="shared" si="278"/>
        <v>0</v>
      </c>
      <c r="DY30" s="68">
        <f t="shared" si="278"/>
        <v>7002.5040000000008</v>
      </c>
      <c r="DZ30" s="68">
        <f t="shared" si="278"/>
        <v>0</v>
      </c>
      <c r="EA30" s="70">
        <f t="shared" si="241"/>
        <v>412.7489999999998</v>
      </c>
      <c r="EB30" s="71">
        <f t="shared" si="242"/>
        <v>-5.5662160144771917</v>
      </c>
      <c r="EC30" s="67">
        <f t="shared" si="51"/>
        <v>22245.759000000002</v>
      </c>
      <c r="ED30" s="68">
        <f t="shared" si="279"/>
        <v>22245.759000000002</v>
      </c>
      <c r="EE30" s="68">
        <f t="shared" si="279"/>
        <v>0</v>
      </c>
      <c r="EF30" s="68">
        <f t="shared" si="279"/>
        <v>0</v>
      </c>
      <c r="EG30" s="69">
        <f t="shared" si="53"/>
        <v>14227.609</v>
      </c>
      <c r="EH30" s="68">
        <f t="shared" si="280"/>
        <v>0</v>
      </c>
      <c r="EI30" s="68">
        <f t="shared" si="280"/>
        <v>14227.609</v>
      </c>
      <c r="EJ30" s="68">
        <f t="shared" si="280"/>
        <v>0</v>
      </c>
      <c r="EK30" s="70">
        <f t="shared" si="245"/>
        <v>8018.1500000000015</v>
      </c>
      <c r="EL30" s="71">
        <f t="shared" si="246"/>
        <v>-36.043499347448659</v>
      </c>
      <c r="EM30" s="67">
        <f t="shared" si="55"/>
        <v>2471.7510000000002</v>
      </c>
      <c r="EN30" s="68">
        <f>+[1]Аппарат!EN30</f>
        <v>2471.7510000000002</v>
      </c>
      <c r="EO30" s="68">
        <f>+[1]Аппарат!EO30</f>
        <v>0</v>
      </c>
      <c r="EP30" s="68">
        <f>+[1]Аппарат!EP30</f>
        <v>0</v>
      </c>
      <c r="EQ30" s="69">
        <f t="shared" si="57"/>
        <v>276.92199999999997</v>
      </c>
      <c r="ER30" s="68">
        <f>+[1]Аппарат!ER30</f>
        <v>0</v>
      </c>
      <c r="ES30" s="68">
        <f>+[1]Аппарат!ES30</f>
        <v>276.92199999999997</v>
      </c>
      <c r="ET30" s="68">
        <f>+[1]Аппарат!ET30</f>
        <v>0</v>
      </c>
      <c r="EU30" s="70">
        <f t="shared" si="249"/>
        <v>2194.8290000000002</v>
      </c>
      <c r="EV30" s="71">
        <f t="shared" si="250"/>
        <v>-88.796525216334501</v>
      </c>
      <c r="EW30" s="67">
        <f t="shared" si="59"/>
        <v>2471.7510000000002</v>
      </c>
      <c r="EX30" s="68">
        <f>+[1]Аппарат!EX30</f>
        <v>2471.7510000000002</v>
      </c>
      <c r="EY30" s="68">
        <f>+[1]Аппарат!EY30</f>
        <v>0</v>
      </c>
      <c r="EZ30" s="68">
        <f>+[1]Аппарат!EZ30</f>
        <v>0</v>
      </c>
      <c r="FA30" s="69">
        <f t="shared" si="61"/>
        <v>282.74400000000003</v>
      </c>
      <c r="FB30" s="68">
        <f>+[1]Аппарат!FB30</f>
        <v>0</v>
      </c>
      <c r="FC30" s="68">
        <f>+[1]Аппарат!FC30</f>
        <v>282.74400000000003</v>
      </c>
      <c r="FD30" s="68">
        <f>+[1]Аппарат!FD30</f>
        <v>0</v>
      </c>
      <c r="FE30" s="70">
        <f t="shared" si="253"/>
        <v>2189.0070000000001</v>
      </c>
      <c r="FF30" s="71">
        <f t="shared" si="254"/>
        <v>-88.560983691318427</v>
      </c>
      <c r="FG30" s="67">
        <f t="shared" si="63"/>
        <v>2471.7510000000002</v>
      </c>
      <c r="FH30" s="68">
        <f>+[1]Аппарат!FH30</f>
        <v>2471.7510000000002</v>
      </c>
      <c r="FI30" s="68">
        <f>+[1]Аппарат!FI30</f>
        <v>0</v>
      </c>
      <c r="FJ30" s="68">
        <f>+[1]Аппарат!FJ30</f>
        <v>0</v>
      </c>
      <c r="FK30" s="69">
        <f t="shared" si="65"/>
        <v>1594.579</v>
      </c>
      <c r="FL30" s="68">
        <f>+[1]Аппарат!FL30</f>
        <v>0</v>
      </c>
      <c r="FM30" s="68">
        <f>+[1]Аппарат!FM30</f>
        <v>1594.579</v>
      </c>
      <c r="FN30" s="68">
        <f>+[1]Аппарат!FN30</f>
        <v>0</v>
      </c>
      <c r="FO30" s="70">
        <f t="shared" si="257"/>
        <v>877.17200000000025</v>
      </c>
      <c r="FP30" s="71">
        <f t="shared" si="258"/>
        <v>-35.487878835691788</v>
      </c>
      <c r="FQ30" s="67">
        <f t="shared" si="67"/>
        <v>7415.2530000000006</v>
      </c>
      <c r="FR30" s="68">
        <f t="shared" si="281"/>
        <v>7415.2530000000006</v>
      </c>
      <c r="FS30" s="68">
        <f t="shared" si="281"/>
        <v>0</v>
      </c>
      <c r="FT30" s="68">
        <f t="shared" si="281"/>
        <v>0</v>
      </c>
      <c r="FU30" s="69">
        <f t="shared" si="69"/>
        <v>2154.2449999999999</v>
      </c>
      <c r="FV30" s="68">
        <f t="shared" si="282"/>
        <v>0</v>
      </c>
      <c r="FW30" s="68">
        <f t="shared" si="282"/>
        <v>2154.2449999999999</v>
      </c>
      <c r="FX30" s="68">
        <f t="shared" si="282"/>
        <v>0</v>
      </c>
      <c r="FY30" s="70">
        <f t="shared" si="261"/>
        <v>5261.0080000000007</v>
      </c>
      <c r="FZ30" s="71">
        <f t="shared" si="262"/>
        <v>-70.94846258111491</v>
      </c>
      <c r="GA30" s="67">
        <f t="shared" si="71"/>
        <v>14830.506000000001</v>
      </c>
      <c r="GB30" s="68">
        <f t="shared" si="283"/>
        <v>14830.506000000001</v>
      </c>
      <c r="GC30" s="68">
        <f t="shared" si="283"/>
        <v>0</v>
      </c>
      <c r="GD30" s="68">
        <f t="shared" si="283"/>
        <v>0</v>
      </c>
      <c r="GE30" s="69">
        <f t="shared" si="73"/>
        <v>9156.7489999999998</v>
      </c>
      <c r="GF30" s="68">
        <f t="shared" si="284"/>
        <v>0</v>
      </c>
      <c r="GG30" s="68">
        <f t="shared" si="284"/>
        <v>9156.7489999999998</v>
      </c>
      <c r="GH30" s="68">
        <f t="shared" si="284"/>
        <v>0</v>
      </c>
      <c r="GI30" s="70">
        <f t="shared" si="265"/>
        <v>5673.7570000000014</v>
      </c>
      <c r="GJ30" s="71">
        <f t="shared" si="266"/>
        <v>-38.257339297796044</v>
      </c>
      <c r="GK30" s="67">
        <f t="shared" si="135"/>
        <v>29661.012000000002</v>
      </c>
      <c r="GL30" s="68">
        <f t="shared" si="285"/>
        <v>29661.012000000002</v>
      </c>
      <c r="GM30" s="68">
        <f t="shared" si="285"/>
        <v>0</v>
      </c>
      <c r="GN30" s="68">
        <f t="shared" si="285"/>
        <v>0</v>
      </c>
      <c r="GO30" s="69">
        <f t="shared" si="76"/>
        <v>16381.853999999999</v>
      </c>
      <c r="GP30" s="68">
        <f t="shared" si="286"/>
        <v>0</v>
      </c>
      <c r="GQ30" s="68">
        <f t="shared" si="286"/>
        <v>16381.853999999999</v>
      </c>
      <c r="GR30" s="68">
        <f t="shared" si="286"/>
        <v>0</v>
      </c>
      <c r="GS30" s="70">
        <f t="shared" si="269"/>
        <v>13279.158000000003</v>
      </c>
      <c r="GT30" s="71">
        <f t="shared" si="270"/>
        <v>-44.769740155865222</v>
      </c>
      <c r="GV30" s="73">
        <f t="shared" si="148"/>
        <v>29661.012000000002</v>
      </c>
      <c r="GW30" s="31">
        <v>36195.115120000002</v>
      </c>
      <c r="GX30" s="65">
        <f t="shared" si="78"/>
        <v>28970.010120000003</v>
      </c>
    </row>
    <row r="31" spans="1:215" ht="15" x14ac:dyDescent="0.2">
      <c r="A31" s="110"/>
      <c r="B31" s="109" t="s">
        <v>289</v>
      </c>
      <c r="C31" s="67">
        <f t="shared" si="79"/>
        <v>7648.3761796899998</v>
      </c>
      <c r="D31" s="68">
        <f>+[1]Аппарат!D31</f>
        <v>7648.3761796899998</v>
      </c>
      <c r="E31" s="68"/>
      <c r="F31" s="68"/>
      <c r="G31" s="69">
        <f t="shared" si="288"/>
        <v>6246.0230000000001</v>
      </c>
      <c r="H31" s="68">
        <f>+[1]Аппарат!H31</f>
        <v>6246.0230000000001</v>
      </c>
      <c r="I31" s="68">
        <f>+[1]Аппарат!I31</f>
        <v>0</v>
      </c>
      <c r="J31" s="68"/>
      <c r="K31" s="70">
        <f t="shared" si="80"/>
        <v>1402.3531796899997</v>
      </c>
      <c r="L31" s="71">
        <f t="shared" si="81"/>
        <v>-18.335306040697901</v>
      </c>
      <c r="M31" s="67">
        <f t="shared" ref="M31" si="291">SUM(N31:P31)</f>
        <v>7495.5750541899997</v>
      </c>
      <c r="N31" s="68">
        <f>+[1]Аппарат!N31</f>
        <v>7495.5750541899997</v>
      </c>
      <c r="O31" s="68">
        <f>+[1]Аппарат!O31</f>
        <v>0</v>
      </c>
      <c r="P31" s="68"/>
      <c r="Q31" s="69">
        <f t="shared" si="7"/>
        <v>6100.8029999999999</v>
      </c>
      <c r="R31" s="68">
        <f>+[1]Аппарат!R31</f>
        <v>6100.8029999999999</v>
      </c>
      <c r="S31" s="68">
        <f>+[1]Аппарат!S31</f>
        <v>0</v>
      </c>
      <c r="T31" s="68">
        <f>+[1]Аппарат!T31</f>
        <v>0</v>
      </c>
      <c r="U31" s="70">
        <f t="shared" si="83"/>
        <v>1394.7720541899998</v>
      </c>
      <c r="V31" s="71">
        <f t="shared" si="84"/>
        <v>-18.607939272255408</v>
      </c>
      <c r="W31" s="67">
        <f t="shared" ref="W31:W32" si="292">SUM(X31:Z31)</f>
        <v>7507.9849506900009</v>
      </c>
      <c r="X31" s="68">
        <f>+[1]Аппарат!X31</f>
        <v>7507.9849506900009</v>
      </c>
      <c r="Y31" s="68">
        <f>+[1]Аппарат!Y31</f>
        <v>0</v>
      </c>
      <c r="Z31" s="68"/>
      <c r="AA31" s="69">
        <f t="shared" si="289"/>
        <v>6124.7969999999996</v>
      </c>
      <c r="AB31" s="68">
        <f>+[1]Аппарат!AB31</f>
        <v>6124.7969999999996</v>
      </c>
      <c r="AC31" s="68">
        <f>+[1]Аппарат!AC31</f>
        <v>0</v>
      </c>
      <c r="AD31" s="68">
        <f>+[1]Аппарат!AD31</f>
        <v>0</v>
      </c>
      <c r="AE31" s="70">
        <f t="shared" si="85"/>
        <v>1383.1879506900013</v>
      </c>
      <c r="AF31" s="71">
        <f t="shared" si="86"/>
        <v>-18.422891891423987</v>
      </c>
      <c r="AG31" s="67">
        <f t="shared" si="13"/>
        <v>22651.93618457</v>
      </c>
      <c r="AH31" s="68">
        <f t="shared" si="271"/>
        <v>22651.93618457</v>
      </c>
      <c r="AI31" s="68">
        <f t="shared" si="271"/>
        <v>0</v>
      </c>
      <c r="AJ31" s="68">
        <f t="shared" si="271"/>
        <v>0</v>
      </c>
      <c r="AK31" s="69">
        <f t="shared" ref="AK31" si="293">SUM(AL31:AN31)</f>
        <v>18471.623</v>
      </c>
      <c r="AL31" s="68">
        <f t="shared" si="272"/>
        <v>18471.623</v>
      </c>
      <c r="AM31" s="68">
        <f t="shared" si="272"/>
        <v>0</v>
      </c>
      <c r="AN31" s="68">
        <f t="shared" si="272"/>
        <v>0</v>
      </c>
      <c r="AO31" s="70">
        <f t="shared" si="89"/>
        <v>4180.3131845700009</v>
      </c>
      <c r="AP31" s="71">
        <f t="shared" si="90"/>
        <v>-18.454551304173009</v>
      </c>
      <c r="AQ31" s="67">
        <f t="shared" si="17"/>
        <v>7293.9099521899998</v>
      </c>
      <c r="AR31" s="68">
        <f>+[1]Аппарат!AR31</f>
        <v>7293.9099521899998</v>
      </c>
      <c r="AS31" s="68">
        <f>+[1]Аппарат!AS31</f>
        <v>0</v>
      </c>
      <c r="AT31" s="68"/>
      <c r="AU31" s="69">
        <f t="shared" si="290"/>
        <v>6013.67461</v>
      </c>
      <c r="AV31" s="68">
        <f>+[1]Аппарат!AV31</f>
        <v>6013.67461</v>
      </c>
      <c r="AW31" s="68">
        <f>+[1]Аппарат!AW31</f>
        <v>0</v>
      </c>
      <c r="AX31" s="68">
        <f>+[1]Аппарат!AX31</f>
        <v>0</v>
      </c>
      <c r="AY31" s="70">
        <f t="shared" si="91"/>
        <v>1280.2353421899998</v>
      </c>
      <c r="AZ31" s="71">
        <f t="shared" si="92"/>
        <v>-17.552113346362447</v>
      </c>
      <c r="BA31" s="67">
        <f t="shared" ref="BA31:BA32" si="294">SUM(BB31:BD31)</f>
        <v>7143.4441801900002</v>
      </c>
      <c r="BB31" s="68">
        <f>+[1]Аппарат!BB31</f>
        <v>7143.4441801900002</v>
      </c>
      <c r="BC31" s="68">
        <f>+[1]Аппарат!BC31</f>
        <v>0</v>
      </c>
      <c r="BD31" s="68">
        <f>+[1]Аппарат!BD31</f>
        <v>0</v>
      </c>
      <c r="BE31" s="69">
        <f t="shared" si="23"/>
        <v>5880.741</v>
      </c>
      <c r="BF31" s="68">
        <f>+[1]Аппарат!BF31</f>
        <v>5880.741</v>
      </c>
      <c r="BG31" s="68"/>
      <c r="BH31" s="68">
        <f>+[1]Аппарат!BH31</f>
        <v>0</v>
      </c>
      <c r="BI31" s="70">
        <f t="shared" si="93"/>
        <v>1262.7031801900002</v>
      </c>
      <c r="BJ31" s="71">
        <f t="shared" si="94"/>
        <v>-17.676391784395733</v>
      </c>
      <c r="BK31" s="67">
        <f t="shared" si="25"/>
        <v>7080.6233274400001</v>
      </c>
      <c r="BL31" s="68">
        <f>+[1]Аппарат!BL31</f>
        <v>7080.6233274400001</v>
      </c>
      <c r="BM31" s="68"/>
      <c r="BN31" s="68"/>
      <c r="BO31" s="69">
        <f t="shared" si="27"/>
        <v>5829.0739999999996</v>
      </c>
      <c r="BP31" s="68">
        <f>+[1]Аппарат!BP31</f>
        <v>5829.0739999999996</v>
      </c>
      <c r="BQ31" s="68">
        <f>+[1]Аппарат!BQ31</f>
        <v>0</v>
      </c>
      <c r="BR31" s="68"/>
      <c r="BS31" s="70">
        <f t="shared" si="95"/>
        <v>1251.5493274400005</v>
      </c>
      <c r="BT31" s="71">
        <f t="shared" si="96"/>
        <v>-17.675694208867029</v>
      </c>
      <c r="BU31" s="67">
        <f t="shared" si="29"/>
        <v>21517.977459820002</v>
      </c>
      <c r="BV31" s="68">
        <f t="shared" si="273"/>
        <v>21517.977459820002</v>
      </c>
      <c r="BW31" s="68">
        <f t="shared" si="273"/>
        <v>0</v>
      </c>
      <c r="BX31" s="68">
        <f t="shared" si="273"/>
        <v>0</v>
      </c>
      <c r="BY31" s="69">
        <f t="shared" ref="BY31" si="295">SUM(BZ31:CB31)</f>
        <v>17723.489610000001</v>
      </c>
      <c r="BZ31" s="68">
        <f t="shared" si="287"/>
        <v>17723.489610000001</v>
      </c>
      <c r="CA31" s="68">
        <f t="shared" si="287"/>
        <v>0</v>
      </c>
      <c r="CB31" s="68">
        <f t="shared" si="274"/>
        <v>0</v>
      </c>
      <c r="CC31" s="70">
        <f t="shared" si="99"/>
        <v>3794.4878498200014</v>
      </c>
      <c r="CD31" s="71">
        <f t="shared" si="100"/>
        <v>-17.634035805202217</v>
      </c>
      <c r="CE31" s="67">
        <f t="shared" si="33"/>
        <v>44169.913644390006</v>
      </c>
      <c r="CF31" s="68">
        <f t="shared" si="275"/>
        <v>44169.913644390006</v>
      </c>
      <c r="CG31" s="68">
        <f t="shared" si="275"/>
        <v>0</v>
      </c>
      <c r="CH31" s="68">
        <f t="shared" si="275"/>
        <v>0</v>
      </c>
      <c r="CI31" s="69">
        <f t="shared" si="35"/>
        <v>36195.112609999996</v>
      </c>
      <c r="CJ31" s="68">
        <f t="shared" si="276"/>
        <v>36195.112609999996</v>
      </c>
      <c r="CK31" s="68">
        <f t="shared" si="276"/>
        <v>0</v>
      </c>
      <c r="CL31" s="68">
        <f t="shared" si="276"/>
        <v>0</v>
      </c>
      <c r="CM31" s="70">
        <f t="shared" si="103"/>
        <v>7974.8010343900096</v>
      </c>
      <c r="CN31" s="71">
        <f t="shared" si="104"/>
        <v>-18.054825958218473</v>
      </c>
      <c r="CO31" s="67">
        <f t="shared" ref="CO31" si="296">SUM(CP31:CR31)</f>
        <v>7637.6551486399994</v>
      </c>
      <c r="CP31" s="68">
        <f>+[1]Аппарат!CP31</f>
        <v>7637.6551486399994</v>
      </c>
      <c r="CQ31" s="68"/>
      <c r="CR31" s="68"/>
      <c r="CS31" s="69">
        <f t="shared" ref="CS31:CS32" si="297">SUM(CT31:CV31)</f>
        <v>6286.9470000000001</v>
      </c>
      <c r="CT31" s="68">
        <f>+[1]Аппарат!CT31</f>
        <v>6286.9470000000001</v>
      </c>
      <c r="CU31" s="68">
        <f>+[1]Аппарат!CU31</f>
        <v>0</v>
      </c>
      <c r="CV31" s="68"/>
      <c r="CW31" s="70">
        <f t="shared" si="228"/>
        <v>1350.7081486399993</v>
      </c>
      <c r="CX31" s="71">
        <f t="shared" si="229"/>
        <v>-17.684853824285497</v>
      </c>
      <c r="CY31" s="67">
        <f t="shared" si="230"/>
        <v>7661.8351196399999</v>
      </c>
      <c r="CZ31" s="68">
        <f>+[1]Аппарат!CZ31</f>
        <v>7661.8351196399999</v>
      </c>
      <c r="DA31" s="68">
        <f>+[1]Аппарат!DA31</f>
        <v>0</v>
      </c>
      <c r="DB31" s="68"/>
      <c r="DC31" s="69">
        <f t="shared" si="41"/>
        <v>6418.3649999999998</v>
      </c>
      <c r="DD31" s="68">
        <f>+[1]Аппарат!DD31</f>
        <v>6418.3649999999998</v>
      </c>
      <c r="DE31" s="68">
        <f>+[1]Аппарат!DE31</f>
        <v>0</v>
      </c>
      <c r="DF31" s="68"/>
      <c r="DG31" s="70">
        <f t="shared" si="233"/>
        <v>1243.4701196400001</v>
      </c>
      <c r="DH31" s="71">
        <f t="shared" si="234"/>
        <v>-16.229403272494665</v>
      </c>
      <c r="DI31" s="67">
        <f t="shared" si="43"/>
        <v>7752.7184546399985</v>
      </c>
      <c r="DJ31" s="68">
        <f>+[1]Аппарат!DJ31</f>
        <v>7752.7184546399985</v>
      </c>
      <c r="DK31" s="68">
        <f>+[1]Аппарат!DK31</f>
        <v>0</v>
      </c>
      <c r="DL31" s="68"/>
      <c r="DM31" s="69">
        <f t="shared" si="45"/>
        <v>8687.0049999999992</v>
      </c>
      <c r="DN31" s="68">
        <f>+[1]Аппарат!DN31</f>
        <v>8687.0049999999992</v>
      </c>
      <c r="DO31" s="68">
        <f>+[1]Аппарат!DO31</f>
        <v>0</v>
      </c>
      <c r="DP31" s="68">
        <f>+[1]Аппарат!DP31</f>
        <v>0</v>
      </c>
      <c r="DQ31" s="70">
        <f t="shared" si="237"/>
        <v>-934.28654536000067</v>
      </c>
      <c r="DR31" s="71">
        <f t="shared" si="238"/>
        <v>12.051083124279202</v>
      </c>
      <c r="DS31" s="67">
        <f t="shared" si="47"/>
        <v>23052.208722919997</v>
      </c>
      <c r="DT31" s="68">
        <f t="shared" si="277"/>
        <v>23052.208722919997</v>
      </c>
      <c r="DU31" s="68">
        <f t="shared" si="277"/>
        <v>0</v>
      </c>
      <c r="DV31" s="68">
        <f t="shared" si="277"/>
        <v>0</v>
      </c>
      <c r="DW31" s="69">
        <f t="shared" ref="DW31" si="298">SUM(DX31:DZ31)</f>
        <v>21392.316999999999</v>
      </c>
      <c r="DX31" s="68">
        <f t="shared" si="278"/>
        <v>21392.316999999999</v>
      </c>
      <c r="DY31" s="68">
        <f t="shared" si="278"/>
        <v>0</v>
      </c>
      <c r="DZ31" s="68">
        <f t="shared" si="278"/>
        <v>0</v>
      </c>
      <c r="EA31" s="70">
        <f t="shared" si="241"/>
        <v>1659.8917229199978</v>
      </c>
      <c r="EB31" s="71">
        <f t="shared" si="242"/>
        <v>-7.2005756275737127</v>
      </c>
      <c r="EC31" s="67">
        <f t="shared" si="51"/>
        <v>67222.122367310003</v>
      </c>
      <c r="ED31" s="68">
        <f t="shared" si="279"/>
        <v>67222.122367310003</v>
      </c>
      <c r="EE31" s="68">
        <f t="shared" si="279"/>
        <v>0</v>
      </c>
      <c r="EF31" s="68">
        <f t="shared" si="279"/>
        <v>0</v>
      </c>
      <c r="EG31" s="69">
        <f t="shared" si="53"/>
        <v>57587.429609999992</v>
      </c>
      <c r="EH31" s="68">
        <f t="shared" si="280"/>
        <v>57587.429609999992</v>
      </c>
      <c r="EI31" s="68">
        <f t="shared" si="280"/>
        <v>0</v>
      </c>
      <c r="EJ31" s="68">
        <f t="shared" si="280"/>
        <v>0</v>
      </c>
      <c r="EK31" s="70">
        <f t="shared" si="245"/>
        <v>9634.6927573100111</v>
      </c>
      <c r="EL31" s="71">
        <f t="shared" si="246"/>
        <v>-14.33262208631983</v>
      </c>
      <c r="EM31" s="67">
        <f t="shared" si="55"/>
        <v>7974.50258364</v>
      </c>
      <c r="EN31" s="68">
        <f>+[1]Аппарат!EN31</f>
        <v>7974.50258364</v>
      </c>
      <c r="EO31" s="68">
        <f>+[1]Аппарат!EO31</f>
        <v>0</v>
      </c>
      <c r="EP31" s="68"/>
      <c r="EQ31" s="69">
        <f t="shared" si="57"/>
        <v>9745.6219999999994</v>
      </c>
      <c r="ER31" s="68">
        <f>+[1]Аппарат!ER31</f>
        <v>9745.6219999999994</v>
      </c>
      <c r="ES31" s="68">
        <f>+[1]Аппарат!ES31</f>
        <v>0</v>
      </c>
      <c r="ET31" s="68"/>
      <c r="EU31" s="70">
        <f t="shared" si="249"/>
        <v>-1771.1194163599994</v>
      </c>
      <c r="EV31" s="71">
        <f t="shared" si="250"/>
        <v>22.209779202950159</v>
      </c>
      <c r="EW31" s="67">
        <f t="shared" si="59"/>
        <v>8028.6990766399995</v>
      </c>
      <c r="EX31" s="68">
        <f>+[1]Аппарат!EX31</f>
        <v>8028.6990766399995</v>
      </c>
      <c r="EY31" s="68">
        <f>+[1]Аппарат!EY31</f>
        <v>0</v>
      </c>
      <c r="EZ31" s="68"/>
      <c r="FA31" s="69">
        <f t="shared" si="61"/>
        <v>10140.466</v>
      </c>
      <c r="FB31" s="68">
        <f>+[1]Аппарат!FB31</f>
        <v>10140.466</v>
      </c>
      <c r="FC31" s="68">
        <f>+[1]Аппарат!FC31</f>
        <v>0</v>
      </c>
      <c r="FD31" s="68"/>
      <c r="FE31" s="70">
        <f t="shared" si="253"/>
        <v>-2111.7669233600009</v>
      </c>
      <c r="FF31" s="71">
        <f t="shared" si="254"/>
        <v>26.302728539226464</v>
      </c>
      <c r="FG31" s="67">
        <f t="shared" si="63"/>
        <v>8226.3078041400004</v>
      </c>
      <c r="FH31" s="68">
        <f>+[1]Аппарат!FH31</f>
        <v>8226.3078041400004</v>
      </c>
      <c r="FI31" s="68">
        <f>+[1]Аппарат!FI31</f>
        <v>0</v>
      </c>
      <c r="FJ31" s="68"/>
      <c r="FK31" s="69">
        <f t="shared" si="65"/>
        <v>9461.1130000000012</v>
      </c>
      <c r="FL31" s="68">
        <f>+[1]Аппарат!FL31</f>
        <v>9461.1130000000012</v>
      </c>
      <c r="FM31" s="68">
        <f>+[1]Аппарат!FM31</f>
        <v>0</v>
      </c>
      <c r="FN31" s="68"/>
      <c r="FO31" s="70">
        <f t="shared" si="257"/>
        <v>-1234.8051958600008</v>
      </c>
      <c r="FP31" s="71">
        <f t="shared" si="258"/>
        <v>15.010442415473051</v>
      </c>
      <c r="FQ31" s="67">
        <f t="shared" si="67"/>
        <v>24229.50946442</v>
      </c>
      <c r="FR31" s="68">
        <f t="shared" si="281"/>
        <v>24229.50946442</v>
      </c>
      <c r="FS31" s="68">
        <f t="shared" si="281"/>
        <v>0</v>
      </c>
      <c r="FT31" s="68">
        <f t="shared" si="281"/>
        <v>0</v>
      </c>
      <c r="FU31" s="69">
        <f t="shared" ref="FU31" si="299">SUM(FV31:FX31)</f>
        <v>29347.201000000001</v>
      </c>
      <c r="FV31" s="68">
        <f t="shared" si="282"/>
        <v>29347.201000000001</v>
      </c>
      <c r="FW31" s="68">
        <f t="shared" si="282"/>
        <v>0</v>
      </c>
      <c r="FX31" s="68">
        <f t="shared" si="282"/>
        <v>0</v>
      </c>
      <c r="FY31" s="70">
        <f t="shared" si="261"/>
        <v>-5117.6915355800011</v>
      </c>
      <c r="FZ31" s="71">
        <f t="shared" si="262"/>
        <v>21.121729860421283</v>
      </c>
      <c r="GA31" s="67">
        <f t="shared" si="71"/>
        <v>47281.718187339997</v>
      </c>
      <c r="GB31" s="68">
        <f t="shared" si="283"/>
        <v>47281.718187339997</v>
      </c>
      <c r="GC31" s="68">
        <f t="shared" si="283"/>
        <v>0</v>
      </c>
      <c r="GD31" s="68">
        <f t="shared" si="283"/>
        <v>0</v>
      </c>
      <c r="GE31" s="69">
        <f t="shared" si="73"/>
        <v>50739.517999999996</v>
      </c>
      <c r="GF31" s="68">
        <f t="shared" si="284"/>
        <v>50739.517999999996</v>
      </c>
      <c r="GG31" s="68">
        <f t="shared" si="284"/>
        <v>0</v>
      </c>
      <c r="GH31" s="68">
        <f t="shared" si="284"/>
        <v>0</v>
      </c>
      <c r="GI31" s="70">
        <f t="shared" si="265"/>
        <v>-3457.7998126599996</v>
      </c>
      <c r="GJ31" s="71">
        <f t="shared" si="266"/>
        <v>7.3131856142779554</v>
      </c>
      <c r="GK31" s="67">
        <f t="shared" si="135"/>
        <v>91451.631831730003</v>
      </c>
      <c r="GL31" s="68">
        <f t="shared" si="285"/>
        <v>91451.631831730003</v>
      </c>
      <c r="GM31" s="68">
        <f t="shared" si="285"/>
        <v>0</v>
      </c>
      <c r="GN31" s="68">
        <f t="shared" si="285"/>
        <v>0</v>
      </c>
      <c r="GO31" s="69">
        <f t="shared" si="76"/>
        <v>86934.630609999993</v>
      </c>
      <c r="GP31" s="68">
        <f t="shared" si="286"/>
        <v>86934.630609999993</v>
      </c>
      <c r="GQ31" s="68">
        <f t="shared" si="286"/>
        <v>0</v>
      </c>
      <c r="GR31" s="68">
        <f t="shared" si="286"/>
        <v>0</v>
      </c>
      <c r="GS31" s="70">
        <f t="shared" si="269"/>
        <v>4517.00122173001</v>
      </c>
      <c r="GT31" s="71">
        <f t="shared" si="270"/>
        <v>-4.9392242995086661</v>
      </c>
      <c r="GV31" s="73"/>
      <c r="GX31" s="65"/>
    </row>
    <row r="32" spans="1:215" s="117" customFormat="1" ht="15.75" x14ac:dyDescent="0.25">
      <c r="A32" s="111" t="s">
        <v>290</v>
      </c>
      <c r="B32" s="112" t="s">
        <v>273</v>
      </c>
      <c r="C32" s="113">
        <f t="shared" si="79"/>
        <v>315802.49334952229</v>
      </c>
      <c r="D32" s="114">
        <f>SUM(D21:D31)</f>
        <v>315719.49334952229</v>
      </c>
      <c r="E32" s="114">
        <f t="shared" ref="E32:F32" si="300">SUM(E21:E31)</f>
        <v>83</v>
      </c>
      <c r="F32" s="114">
        <f t="shared" si="300"/>
        <v>0</v>
      </c>
      <c r="G32" s="114">
        <f t="shared" si="4"/>
        <v>265469.00636</v>
      </c>
      <c r="H32" s="114">
        <f>SUM(H21:H31)</f>
        <v>265433.00036000001</v>
      </c>
      <c r="I32" s="114">
        <f t="shared" ref="I32:J32" si="301">SUM(I21:I31)</f>
        <v>36.006</v>
      </c>
      <c r="J32" s="114">
        <f t="shared" si="301"/>
        <v>0</v>
      </c>
      <c r="K32" s="115">
        <f t="shared" si="80"/>
        <v>50333.486989522295</v>
      </c>
      <c r="L32" s="116">
        <f t="shared" si="81"/>
        <v>-15.938280428272122</v>
      </c>
      <c r="M32" s="113">
        <f t="shared" ref="M32" si="302">SUM(N32:P32)</f>
        <v>267338.21612092113</v>
      </c>
      <c r="N32" s="114">
        <f>SUM(N21:N31)</f>
        <v>267255.21612092113</v>
      </c>
      <c r="O32" s="114">
        <f t="shared" ref="O32:P32" si="303">SUM(O21:O31)</f>
        <v>83</v>
      </c>
      <c r="P32" s="114">
        <f t="shared" si="303"/>
        <v>0</v>
      </c>
      <c r="Q32" s="114">
        <f t="shared" si="7"/>
        <v>224941.28463000001</v>
      </c>
      <c r="R32" s="114">
        <f>SUM(R21:R31)</f>
        <v>224447.11163</v>
      </c>
      <c r="S32" s="114">
        <f t="shared" ref="S32:T32" si="304">SUM(S21:S31)</f>
        <v>494.173</v>
      </c>
      <c r="T32" s="114">
        <f t="shared" si="304"/>
        <v>0</v>
      </c>
      <c r="U32" s="115">
        <f t="shared" si="83"/>
        <v>42396.931490921124</v>
      </c>
      <c r="V32" s="116">
        <f t="shared" si="84"/>
        <v>-15.858911646116596</v>
      </c>
      <c r="W32" s="113">
        <f t="shared" si="292"/>
        <v>260674.61152223474</v>
      </c>
      <c r="X32" s="114">
        <f>SUM(X21:X31)</f>
        <v>260591.61152223474</v>
      </c>
      <c r="Y32" s="114">
        <f t="shared" ref="Y32:Z32" si="305">SUM(Y21:Y31)</f>
        <v>83</v>
      </c>
      <c r="Z32" s="114">
        <f t="shared" si="305"/>
        <v>0</v>
      </c>
      <c r="AA32" s="114">
        <f t="shared" ref="AA32" si="306">SUM(AB32:AD32)</f>
        <v>151250.53962999998</v>
      </c>
      <c r="AB32" s="114">
        <f>SUM(AB21:AB31)</f>
        <v>149257.88562999998</v>
      </c>
      <c r="AC32" s="114">
        <f t="shared" ref="AC32:AD32" si="307">SUM(AC21:AC31)</f>
        <v>1992.654</v>
      </c>
      <c r="AD32" s="114">
        <f t="shared" si="307"/>
        <v>0</v>
      </c>
      <c r="AE32" s="115">
        <f t="shared" si="85"/>
        <v>109424.07189223476</v>
      </c>
      <c r="AF32" s="116">
        <f t="shared" si="86"/>
        <v>-41.977264779735258</v>
      </c>
      <c r="AG32" s="113">
        <f t="shared" si="13"/>
        <v>843815.32099267817</v>
      </c>
      <c r="AH32" s="114">
        <f>SUM(AH21:AH31)</f>
        <v>843566.32099267817</v>
      </c>
      <c r="AI32" s="114">
        <f t="shared" ref="AI32:AJ32" si="308">SUM(AI21:AI31)</f>
        <v>249</v>
      </c>
      <c r="AJ32" s="114">
        <f t="shared" si="308"/>
        <v>0</v>
      </c>
      <c r="AK32" s="114">
        <f t="shared" ref="AK32" si="309">SUM(AL32:AN32)</f>
        <v>641660.83062000002</v>
      </c>
      <c r="AL32" s="114">
        <f>SUM(AL21:AL31)</f>
        <v>639137.99762000004</v>
      </c>
      <c r="AM32" s="114">
        <f t="shared" ref="AM32:AN32" si="310">SUM(AM21:AM31)</f>
        <v>2522.8330000000001</v>
      </c>
      <c r="AN32" s="114">
        <f t="shared" si="310"/>
        <v>0</v>
      </c>
      <c r="AO32" s="115">
        <f t="shared" si="89"/>
        <v>202154.49037267815</v>
      </c>
      <c r="AP32" s="116">
        <f t="shared" si="90"/>
        <v>-23.957196005265729</v>
      </c>
      <c r="AQ32" s="113">
        <f t="shared" si="17"/>
        <v>203621.00233927151</v>
      </c>
      <c r="AR32" s="114">
        <f>SUM(AR21:AR31)</f>
        <v>203538.00233927151</v>
      </c>
      <c r="AS32" s="114">
        <f t="shared" ref="AS32:AT32" si="311">SUM(AS21:AS31)</f>
        <v>83</v>
      </c>
      <c r="AT32" s="114">
        <f t="shared" si="311"/>
        <v>0</v>
      </c>
      <c r="AU32" s="114">
        <f t="shared" ref="AU32" si="312">SUM(AV32:AX32)</f>
        <v>293236.23635800002</v>
      </c>
      <c r="AV32" s="114">
        <f>SUM(AV21:AV31)</f>
        <v>292994.84775800002</v>
      </c>
      <c r="AW32" s="114">
        <f t="shared" ref="AW32:AX32" si="313">SUM(AW21:AW31)</f>
        <v>241.3886</v>
      </c>
      <c r="AX32" s="114">
        <f t="shared" si="313"/>
        <v>0</v>
      </c>
      <c r="AY32" s="115">
        <f t="shared" si="91"/>
        <v>-89615.234018728515</v>
      </c>
      <c r="AZ32" s="116">
        <f t="shared" si="92"/>
        <v>44.010800943515846</v>
      </c>
      <c r="BA32" s="113">
        <f t="shared" si="294"/>
        <v>376515.63125556143</v>
      </c>
      <c r="BB32" s="114">
        <f>SUM(BB21:BB31)</f>
        <v>376432.63125556143</v>
      </c>
      <c r="BC32" s="114">
        <f t="shared" ref="BC32:BD32" si="314">SUM(BC21:BC31)</f>
        <v>83</v>
      </c>
      <c r="BD32" s="114">
        <f t="shared" si="314"/>
        <v>0</v>
      </c>
      <c r="BE32" s="114">
        <f t="shared" si="23"/>
        <v>212298.71899999998</v>
      </c>
      <c r="BF32" s="114">
        <f>SUM(BF21:BF31)</f>
        <v>201543.35499999998</v>
      </c>
      <c r="BG32" s="114">
        <f t="shared" ref="BG32:BH32" si="315">SUM(BG21:BG31)</f>
        <v>10755.364</v>
      </c>
      <c r="BH32" s="114">
        <f t="shared" si="315"/>
        <v>0</v>
      </c>
      <c r="BI32" s="115">
        <f t="shared" si="93"/>
        <v>164216.91225556144</v>
      </c>
      <c r="BJ32" s="116">
        <f t="shared" si="94"/>
        <v>-43.614898990501295</v>
      </c>
      <c r="BK32" s="113">
        <f t="shared" si="25"/>
        <v>318829.09484735836</v>
      </c>
      <c r="BL32" s="114">
        <f>SUM(BL21:BL31)</f>
        <v>318746.09484735836</v>
      </c>
      <c r="BM32" s="114">
        <f t="shared" ref="BM32:BN32" si="316">SUM(BM21:BM31)</f>
        <v>83</v>
      </c>
      <c r="BN32" s="114">
        <f t="shared" si="316"/>
        <v>0</v>
      </c>
      <c r="BO32" s="114">
        <f t="shared" si="27"/>
        <v>235055.76690999998</v>
      </c>
      <c r="BP32" s="114">
        <f>SUM(BP21:BP31)</f>
        <v>227327.98590999999</v>
      </c>
      <c r="BQ32" s="114">
        <f t="shared" ref="BQ32:BR32" si="317">SUM(BQ21:BQ31)</f>
        <v>7727.7809999999999</v>
      </c>
      <c r="BR32" s="114">
        <f t="shared" si="317"/>
        <v>0</v>
      </c>
      <c r="BS32" s="115">
        <f t="shared" si="95"/>
        <v>83773.327937358379</v>
      </c>
      <c r="BT32" s="116">
        <f t="shared" si="96"/>
        <v>-26.275308399148898</v>
      </c>
      <c r="BU32" s="113">
        <f t="shared" si="29"/>
        <v>898965.72844219138</v>
      </c>
      <c r="BV32" s="114">
        <f>SUM(BV21:BV31)</f>
        <v>898716.72844219138</v>
      </c>
      <c r="BW32" s="114">
        <f t="shared" ref="BW32:BX32" si="318">SUM(BW21:BW31)</f>
        <v>249</v>
      </c>
      <c r="BX32" s="114">
        <f t="shared" si="318"/>
        <v>0</v>
      </c>
      <c r="BY32" s="114">
        <f t="shared" ref="BY32" si="319">SUM(BZ32:CB32)</f>
        <v>740590.72226800013</v>
      </c>
      <c r="BZ32" s="114">
        <f>SUM(BZ21:BZ31)</f>
        <v>721866.18866800016</v>
      </c>
      <c r="CA32" s="114">
        <f t="shared" ref="CA32:CB32" si="320">SUM(CA21:CA31)</f>
        <v>18724.533599999999</v>
      </c>
      <c r="CB32" s="114">
        <f t="shared" si="320"/>
        <v>0</v>
      </c>
      <c r="CC32" s="115">
        <f t="shared" si="99"/>
        <v>158375.00617419125</v>
      </c>
      <c r="CD32" s="116">
        <f t="shared" si="100"/>
        <v>-17.617468738061646</v>
      </c>
      <c r="CE32" s="113">
        <f t="shared" si="33"/>
        <v>1742781.0494348696</v>
      </c>
      <c r="CF32" s="114">
        <f>SUM(CF21:CF31)</f>
        <v>1742283.0494348696</v>
      </c>
      <c r="CG32" s="114">
        <f t="shared" ref="CG32:CH32" si="321">SUM(CG21:CG31)</f>
        <v>498</v>
      </c>
      <c r="CH32" s="114">
        <f t="shared" si="321"/>
        <v>0</v>
      </c>
      <c r="CI32" s="114">
        <f t="shared" si="35"/>
        <v>1382251.5528880002</v>
      </c>
      <c r="CJ32" s="114">
        <f>SUM(CJ21:CJ31)</f>
        <v>1361004.1862880001</v>
      </c>
      <c r="CK32" s="114">
        <f t="shared" ref="CK32:CL32" si="322">SUM(CK21:CK31)</f>
        <v>21247.366600000001</v>
      </c>
      <c r="CL32" s="114">
        <f t="shared" si="322"/>
        <v>0</v>
      </c>
      <c r="CM32" s="115">
        <f t="shared" si="103"/>
        <v>360529.4965468694</v>
      </c>
      <c r="CN32" s="116">
        <f t="shared" si="104"/>
        <v>-20.687021853019232</v>
      </c>
      <c r="CO32" s="113">
        <f t="shared" ref="CO32" si="323">SUM(CP32:CR32)</f>
        <v>164155.70396638263</v>
      </c>
      <c r="CP32" s="114">
        <f>SUM(CP21:CP31)</f>
        <v>164072.70396638263</v>
      </c>
      <c r="CQ32" s="114">
        <f t="shared" ref="CQ32:CR32" si="324">SUM(CQ21:CQ31)</f>
        <v>83</v>
      </c>
      <c r="CR32" s="114">
        <f t="shared" si="324"/>
        <v>0</v>
      </c>
      <c r="CS32" s="114">
        <f t="shared" si="297"/>
        <v>163378.08534000002</v>
      </c>
      <c r="CT32" s="114">
        <f>SUM(CT21:CT31)</f>
        <v>162911.33934000001</v>
      </c>
      <c r="CU32" s="114">
        <f t="shared" ref="CU32:CV32" si="325">SUM(CU21:CU31)</f>
        <v>466.74599999999998</v>
      </c>
      <c r="CV32" s="114">
        <f t="shared" si="325"/>
        <v>0</v>
      </c>
      <c r="CW32" s="115">
        <f t="shared" si="228"/>
        <v>777.61862638260936</v>
      </c>
      <c r="CX32" s="116">
        <f t="shared" si="229"/>
        <v>-0.47370795384719599</v>
      </c>
      <c r="CY32" s="113">
        <f t="shared" si="230"/>
        <v>153711.16727500956</v>
      </c>
      <c r="CZ32" s="114">
        <f>SUM(CZ21:CZ31)</f>
        <v>153628.16727500956</v>
      </c>
      <c r="DA32" s="114">
        <f t="shared" ref="DA32:DB32" si="326">SUM(DA21:DA31)</f>
        <v>83</v>
      </c>
      <c r="DB32" s="114">
        <f t="shared" si="326"/>
        <v>0</v>
      </c>
      <c r="DC32" s="114">
        <f t="shared" si="41"/>
        <v>237845.44127999997</v>
      </c>
      <c r="DD32" s="114">
        <f>SUM(DD21:DD31)</f>
        <v>229913.83727999998</v>
      </c>
      <c r="DE32" s="114">
        <f t="shared" ref="DE32:DF32" si="327">SUM(DE21:DE31)</f>
        <v>7931.6040000000003</v>
      </c>
      <c r="DF32" s="114">
        <f t="shared" si="327"/>
        <v>0</v>
      </c>
      <c r="DG32" s="115">
        <f t="shared" si="233"/>
        <v>-84134.27400499041</v>
      </c>
      <c r="DH32" s="116">
        <f t="shared" si="234"/>
        <v>54.735303554401554</v>
      </c>
      <c r="DI32" s="113">
        <f t="shared" si="43"/>
        <v>173811.17345775972</v>
      </c>
      <c r="DJ32" s="114">
        <f>SUM(DJ21:DJ31)</f>
        <v>173728.17345775972</v>
      </c>
      <c r="DK32" s="114">
        <f t="shared" ref="DK32:DL32" si="328">SUM(DK21:DK31)</f>
        <v>83</v>
      </c>
      <c r="DL32" s="114">
        <f t="shared" si="328"/>
        <v>0</v>
      </c>
      <c r="DM32" s="114">
        <f t="shared" si="45"/>
        <v>331863.53961000004</v>
      </c>
      <c r="DN32" s="114">
        <f>SUM(DN21:DN31)</f>
        <v>331091.92761000001</v>
      </c>
      <c r="DO32" s="114">
        <f t="shared" ref="DO32:DP32" si="329">SUM(DO21:DO31)</f>
        <v>771.61200000000008</v>
      </c>
      <c r="DP32" s="114">
        <f t="shared" si="329"/>
        <v>0</v>
      </c>
      <c r="DQ32" s="115">
        <f t="shared" si="237"/>
        <v>-158052.36615224031</v>
      </c>
      <c r="DR32" s="116">
        <f t="shared" si="238"/>
        <v>90.933374999997227</v>
      </c>
      <c r="DS32" s="113">
        <f t="shared" si="47"/>
        <v>491678.04469915194</v>
      </c>
      <c r="DT32" s="114">
        <f>SUM(DT21:DT31)</f>
        <v>491429.04469915194</v>
      </c>
      <c r="DU32" s="114">
        <f t="shared" ref="DU32:DV32" si="330">SUM(DU21:DU31)</f>
        <v>249</v>
      </c>
      <c r="DV32" s="114">
        <f t="shared" si="330"/>
        <v>0</v>
      </c>
      <c r="DW32" s="114">
        <f t="shared" ref="DW32" si="331">SUM(DX32:DZ32)</f>
        <v>733087.06623000011</v>
      </c>
      <c r="DX32" s="114">
        <f>SUM(DX21:DX31)</f>
        <v>723917.10423000006</v>
      </c>
      <c r="DY32" s="114">
        <f t="shared" ref="DY32:DZ32" si="332">SUM(DY21:DY31)</f>
        <v>9169.9620000000014</v>
      </c>
      <c r="DZ32" s="114">
        <f t="shared" si="332"/>
        <v>0</v>
      </c>
      <c r="EA32" s="115">
        <f t="shared" si="241"/>
        <v>-241409.02153084817</v>
      </c>
      <c r="EB32" s="116">
        <f t="shared" si="242"/>
        <v>49.099003734966772</v>
      </c>
      <c r="EC32" s="113">
        <f t="shared" si="51"/>
        <v>2234459.0941340211</v>
      </c>
      <c r="ED32" s="114">
        <f>SUM(ED21:ED31)</f>
        <v>2233712.0941340211</v>
      </c>
      <c r="EE32" s="114">
        <f t="shared" ref="EE32:EF32" si="333">SUM(EE21:EE31)</f>
        <v>747</v>
      </c>
      <c r="EF32" s="114">
        <f t="shared" si="333"/>
        <v>0</v>
      </c>
      <c r="EG32" s="114">
        <f t="shared" si="53"/>
        <v>2115338.6191179999</v>
      </c>
      <c r="EH32" s="114">
        <f>SUM(EH21:EH31)</f>
        <v>2084921.2905179998</v>
      </c>
      <c r="EI32" s="114">
        <f t="shared" ref="EI32:EJ32" si="334">SUM(EI21:EI31)</f>
        <v>30417.328600000001</v>
      </c>
      <c r="EJ32" s="114">
        <f t="shared" si="334"/>
        <v>0</v>
      </c>
      <c r="EK32" s="115">
        <f t="shared" si="245"/>
        <v>119120.47501602117</v>
      </c>
      <c r="EL32" s="116">
        <f t="shared" si="246"/>
        <v>-5.3310653718718868</v>
      </c>
      <c r="EM32" s="113">
        <f t="shared" si="55"/>
        <v>244812.07178054983</v>
      </c>
      <c r="EN32" s="114">
        <f>SUM(EN21:EN31)</f>
        <v>244729.07178054983</v>
      </c>
      <c r="EO32" s="114">
        <f t="shared" ref="EO32:EP32" si="335">SUM(EO21:EO31)</f>
        <v>83</v>
      </c>
      <c r="EP32" s="114">
        <f t="shared" si="335"/>
        <v>0</v>
      </c>
      <c r="EQ32" s="114">
        <f t="shared" si="57"/>
        <v>297034.12013</v>
      </c>
      <c r="ER32" s="114">
        <f>SUM(ER21:ER31)</f>
        <v>295489.84813</v>
      </c>
      <c r="ES32" s="114">
        <f t="shared" ref="ES32:ET32" si="336">SUM(ES21:ES31)</f>
        <v>1544.2719999999999</v>
      </c>
      <c r="ET32" s="114">
        <f t="shared" si="336"/>
        <v>0</v>
      </c>
      <c r="EU32" s="115">
        <f t="shared" si="249"/>
        <v>-52222.048349450168</v>
      </c>
      <c r="EV32" s="116">
        <f t="shared" si="250"/>
        <v>21.331484174629338</v>
      </c>
      <c r="EW32" s="113">
        <f t="shared" si="59"/>
        <v>364512.34597359842</v>
      </c>
      <c r="EX32" s="114">
        <f>SUM(EX21:EX31)</f>
        <v>364429.34597359842</v>
      </c>
      <c r="EY32" s="114">
        <f t="shared" ref="EY32:EZ32" si="337">SUM(EY21:EY31)</f>
        <v>83</v>
      </c>
      <c r="EZ32" s="114">
        <f t="shared" si="337"/>
        <v>0</v>
      </c>
      <c r="FA32" s="114">
        <f t="shared" si="61"/>
        <v>369340.21506000008</v>
      </c>
      <c r="FB32" s="114">
        <f>SUM(FB21:FB31)</f>
        <v>367825.67106000008</v>
      </c>
      <c r="FC32" s="114">
        <f t="shared" ref="FC32:FD32" si="338">SUM(FC21:FC31)</f>
        <v>1514.5440000000003</v>
      </c>
      <c r="FD32" s="114">
        <f t="shared" si="338"/>
        <v>0</v>
      </c>
      <c r="FE32" s="115">
        <f t="shared" si="253"/>
        <v>-4827.8690864016535</v>
      </c>
      <c r="FF32" s="116">
        <f t="shared" si="254"/>
        <v>1.324473406656935</v>
      </c>
      <c r="FG32" s="113">
        <f t="shared" si="63"/>
        <v>375818.85678350343</v>
      </c>
      <c r="FH32" s="114">
        <f>SUM(FH21:FH31)</f>
        <v>375735.85678350343</v>
      </c>
      <c r="FI32" s="114">
        <f t="shared" ref="FI32:FJ32" si="339">SUM(FI21:FI31)</f>
        <v>83</v>
      </c>
      <c r="FJ32" s="114">
        <f t="shared" si="339"/>
        <v>0</v>
      </c>
      <c r="FK32" s="114">
        <f t="shared" si="65"/>
        <v>388495.61146000004</v>
      </c>
      <c r="FL32" s="114">
        <f>SUM(FL21:FL31)</f>
        <v>386756.07646000007</v>
      </c>
      <c r="FM32" s="114">
        <f t="shared" ref="FM32:FN32" si="340">SUM(FM21:FM31)</f>
        <v>1739.5349999999999</v>
      </c>
      <c r="FN32" s="114">
        <f t="shared" si="340"/>
        <v>0</v>
      </c>
      <c r="FO32" s="115">
        <f t="shared" si="257"/>
        <v>-12676.75467649661</v>
      </c>
      <c r="FP32" s="116">
        <f t="shared" si="258"/>
        <v>3.3731023464315513</v>
      </c>
      <c r="FQ32" s="113">
        <f t="shared" si="67"/>
        <v>985143.27453765192</v>
      </c>
      <c r="FR32" s="114">
        <f>SUM(FR21:FR31)</f>
        <v>984894.27453765192</v>
      </c>
      <c r="FS32" s="114">
        <f t="shared" ref="FS32:FT32" si="341">SUM(FS21:FS31)</f>
        <v>249</v>
      </c>
      <c r="FT32" s="114">
        <f t="shared" si="341"/>
        <v>0</v>
      </c>
      <c r="FU32" s="114">
        <f t="shared" ref="FU32" si="342">SUM(FV32:FX32)</f>
        <v>1054869.9466500001</v>
      </c>
      <c r="FV32" s="114">
        <f>SUM(FV21:FV31)</f>
        <v>1050071.59565</v>
      </c>
      <c r="FW32" s="114">
        <f t="shared" ref="FW32:FX32" si="343">SUM(FW21:FW31)</f>
        <v>4798.3510000000006</v>
      </c>
      <c r="FX32" s="114">
        <f t="shared" si="343"/>
        <v>0</v>
      </c>
      <c r="FY32" s="115">
        <f t="shared" si="261"/>
        <v>-69726.67211234814</v>
      </c>
      <c r="FZ32" s="116">
        <f t="shared" si="262"/>
        <v>7.0778204464799614</v>
      </c>
      <c r="GA32" s="113">
        <f t="shared" si="71"/>
        <v>1476821.3192368038</v>
      </c>
      <c r="GB32" s="114">
        <f>SUM(GB21:GB31)</f>
        <v>1476323.3192368038</v>
      </c>
      <c r="GC32" s="114">
        <f t="shared" ref="GC32:GD32" si="344">SUM(GC21:GC31)</f>
        <v>498</v>
      </c>
      <c r="GD32" s="114">
        <f t="shared" si="344"/>
        <v>0</v>
      </c>
      <c r="GE32" s="114">
        <f t="shared" si="73"/>
        <v>1787957.0128800001</v>
      </c>
      <c r="GF32" s="114">
        <f>SUM(GF21:GF31)</f>
        <v>1773988.69988</v>
      </c>
      <c r="GG32" s="114">
        <f t="shared" ref="GG32:GH32" si="345">SUM(GG21:GG31)</f>
        <v>13968.313</v>
      </c>
      <c r="GH32" s="114">
        <f t="shared" si="345"/>
        <v>0</v>
      </c>
      <c r="GI32" s="115">
        <f t="shared" si="265"/>
        <v>-311135.69364319625</v>
      </c>
      <c r="GJ32" s="116">
        <f t="shared" si="266"/>
        <v>21.067930804519122</v>
      </c>
      <c r="GK32" s="113">
        <f t="shared" si="135"/>
        <v>3219602.3686716729</v>
      </c>
      <c r="GL32" s="114">
        <f>SUM(GL21:GL31)</f>
        <v>3218606.3686716729</v>
      </c>
      <c r="GM32" s="114">
        <f t="shared" ref="GM32:GN32" si="346">SUM(GM21:GM31)</f>
        <v>996</v>
      </c>
      <c r="GN32" s="114">
        <f t="shared" si="346"/>
        <v>0</v>
      </c>
      <c r="GO32" s="114">
        <f t="shared" si="76"/>
        <v>3170208.5657679997</v>
      </c>
      <c r="GP32" s="114">
        <f>SUM(GP21:GP31)</f>
        <v>3134992.8861679998</v>
      </c>
      <c r="GQ32" s="114">
        <f t="shared" ref="GQ32:GR32" si="347">SUM(GQ21:GQ31)</f>
        <v>35215.679600000003</v>
      </c>
      <c r="GR32" s="114">
        <f t="shared" si="347"/>
        <v>0</v>
      </c>
      <c r="GS32" s="115">
        <f t="shared" si="269"/>
        <v>49393.802903673146</v>
      </c>
      <c r="GT32" s="116">
        <f t="shared" si="270"/>
        <v>-1.5341584844234006</v>
      </c>
      <c r="GV32" s="114">
        <f>SUM(GV21:GV30)</f>
        <v>3128150.7368399431</v>
      </c>
      <c r="GW32" s="118"/>
      <c r="GX32" s="65">
        <f t="shared" si="78"/>
        <v>-1382251.5528880002</v>
      </c>
      <c r="HD32" s="119">
        <f>GP57+GP80</f>
        <v>260465.96427908482</v>
      </c>
    </row>
    <row r="33" spans="1:215" s="126" customFormat="1" ht="18" customHeight="1" x14ac:dyDescent="0.2">
      <c r="A33" s="120" t="s">
        <v>291</v>
      </c>
      <c r="B33" s="121"/>
      <c r="C33" s="122">
        <f t="shared" si="79"/>
        <v>339753.4168091609</v>
      </c>
      <c r="D33" s="123">
        <f>+D37+D40+D45+D57+D64+D68+D73+D82+D80+D92+D103+D112+D116+D127+D134+D144+D152+D157+D164+D169+D175+D189</f>
        <v>320895.0665457797</v>
      </c>
      <c r="E33" s="123">
        <f>+E37+E40+E45+E57+E64+E68+E73+E82+E80+E92+E103+E112+E116+E127+E134+E144+E152+E157+E164+E169+E175+E189</f>
        <v>18858.350263381188</v>
      </c>
      <c r="F33" s="123">
        <f>+F37+F40+F45+F57+F64+F68+F73+F82+F80+F92+E113+F112+F116+F127+F134+F144+F152+F157+F164+F169+F175+F189</f>
        <v>0</v>
      </c>
      <c r="G33" s="123">
        <f t="shared" si="4"/>
        <v>329270.714174591</v>
      </c>
      <c r="H33" s="123">
        <f>+H37+H40+H45+H57+H64+H68+H73+H82+H80+H92+H103+H112+H116+H127+H134+H144+H152+H157+H164+H169+H175+H189</f>
        <v>276709.05089552066</v>
      </c>
      <c r="I33" s="123">
        <f>+I37+I40+I45+I57+I64+I68+I73+I82+I80+I92+I103+I112+I116+I127+I134+I144+I152+I157+I164+I169+I175+I189</f>
        <v>52129.437249070354</v>
      </c>
      <c r="J33" s="123">
        <f>+J37+J40+J45+J57+J64+J68+J73+J82+J80+J92+J103+J112+J116+J127+J134+J144+J152+J157+J164+J169+J175+J189</f>
        <v>432.22603000000004</v>
      </c>
      <c r="K33" s="124">
        <f t="shared" si="80"/>
        <v>10482.702634569898</v>
      </c>
      <c r="L33" s="125">
        <f t="shared" si="81"/>
        <v>-3.0853854931083902</v>
      </c>
      <c r="M33" s="122">
        <f t="shared" si="207"/>
        <v>401180.38036610396</v>
      </c>
      <c r="N33" s="123">
        <f>+N37+N40+N45+N57+N64+N68+N73+N82+N80+N92+N103+N112+N116+N127+N134+N144+N152+N157+N164+N169+N175+N189</f>
        <v>375897.55110406631</v>
      </c>
      <c r="O33" s="123">
        <f>+O37+O40+O45+O57+O64+O68+O73+O82+O80+O92+O103+O112+O116+O127+O134+O144+O152+O157+O164+O169+O175+O189</f>
        <v>25282.829262037663</v>
      </c>
      <c r="P33" s="123">
        <f>+P37+P40+P45+P57+P64+P68+P73+P82+P80+P92+P103+P112+P116+P127+P134+P144+P152+P157+P164+P169+P175+P189</f>
        <v>0</v>
      </c>
      <c r="Q33" s="123">
        <f t="shared" si="7"/>
        <v>393910.19812288583</v>
      </c>
      <c r="R33" s="123">
        <f>+R37+R40+R45+R57+R64+R68+R73+R82+R80+R92+R103+R112+R116+R127+R134+R144+R152+R157+R164+R169+R175+R189</f>
        <v>331156.5577334392</v>
      </c>
      <c r="S33" s="123">
        <f>+S37+S40+S45+S57+S64+S68+S73+S82+S80+S92+S103+S112+S116+S127+S134+S144+S152+S157+S164+S169+S175+S189</f>
        <v>60788.49918676947</v>
      </c>
      <c r="T33" s="123">
        <f>+T37+T40+T45+T57+T64+T68+T73+T82+T80+T92+T103+T112+T116+T127+T134+T144+T152+T157+T164+T169+T175+T189</f>
        <v>1965.141202677152</v>
      </c>
      <c r="U33" s="124">
        <f t="shared" si="83"/>
        <v>7270.1822432181216</v>
      </c>
      <c r="V33" s="125">
        <f t="shared" si="84"/>
        <v>-1.8121978538889607</v>
      </c>
      <c r="W33" s="122">
        <f t="shared" ref="W33" si="348">SUM(X33:Z33)</f>
        <v>459645.18121669331</v>
      </c>
      <c r="X33" s="123">
        <f>+X37+X40+X45+X57+X64+X68+X73+X82+X80+X92+X103+X112+X116+X127+X134+X144+X152+X157+X164+X169+X175+X189</f>
        <v>433359.76053826709</v>
      </c>
      <c r="Y33" s="123">
        <f>+Y37+Y40+Y45+Y57+Y64+Y68+Y73+Y82+Y80+Y92+Y103+Y112+Y116+Y127+Y134+Y144+Y152+Y157+Y164+Y169+Y175+Y189</f>
        <v>26285.420678426213</v>
      </c>
      <c r="Z33" s="123">
        <f>+Z37+Z40+Z45+Z57+Z64+Z68+Z73+Z82+Z80+Z92+Z103+Z112+Z116+Z127+Z134+Z144+Z152+Z157+Z164+Z169+Z175+Z189</f>
        <v>0</v>
      </c>
      <c r="AA33" s="123">
        <f t="shared" ref="AA33" si="349">SUM(AB33:AD33)</f>
        <v>483935.69866793946</v>
      </c>
      <c r="AB33" s="123">
        <f>+AB37+AB40+AB45+AB57+AB64+AB68+AB73+AB82+AB80+AB92+AB103+AB112+AB116+AB127+AB134+AB144+AB152+AB157+AB164+AB169+AB175+AB189</f>
        <v>419758.14330357464</v>
      </c>
      <c r="AC33" s="123">
        <f>+AC37+AC40+AC45+AC57+AC64+AC68+AC73+AC82+AC80+AC92+AC103+AC112+AC116+AC127+AC134+AC144+AC152+AC157+AC164+AC169+AC175+AC189</f>
        <v>62326.001484364795</v>
      </c>
      <c r="AD33" s="123">
        <f>+AD37+AD40+AD45+AD57+AD64+AD68+AD73+AD82+AD80+AD92+AD103+AD112+AD116+AD127+AD134+AD144+AD152+AD157+AD164+AD169+AD175+AD189</f>
        <v>1851.5538799999997</v>
      </c>
      <c r="AE33" s="124">
        <f t="shared" si="85"/>
        <v>-24290.517451246153</v>
      </c>
      <c r="AF33" s="125">
        <f t="shared" si="86"/>
        <v>5.2846235409122642</v>
      </c>
      <c r="AG33" s="122">
        <f t="shared" ref="AG33" si="350">SUM(AH33:AJ33)</f>
        <v>1200578.9783919579</v>
      </c>
      <c r="AH33" s="123">
        <f>+AH37+AH40+AH45+AH57+AH64+AH68+AH73+AH82+AH80+AH92+AH103+AH112+AH116+AH127+AH134+AH144+AH152+AH157+AH164+AH169+AH175+AH189</f>
        <v>1130152.378188113</v>
      </c>
      <c r="AI33" s="123">
        <f>+AI37+AI40+AI45+AI57+AI64+AI68+AI73+AI82+AI80+AI92+AI103+AI112+AI116+AI127+AI134+AI144+AI152+AI157+AI164+AI169+AI175+AI189</f>
        <v>70426.600203845068</v>
      </c>
      <c r="AJ33" s="123">
        <f>+AJ37+AJ40+AJ45+AJ57+AJ64+AJ68+AJ73+AJ82+AJ80+AJ92+AJ103+AJ112+AJ116+AJ127+AJ134+AJ144+AJ152+AJ157+AJ164+AJ169+AJ175+AJ189</f>
        <v>0</v>
      </c>
      <c r="AK33" s="123">
        <f t="shared" ref="AK33" si="351">SUM(AL33:AN33)</f>
        <v>1207116.6109654163</v>
      </c>
      <c r="AL33" s="123">
        <f>+AL37+AL40+AL45+AL57+AL64+AL68+AL73+AL82+AL80+AL92+AL103+AL112+AL116+AL127+AL134+AL144+AL152+AL157+AL164+AL169+AL175+AL189</f>
        <v>1027623.7519325346</v>
      </c>
      <c r="AM33" s="123">
        <f>+AM37+AM40+AM45+AM57+AM64+AM68+AM73+AM82+AM80+AM92+AM103+AM112+AM116+AM127+AM134+AM144+AM152+AM157+AM164+AM169+AM175+AM189</f>
        <v>175243.93792020465</v>
      </c>
      <c r="AN33" s="123">
        <f>+AN37+AN40+AN45+AN57+AN64+AN68+AN73+AN82+AN80+AN92+AN103+AN112+AN116+AN127+AN134+AN144+AN152+AN157+AN164+AN169+AN175+AN189</f>
        <v>4248.9211126771525</v>
      </c>
      <c r="AO33" s="124">
        <f t="shared" si="89"/>
        <v>-6537.6325734583661</v>
      </c>
      <c r="AP33" s="125">
        <f t="shared" si="90"/>
        <v>0.54453998371808154</v>
      </c>
      <c r="AQ33" s="122">
        <f t="shared" ref="AQ33" si="352">SUM(AR33:AT33)</f>
        <v>249556.29639553739</v>
      </c>
      <c r="AR33" s="123">
        <f>+AR37+AR40+AR45+AR57+AR64+AR68+AR73+AR82+AR80+AR92+AR103+AR112+AR116+AR127+AR134+AR144+AR152+AR157+AR164+AR169+AR175+AR189</f>
        <v>232164.88193803927</v>
      </c>
      <c r="AS33" s="123">
        <f>+AS37+AS40+AS45+AS57+AS64+AS68+AS73+AS82+AS80+AS92+AS103+AS112+AS116+AS127+AS134+AS144+AS152+AS157+AS164+AS169+AS175+AS189</f>
        <v>17391.414457498104</v>
      </c>
      <c r="AT33" s="123">
        <f>+AT37+AT40+AT45+AT57+AT64+AT68+AT73+AT82+AT80+AT92+AT103+AT112+AT116+AT127+AT134+AT144+AT152+AT157+AT164+AT169+AT175+AT189</f>
        <v>0</v>
      </c>
      <c r="AU33" s="123">
        <f t="shared" ref="AU33" si="353">SUM(AV33:AX33)</f>
        <v>235340.77593321804</v>
      </c>
      <c r="AV33" s="123">
        <f>+AV37+AV40+AV45+AV57+AV64+AV68+AV73+AV82+AV80+AV92+AV103+AV112+AV116+AV127+AV134+AV144+AV152+AV157+AV164+AV169+AV175+AV189</f>
        <v>211397.03340574628</v>
      </c>
      <c r="AW33" s="123">
        <f>+AW37+AW40+AW45+AW57+AW64+AW68+AW73+AW82+AW80+AW92+AW103+AW112+AW116+AW127+AW134+AW144+AW152+AW157+AW164+AW169+AW175+AW189</f>
        <v>20880.339814733576</v>
      </c>
      <c r="AX33" s="123">
        <f>+AX37+AX40+AX45+AX57+AX64+AX68+AX73+AX82+AX80+AX92+AX103+AX112+AX116+AX127+AX134+AX144+AX152+AX157+AX164+AX169+AX175+AX189</f>
        <v>3063.4027127382001</v>
      </c>
      <c r="AY33" s="124">
        <f t="shared" si="91"/>
        <v>14215.520462319342</v>
      </c>
      <c r="AZ33" s="125">
        <f t="shared" si="92"/>
        <v>-5.6963180924067984</v>
      </c>
      <c r="BA33" s="122">
        <f t="shared" ref="BA33" si="354">SUM(BB33:BD33)</f>
        <v>336419.84871628665</v>
      </c>
      <c r="BB33" s="123">
        <f>+BB37+BB40+BB45+BB57+BB64+BB68+BB73+BB82+BB80+BB92+BB103+BB112+BB116+BB127+BB134+BB144+BB152+BB157+BB164+BB169+BB175+BB189</f>
        <v>310965.6225497027</v>
      </c>
      <c r="BC33" s="123">
        <f>+BC37+BC40+BC45+BC57+BC64+BC68+BC73+BC82+BC80+BC92+BC103+BC112+BC116+BC127+BC134+BC144+BC152+BC157+BC164+BC169+BC175+BC189</f>
        <v>25454.226166583954</v>
      </c>
      <c r="BD33" s="123">
        <f>+BD37+BD40+BD45+BD57+BD64+BD68+BD73+BD82+BD80+BD92+BD103+BD112+BD116+BD127+BD134+BD144+BD152+BD157+BD164+BD169+BD175+BD189</f>
        <v>0</v>
      </c>
      <c r="BE33" s="123">
        <f t="shared" ref="BE33" si="355">SUM(BF33:BH33)</f>
        <v>335977.29610126634</v>
      </c>
      <c r="BF33" s="123">
        <f>+BF37+BF40+BF45+BF57+BF64+BF68+BF73+BF82+BF80+BF92+BF113+BF112+BF116+BF127+BF134+BF144+BF152+BF157+BF164+BF169+BF175+BF189</f>
        <v>299278.38701869064</v>
      </c>
      <c r="BG33" s="123">
        <f>+BG37+BG40+BG45+BG57+BG64+BG68+BG73+BG82+BG80+BG92+BG103+BG112+BG116+BG127+BG134+BG144+BG152+BG157+BG164+BG169+BG175+BG189</f>
        <v>34673.412101585382</v>
      </c>
      <c r="BH33" s="123">
        <f>+BH37+BH40+BH45+BH57+BH64+BH68+BH73+BH82+BH80+BH92+BH103+BH112+BH116+BH127+BH134+BH144+BH152+BH157+BH164+BH169+BH175+BH189</f>
        <v>2025.4969809903207</v>
      </c>
      <c r="BI33" s="124">
        <f t="shared" si="93"/>
        <v>442.55261502030771</v>
      </c>
      <c r="BJ33" s="125">
        <f t="shared" si="94"/>
        <v>-0.13154771239241825</v>
      </c>
      <c r="BK33" s="122">
        <f t="shared" ref="BK33" si="356">SUM(BL33:BN33)</f>
        <v>419774.69620586943</v>
      </c>
      <c r="BL33" s="123">
        <f>+BL37+BL40+BL45+BL57+BL64+BL68+BL73+BL82+BL80+BL92+BL103+BL112+BL116+BL127+BL134+BL144+BL152+BL157+BL164+BL169+BL175+BL189</f>
        <v>394334.54566167411</v>
      </c>
      <c r="BM33" s="123">
        <f>+BM37+BM40+BM45+BM57+BM64+BM68+BM73+BM82+BM80+BM92+BM103+BM112+BM116+BM127+BM134+BM144+BM152+BM157+BM164+BM169+BM175+BM189</f>
        <v>25440.150544195327</v>
      </c>
      <c r="BN33" s="123">
        <f>+BN37+BN40+BN45+BN57+BN64+BN68+BN73+BN82+BN80+BN92+BN103+BN112+BN116+BN127+BN134+BN144+BN152+BN157+BN164+BN169+BN175+BN189</f>
        <v>0</v>
      </c>
      <c r="BO33" s="123">
        <f t="shared" ref="BO33" si="357">SUM(BP33:BR33)</f>
        <v>418235.45275575732</v>
      </c>
      <c r="BP33" s="123">
        <f>+BP37+BP40+BP45+BP57+BP64+BP68+BP73+BP82+BP80+BP92+BP103+BP112+BP116+BP127+BP134+BP144+BP152+BP157+BP164+BP169+BP175+BP189</f>
        <v>379593.79413957463</v>
      </c>
      <c r="BQ33" s="123">
        <f>+BQ37+BQ40+BQ45+BQ57+BQ64+BQ68+BQ73+BQ82+BQ80+BQ92+BQ103+BQ112+BQ116+BQ127+BQ134+BQ144+BQ152+BQ157+BQ164+BQ169+BQ175+BQ189</f>
        <v>33859.047256229416</v>
      </c>
      <c r="BR33" s="123">
        <f>+BR37+BR40+BR45+BR57+BR64+BR68+BR73+BR82+BR80+BR92+BR103+BR112+BR116+BR127+BR134+BR144+BR152+BR157+BR164+BR169+BR175+BR189</f>
        <v>4782.61135995324</v>
      </c>
      <c r="BS33" s="124">
        <f t="shared" si="95"/>
        <v>1539.243450112117</v>
      </c>
      <c r="BT33" s="125">
        <f t="shared" si="96"/>
        <v>-0.36668323841921335</v>
      </c>
      <c r="BU33" s="122">
        <f t="shared" ref="BU33" si="358">SUM(BV33:BX33)</f>
        <v>1005750.8413176937</v>
      </c>
      <c r="BV33" s="123">
        <f>+BV37+BV40+BV45+BV57+BV64+BV68+BV73+BV82+BV80+BV92+BV103+BV112+BV116+BV127+BV134+BV144+BV152+BV157+BV164+BV169+BV175+BV189</f>
        <v>937465.05014941632</v>
      </c>
      <c r="BW33" s="123">
        <f>+BW37+BW40+BW45+BW57+BW64+BW68+BW73+BW82+BW80+BW92+BW103+BW112+BW116+BW127+BW134+BW144+BW152+BW157+BW164+BW169+BW175+BW189</f>
        <v>68285.79116827737</v>
      </c>
      <c r="BX33" s="123">
        <f>+BX37+BX40+BX45+BX57+BX64+BX68+BX73+BX82+BX80+BX92+BX103+BX112+BX116+BX127+BX134+BX144+BX152+BX157+BX164+BX169+BX175+BX189</f>
        <v>0</v>
      </c>
      <c r="BY33" s="123">
        <f t="shared" ref="BY33" si="359">SUM(BZ33:CB33)</f>
        <v>997164.85261880723</v>
      </c>
      <c r="BZ33" s="123">
        <f>+BZ37+BZ40+BZ45+BZ57+BZ64+BZ68+BZ73+BZ82+BZ80+BZ92+BZ103+BZ112+BZ116+BZ127+BZ134+BZ144+BZ152+BZ157+BZ164+BZ169+BZ175+BZ189</f>
        <v>897880.54239257716</v>
      </c>
      <c r="CA33" s="123">
        <f>+CA37+CA40+CA45+CA57+CA64+CA68+CA73+CA82+CA80+CA92+CA103+CA112+CA116+CA127+CA134+CA144+CA152+CA157+CA164+CA169+CA175+CA189</f>
        <v>89412.799172548359</v>
      </c>
      <c r="CB33" s="123">
        <f>+CB37+CB40+CB45+CB57+CB64+CB68+CB73+CB82+CB80+CB92+CB103+CB112+CB116+CB127+CB134+CB144+CB152+CB157+CB164+CB169+CB175+CB189</f>
        <v>9871.511053681761</v>
      </c>
      <c r="CC33" s="124">
        <f t="shared" si="99"/>
        <v>8585.9886988864746</v>
      </c>
      <c r="CD33" s="125">
        <f t="shared" si="100"/>
        <v>-0.8536894373995807</v>
      </c>
      <c r="CE33" s="122">
        <f t="shared" ref="CE33" si="360">SUM(CF33:CH33)</f>
        <v>2142605.0897103562</v>
      </c>
      <c r="CF33" s="123">
        <f>+CF37+CF40+CF45+CF57+CF64+CF68+CF73+CF82+CF80+CF92+CE113+CF112+CF116+CF127+CF134+CF144+CF152+CF157+CF164+CF169+CF175+CF189</f>
        <v>2003892.6983382336</v>
      </c>
      <c r="CG33" s="123">
        <f>+CG37+CG40+CG45+CG57+CG64+CG68+CG73+CG82+CG80+CG92+CG103+CG112+CG116+CG127+CG134+CG144+CG152+CG157+CG164+CG169+CG175+CG189</f>
        <v>138712.39137212248</v>
      </c>
      <c r="CH33" s="123">
        <f>+CH37+CH40+CH45+CH57+CH64+CH68+CH73+CH82+CH80+CH92+CH103+CH112+CH116+CH127+CH134+CH144+CH152+CH157+CH164+CH169+CH175+CH189</f>
        <v>0</v>
      </c>
      <c r="CI33" s="123">
        <f t="shared" ref="CI33" si="361">SUM(CJ33:CL33)</f>
        <v>2204285.970584224</v>
      </c>
      <c r="CJ33" s="123">
        <f>+CJ37+CJ40+CJ45+CJ57+CJ64+CJ68+CJ73+CJ82+CJ80+CJ92+CJ103+CJ112+CJ116+CJ127+CJ134+CJ144+CJ152+CJ157+CJ164+CJ169+CJ175+CJ189</f>
        <v>1925476.9143251122</v>
      </c>
      <c r="CK33" s="123">
        <f>+CK37+CK40+CK45+CK57+CK64+CK68+CK73+CK82+CK80+CK92+CK103+CK112+CK116+CK127+CK134+CK144+CK152+CK157+CK164+CK169+CK175+CK189</f>
        <v>264300.19809275301</v>
      </c>
      <c r="CL33" s="123">
        <f>+CL37+CL40+CL45+CL57+CL64+CL68+CL73+CL82+CL80+CL92+CL103+CL112+CL116+CL127+CL134+CL144+CL152+CL157+CL164+CL169+CL175+CL189</f>
        <v>14508.858166358919</v>
      </c>
      <c r="CM33" s="124">
        <f t="shared" si="103"/>
        <v>-61680.880873867776</v>
      </c>
      <c r="CN33" s="125">
        <f t="shared" si="104"/>
        <v>2.8787797233416512</v>
      </c>
      <c r="CO33" s="122">
        <f t="shared" si="224"/>
        <v>281333.1416143399</v>
      </c>
      <c r="CP33" s="123">
        <f>+CP37+CP40+CP45+CP57+CP64+CP68+CP73+CP82+CP80+CP92+CP103+CP112+CP116+CP127+CP134+CP144+CP152+CP157+CP164+CP169+CP175+CP189</f>
        <v>264227.63160221692</v>
      </c>
      <c r="CQ33" s="123">
        <f>+CQ37+CQ40+CQ45+CQ57+CQ64+CQ68+CQ73+CQ82+CQ80+CQ92+CQ103+CQ112+CQ116+CQ127+CQ134+CQ144+CQ152+CQ157+CQ164+CQ169+CQ175+CQ189</f>
        <v>17105.510012123006</v>
      </c>
      <c r="CR33" s="123">
        <f>+CR37+CR40+CR45+CR57+CR64+CR68+CR73+CR82+CR80+CR92+CQ113+CR112+CR116+CR127+CR134+CR144+CR152+CR157+CR164+CR169+CR175+CR189</f>
        <v>0</v>
      </c>
      <c r="CS33" s="123">
        <f t="shared" si="226"/>
        <v>267168.94279412128</v>
      </c>
      <c r="CT33" s="123">
        <f>+CT37+CT40+CT45+CT57+CT64+CT68+CT73+CT82+CT80+CT92+CT103+CT112+CT116+CT127+CT134+CT144+CT152+CT157+CT164+CT169+CT175+CT189</f>
        <v>242906.92701198449</v>
      </c>
      <c r="CU33" s="123">
        <f>+CU37+CU40+CU45+CU57+CU64+CU68+CU73+CU82+CU80+CU92+CU103+CU112+CU116+CU127+CU134+CU144+CU152+CU157+CU164+CU169+CU175+CU189</f>
        <v>22294.752917100766</v>
      </c>
      <c r="CV33" s="123">
        <f>+CV37+CV40+CV45+CV57+CV64+CV68+CV73+CV82+CV80+CV92+CV103+CV112+CV116+CV127+CV134+CV144+CV152+CV157+CV164+CV169+CV175+CV189</f>
        <v>1967.2628650360321</v>
      </c>
      <c r="CW33" s="124">
        <f t="shared" si="228"/>
        <v>14164.198820218618</v>
      </c>
      <c r="CX33" s="125">
        <f t="shared" si="229"/>
        <v>-5.0346712580472683</v>
      </c>
      <c r="CY33" s="122">
        <f t="shared" si="230"/>
        <v>355866.53631459712</v>
      </c>
      <c r="CZ33" s="123">
        <f>+CZ37+CZ40+CZ45+CZ57+CZ64+CZ68+CZ73+CZ82+CZ80+CZ92+CZ103+CZ112+CZ116+CZ127+CZ134+CZ144+CZ152+CZ157+CZ164+CZ169+CZ175+CZ189</f>
        <v>330816.45989754837</v>
      </c>
      <c r="DA33" s="123">
        <f>+DA37+DA40+DA45+DA57+DA64+DA68+DA73+DA82+DA80+DA92+DA103+DA112+DA116+DA127+DA134+DA144+DA152+DA157+DA164+DA169+DA175+DA189</f>
        <v>25050.076417048764</v>
      </c>
      <c r="DB33" s="123">
        <f>+DB37+DB40+DB45+DB57+DB64+DB68+DB73+DB82+DB80+DB92+DB103+DB112+DB116+DB127+DB134+DB144+DB152+DB157+DB164+DB169+DB175+DB189</f>
        <v>0</v>
      </c>
      <c r="DC33" s="123">
        <f t="shared" si="41"/>
        <v>358384.87278776622</v>
      </c>
      <c r="DD33" s="123">
        <f>+DD37+DD40+DD45+DD57+DD64+DD68+DD73+DD82+DD80+DD92+DD103+DD112+DD116+DD127+DD134+DD144+DD152+DD157+DD164+DD169+DD175+DD189</f>
        <v>325307.91800917772</v>
      </c>
      <c r="DE33" s="123">
        <f>+DE37+DE40+DE45+DE57+DE64+DE68+DE73+DE82+DE80+DE92+DE103+DE112+DE116+DE127+DE134+DE144+DE152+DE157+DE164+DE169+DE175+DE189</f>
        <v>29945.104769605794</v>
      </c>
      <c r="DF33" s="123">
        <f>+DF37+DF40+DF45+DF57+DF64+DF68+DF73+DF82+DF80+DF92+DF103+DF112+DF116+DF127+DF134+DF144+DF152+DF157+DF164+DF169+DF175+DF189</f>
        <v>3131.8500089827003</v>
      </c>
      <c r="DG33" s="124">
        <f t="shared" si="233"/>
        <v>-2518.3364731690963</v>
      </c>
      <c r="DH33" s="125">
        <f t="shared" si="234"/>
        <v>0.70766318723005384</v>
      </c>
      <c r="DI33" s="122">
        <f t="shared" ref="DI33" si="362">SUM(DJ33:DL33)</f>
        <v>413402.31783474272</v>
      </c>
      <c r="DJ33" s="123">
        <f>+DJ37+DJ40+DJ45+DJ57+DJ64+DJ68+DJ73+DJ82+DJ80+DJ92+DJ103+DJ112+DJ116+DJ127+DJ134+DJ144+DJ152+DJ157+DJ164+DJ169+DJ175+DJ189</f>
        <v>387579.50943476957</v>
      </c>
      <c r="DK33" s="123">
        <f>+DK37+DK40+DK45+DK57+DK64+DK68+DK73+DK82+DK80+DK92+DK103+DK112+DK116+DK127+DK134+DK144+DK152+DK157+DK164+DK169+DK175+DK189</f>
        <v>25822.808399973135</v>
      </c>
      <c r="DL33" s="123">
        <f>+DL37+DL40+DL45+DL57+DL64+DL68+DL73+DL82+DL80+DL92+DL103+DL112+DL116+DL127+DL134+DL144+DL152+DL157+DL164+DL169+DL175+DL189</f>
        <v>0</v>
      </c>
      <c r="DM33" s="123">
        <f t="shared" ref="DM33" si="363">SUM(DN33:DP33)</f>
        <v>411036.99688173988</v>
      </c>
      <c r="DN33" s="123">
        <f>+DN37+DN40+DN45+DN57+DN64+DN68+DN73+DN82+DN80+DN92+DN103+DN112+DN116+DN127+DN134+DN144+DN152+DN157+DN164+DN169+DN175+DN189</f>
        <v>374882.1169358567</v>
      </c>
      <c r="DO33" s="123">
        <f>+DO37+DO40+DO45+DO57+DO64+DO68+DO73+DO82+DO80+DO92+DO103+DO112+DO116+DO127+DO134+DO144+DO152+DO157+DO164+DO169+DO175+DO189</f>
        <v>32115.486821783055</v>
      </c>
      <c r="DP33" s="123">
        <f>+DP37+DP40+DP45+DP57+DP64+DP68+DP73+DP82+DP80+DP92+DP103+DP112+DP116+DP127+DP134+DP144+DP152+DP157+DP164+DP169+DP175+DP189</f>
        <v>4039.3931241000992</v>
      </c>
      <c r="DQ33" s="124">
        <f t="shared" si="237"/>
        <v>2365.3209530028398</v>
      </c>
      <c r="DR33" s="125">
        <f t="shared" si="238"/>
        <v>-0.57215957699308717</v>
      </c>
      <c r="DS33" s="122">
        <f t="shared" ref="DS33" si="364">SUM(DT33:DV33)</f>
        <v>1050601.99576368</v>
      </c>
      <c r="DT33" s="123">
        <f>+DT37+DT40+DT45+DT57+DT64+DT68+DT73+DT82+DT80+DT92+DT103+DT112+DT116+DT127+DT134+DT144+DT152+DT157+DT164+DT169+DT175+DT189</f>
        <v>982623.60093453503</v>
      </c>
      <c r="DU33" s="123">
        <f>+DU37+DU40+DU45+DU57+DU64+DU68+DU73+DU82+DU80+DU92+DU103+DU112+DU116+DU127+DU134+DU144+DU152+DU157+DU164+DU169+DU175+DU189</f>
        <v>67978.394829144905</v>
      </c>
      <c r="DV33" s="123">
        <f>+DV37+DV40+DV45+DV57+DV64+DV68+DV73+DV82+DV80+DV92+DV103+DV112+DV116+DV127+DV134+DV144+DV152+DV157+DV164+DV169+DV175+DV189</f>
        <v>0</v>
      </c>
      <c r="DW33" s="123">
        <f t="shared" ref="DW33" si="365">SUM(DX33:DZ33)</f>
        <v>1036590.8124636272</v>
      </c>
      <c r="DX33" s="123">
        <f>+DX37+DX40+DX45+DX57+DX64+DX68+DX73+DX82+DX80+DX92+DX103+DX112+DX116+DX127+DX134+DX144+DX152+DX157+DX164+DX169+DX175+DX189</f>
        <v>943096.96195701882</v>
      </c>
      <c r="DY33" s="123">
        <f>+DY37+DY40+DY45+DY57+DY64+DY68+DY73+DY82+DY80+DY92+DY103+DY112+DY116+DY127+DY134+DY144+DY152+DY157+DY164+DY169+DY175+DY189</f>
        <v>84355.344508489623</v>
      </c>
      <c r="DZ33" s="123">
        <f>+DZ37+DZ40+DZ45+DZ57+DZ64+DZ68+DZ73+DZ82+DZ80+DZ92+DZ103+DZ112+DZ116+DZ127+DZ134+DZ144+DZ152+DZ157+DZ164+DZ169+DZ175+DZ189</f>
        <v>9138.5059981188333</v>
      </c>
      <c r="EA33" s="124">
        <f t="shared" si="241"/>
        <v>14011.183300052769</v>
      </c>
      <c r="EB33" s="125">
        <f t="shared" si="242"/>
        <v>-1.3336337981985338</v>
      </c>
      <c r="EC33" s="122">
        <f t="shared" ref="EC33" si="366">SUM(ED33:EF33)</f>
        <v>3256931.8154733316</v>
      </c>
      <c r="ED33" s="123">
        <f>+ED37+ED40+ED45+ED57+ED64+ED68+ED73+ED82+ED80+ED92+ED103+ED112+ED116+ED127+ED134+ED144+ED152+ED157+ED164+ED169+ED175+ED189</f>
        <v>3050241.0292720641</v>
      </c>
      <c r="EE33" s="123">
        <f>+EE37+EE40+EE45+EE57+EE64+EE68+EE73+EE82+EE80+EE92+EE103+EE112+EE116+EE127+EE134+EE144+EE152+EE157+EE164+EE169+EE175+EE189</f>
        <v>206690.78620126736</v>
      </c>
      <c r="EF33" s="123">
        <f>+EF37+EF40+EF45+EF57+EF64+EF68+EF73+EF82+EF80+EF92+EF103+EF112+EF116+EF127+EF134+EF144+EF152+EF157+EF164+EF169+EF175+EF189</f>
        <v>0</v>
      </c>
      <c r="EG33" s="123">
        <f t="shared" ref="EG33" si="367">SUM(EH33:EJ33)</f>
        <v>3240876.7830478516</v>
      </c>
      <c r="EH33" s="123">
        <f>+EH37+EH40+EH45+EH57+EH64+EH68+EH73+EH82+EH80+EH92+EH103+EH112+EH116+EH127+EH134+EH144+EH152+EH157+EH164+EH169+EH175+EH189</f>
        <v>2868573.8762821313</v>
      </c>
      <c r="EI33" s="123">
        <f>+EI37+EI40+EI45+EI57+EI64+EI68+EI73+EI82+EI80+EI92+EI103+EI112+EI116+EI127+EI134+EI144+EI152+EI157+EI164+EI169+EI175+EI189</f>
        <v>348655.54260124249</v>
      </c>
      <c r="EJ33" s="123">
        <f>+EJ37+EJ40+EJ45+EJ57+EJ64+EJ68+EJ73+EJ82+EJ80+EJ92+EJ103+EJ112+EJ116+EJ127+EJ134+EJ144+EJ152+EJ157+EJ164+EJ169+EJ175+EJ189</f>
        <v>23647.364164477738</v>
      </c>
      <c r="EK33" s="124">
        <f t="shared" si="245"/>
        <v>16055.032425479963</v>
      </c>
      <c r="EL33" s="125">
        <f t="shared" si="246"/>
        <v>-0.49294960211338434</v>
      </c>
      <c r="EM33" s="122">
        <f t="shared" ref="EM33" si="368">SUM(EN33:EP33)</f>
        <v>286661.87460719381</v>
      </c>
      <c r="EN33" s="123">
        <f>+EN37+EN40+EN45+EN57+EN64+EN68+EN73+EN82+EN80+EN92+EN103+EN112+EN116+EN127+EN134+EN144+EN152+EN157+EN164+EN169+EN175+EN189</f>
        <v>270049.08547317208</v>
      </c>
      <c r="EO33" s="123">
        <f>+EO37+EO40+EO45+EO57+EO64+EO68+EO73+EO82+EO80+EO92+EO103+EO112+EO116+EO127+EO134+EO144+EO152+EO157+EO164+EO169+EO175+EO189</f>
        <v>16612.789134021732</v>
      </c>
      <c r="EP33" s="123">
        <f>+EP37+EP40+EP45+EP57+EP64+EP68+EP73+EP82+EP80+EP92+EP103+EP112+EP116+EP127+EP134+EP144+EP152+EP157+EP164+EP169+EP175+EP189</f>
        <v>0</v>
      </c>
      <c r="EQ33" s="123">
        <f t="shared" ref="EQ33" si="369">SUM(ER33:ET33)</f>
        <v>289264.24496195308</v>
      </c>
      <c r="ER33" s="123">
        <f>+ER37+ER40+ER45+ER57+ER64+ER68+ER73+ER82+ER80+ER92+ER103+ER112+ER116+ER127+ER134+ER144+ER152+ER157+ER164+ER169+ER175+ER189</f>
        <v>264460.16800473939</v>
      </c>
      <c r="ES33" s="123">
        <f>+ES37+ES40+ES45+ES57+ES64+ES68+ES73+ES82+ES80+ES92+ES103+ES112+ES116+ES127+ES134+ES144+ES152+ES157+ES164+ES169+ES175+ES189</f>
        <v>22210.135381806518</v>
      </c>
      <c r="ET33" s="123">
        <f>+ET37+ET40+ET45+ET57+ET64+ET68+ET73+ET82+ET80+ET92+ET103+ET112+ET116+ET127+ET134+ET144+ET152+ET157+ET164+ET169+ET175+ET189</f>
        <v>2593.9415754071447</v>
      </c>
      <c r="EU33" s="124">
        <f t="shared" si="249"/>
        <v>-2602.3703547592741</v>
      </c>
      <c r="EV33" s="125">
        <f t="shared" si="250"/>
        <v>0.90781878766586033</v>
      </c>
      <c r="EW33" s="122">
        <f t="shared" ref="EW33" si="370">SUM(EX33:EZ33)</f>
        <v>351842.5732435793</v>
      </c>
      <c r="EX33" s="123">
        <f>+EX37+EX40+EX45+EX57+EX64+EX68+EX73+EX82+EX80+EX92+EX103+EX112+EX116+EX127+EX134+EX144+EX152+EX157+EX164+EX169+EX175+EX189</f>
        <v>327132.46608591202</v>
      </c>
      <c r="EY33" s="123">
        <f>+EY37+EY40+EY45+EY57+EY64+EY68+EY73+EY82+EY80+EY92+EY103+EY112+EY116+EY127+EY134+EY144+EY152+EY157+EY164+EY169+EY175+EY189</f>
        <v>24710.107157667266</v>
      </c>
      <c r="EZ33" s="123">
        <f>+EZ37+EZ40+EZ45+EZ57+EZ64+EZ68+EZ73+EZ82+EZ80+EZ92+EZ103+EZ112+EZ116+EZ127+EZ134+EZ144+EZ152+EZ157+EZ164+EZ169+EZ175+EZ189</f>
        <v>0</v>
      </c>
      <c r="FA33" s="123">
        <f t="shared" ref="FA33" si="371">SUM(FB33:FD33)</f>
        <v>354651.43230282434</v>
      </c>
      <c r="FB33" s="123">
        <f>+FB37+FB40+FB45+FB57+FB64+FB68+FB73+FB82+FB80+FB92+FB113+FB112+FB116+FB127+FB134+FB144+FB152+FB157+FB164+FB169+FB175+FB189</f>
        <v>321328.19801313739</v>
      </c>
      <c r="FC33" s="123">
        <f>+FC37+FC40+FC45+FC57+FC64+FC68+FC73+FC82+FC80+FC92+FC103+FC112+FC116+FC127+FC134+FC144+FC152+FC157+FC164+FC169+FC175+FC189</f>
        <v>31586.267982644604</v>
      </c>
      <c r="FD33" s="123">
        <f>+FD37+FD40+FD45+FD57+FD64+FD68+FD73+FD82+FD80+FD92+FD103+FD112+FD116+FD127+FD134+FD144+FD152+FD157+FD164+FD169+FD175+FD189</f>
        <v>1736.9663070423196</v>
      </c>
      <c r="FE33" s="124">
        <f t="shared" si="253"/>
        <v>-2808.8590592450346</v>
      </c>
      <c r="FF33" s="125">
        <f t="shared" si="254"/>
        <v>0.79832836411767971</v>
      </c>
      <c r="FG33" s="122">
        <f t="shared" ref="FG33" si="372">SUM(FH33:FJ33)</f>
        <v>411768.82708005537</v>
      </c>
      <c r="FH33" s="123">
        <f>+FH37+FH40+FH45+FH57+FH64+FH68+FH73+FH82+FH80+FH92+FH103+FH112+FH116+FH127+FH134+FH144+FH152+FH157+FH164+FH169+FH175+FH189</f>
        <v>386026.69198870397</v>
      </c>
      <c r="FI33" s="123">
        <f>+FI37+FI40+FI45+FI57+FI64+FI68+FI73+FI82+FI80+FI92+FI103+FI112+FI116+FI127+FI134+FI144+FI152+FI157+FI164+FI169+FI175+FI189</f>
        <v>25742.135091351432</v>
      </c>
      <c r="FJ33" s="123">
        <f>+FJ37+FJ40+FJ45+FJ57+FJ64+FJ68+FJ73+FJ82+FJ80+FJ92+FJ103+FJ112+FJ116+FJ127+FJ134+FJ144+FJ152+FJ157+FJ164+FJ169+FJ175+FJ189</f>
        <v>0</v>
      </c>
      <c r="FK33" s="123">
        <f t="shared" ref="FK33" si="373">SUM(FL33:FN33)</f>
        <v>490112.30340628373</v>
      </c>
      <c r="FL33" s="123">
        <f>+FL37+FL40+FL45+FL57+FL64+FL68+FL73+FL82+FL80+FL92+FL103+FL112+FL116+FL127+FL134+FL144+FL152+FL157+FL164+FL169+FL175+FL189</f>
        <v>446671.55418955471</v>
      </c>
      <c r="FM33" s="123">
        <f>+FM37+FM40+FM45+FM57+FM64+FM68+FM73+FM82+FM80+FM92+FM103+FM112+FM116+FM127+FM134+FM144+FM152+FM157+FM164+FM169+FM175+FM189</f>
        <v>39064.425693713958</v>
      </c>
      <c r="FN33" s="123">
        <f>+FN37+FN40+FN45+FN57+FN64+FN68+FN73+FN82+FN80+FN92+FN103+FN112+FN116+FN127+FN134+FN144+FN152+FN157+FN164+FN169+FN175+FN189</f>
        <v>4376.323523015104</v>
      </c>
      <c r="FO33" s="124">
        <f t="shared" si="257"/>
        <v>-78343.476326228352</v>
      </c>
      <c r="FP33" s="125">
        <f t="shared" si="258"/>
        <v>19.026082397198323</v>
      </c>
      <c r="FQ33" s="122">
        <f t="shared" ref="FQ33" si="374">SUM(FR33:FT33)</f>
        <v>1050273.2749308283</v>
      </c>
      <c r="FR33" s="123">
        <f>+FR37+FR40+FR45+FR57+FR64+FR68+FR73+FR82+FR80+FR92+FR103+FR112+FR116+FR127+FR134+FR144+FR152+FR157+FR164+FR169+FR175+FR189</f>
        <v>983208.24354778789</v>
      </c>
      <c r="FS33" s="123">
        <f>+FS37+FS40+FS45+FS57+FS64+FS68+FS73+FS82+FS80+FS92+FS103+FS112+FS116+FS127+FS134+FS144+FS152+FS157+FS164+FS169+FS175+FS189</f>
        <v>67065.031383040448</v>
      </c>
      <c r="FT33" s="123">
        <f>+FT37+FT40+FT45+FT57+FT64+FT68+FT73+FT82+FT80+FT92+FT103+FT112+FT116+FT127+FT134+FT144+FT152+FT157+FT164+FT169+FT175+FT189</f>
        <v>0</v>
      </c>
      <c r="FU33" s="123">
        <f t="shared" ref="FU33" si="375">SUM(FV33:FX33)</f>
        <v>1142055.9449380795</v>
      </c>
      <c r="FV33" s="123">
        <f>+FV37+FV40+FV45+FV57+FV64+FV68+FV73+FV82+FV80+FV92+FV103+FV112+FV116+FV127+FV134+FV144+FV152+FV157+FV164+FV169+FV175+FV189</f>
        <v>1040487.88447445</v>
      </c>
      <c r="FW33" s="123">
        <f>+FW37+FW40+FW45+FW57+FW64+FW68+FW73+FW82+FW80+FW92+FW103+FW112+FW116+FW127+FW134+FW144+FW152+FW157+FW164+FW169+FW175+FW189</f>
        <v>92860.82905816508</v>
      </c>
      <c r="FX33" s="123">
        <f>+FX37+FX40+FX45+FX57+FX64+FX68+FX73+FX82+FX80+FX92+FX103+FX112+FX116+FX127+FX134+FX144+FX152+FX157+FX164+FX169+FX175+FX189</f>
        <v>8707.2314054645649</v>
      </c>
      <c r="FY33" s="124">
        <f t="shared" si="261"/>
        <v>-91782.670007251203</v>
      </c>
      <c r="FZ33" s="125">
        <f t="shared" si="262"/>
        <v>8.7389322567782131</v>
      </c>
      <c r="GA33" s="122">
        <f t="shared" ref="GA33" si="376">SUM(GB33:GD33)</f>
        <v>2100875.2706945078</v>
      </c>
      <c r="GB33" s="123">
        <f>+GB37+GB40+GB45+GB57+GB64+GB68+GB73+GB82+GB80+GB92+GB103+GB112+GB116+GB127+GB134+GB144+GB152+GB157+GB164+GB169+GB175+GB189</f>
        <v>1965831.8444823225</v>
      </c>
      <c r="GC33" s="123">
        <f>+GC37+GC40+GC45+GC57+GC64+GC68+GC73+GC82+GC80+GC92+GC103+GC112+GC116+GC127+GC134+GC144+GC152+GC157+GC164+GC169+GC175+GC189</f>
        <v>135043.42621218532</v>
      </c>
      <c r="GD33" s="123">
        <f>+GD37+GD40+GD45+GD57+GD64+GD68+GD73+GD82+GD80+GD92+GD103+GD112+GD116+GD127+GD134+GD144+GD152+GD157+GD164+GD169+GD175+GD189</f>
        <v>0</v>
      </c>
      <c r="GE33" s="123">
        <f t="shared" ref="GE33" si="377">SUM(GF33:GH33)</f>
        <v>2178646.7574017071</v>
      </c>
      <c r="GF33" s="123">
        <f>+GF37+GF40+GF45+GF57+GF64+GF68+GF73+GF82+GF80+GF92+GF103+GF112+GF116+GF127+GF134+GF144+GF152+GF157+GF164+GF169+GF175+GF189</f>
        <v>1983584.8464314693</v>
      </c>
      <c r="GG33" s="123">
        <f>+GG37+GG40+GG45+GG57+GG64+GG68+GG73+GG82+GG80+GG92+GG103+GG112+GG116+GG127+GG134+GG144+GG152+GG157+GG164+GG169+GG175+GG189</f>
        <v>177216.1735666547</v>
      </c>
      <c r="GH33" s="123">
        <f>+GH37+GH40+GH45+GH57+GH64+GH68+GH73+GH82+GH80+GH92+GH103+GH112+GH116+GH127+GH134+GH144+GH152+GH157+GH164+GH169+GH175+GH189</f>
        <v>17845.737403583396</v>
      </c>
      <c r="GI33" s="124">
        <f t="shared" si="265"/>
        <v>-77771.486707199365</v>
      </c>
      <c r="GJ33" s="125">
        <f t="shared" si="266"/>
        <v>3.7018612095657488</v>
      </c>
      <c r="GK33" s="122">
        <f t="shared" ref="GK33" si="378">SUM(GL33:GN33)</f>
        <v>4307205.0904041594</v>
      </c>
      <c r="GL33" s="123">
        <f>+GL37+GL40+GL45+GL57+GL64+GL68+GL73+GL82+GL80+GL92+GL103+GL112+GL116+GL127+GL134+GL144+GL152+GL157+GL164+GL169+GL175+GL189</f>
        <v>4033449.2728198515</v>
      </c>
      <c r="GM33" s="123">
        <f>+GM37+GM40+GM45+GM57+GM64+GM68+GM73+GM82+GM80+GM92+GM103+GM112+GM116+GM127+GM134+GM144+GM152+GM157+GM164+GM169+GM175+GM189</f>
        <v>273755.81758430775</v>
      </c>
      <c r="GN33" s="123">
        <f>+GN37+GN40+GN45+GN57+GN64+GN68+GN73+GN82+GN80+GN92+GN103+GN112+GN116+GN127+GN134+GN144+GN152+GN157+GN164+GN169+GN175+GN189</f>
        <v>0</v>
      </c>
      <c r="GO33" s="123">
        <f t="shared" ref="GO33" si="379">SUM(GP33:GR33)</f>
        <v>4382932.7279859306</v>
      </c>
      <c r="GP33" s="123">
        <f>+GP37+GP40+GP45+GP57+GP64+GP68+GP73+GP82+GP80+GP92+GP103+GP112+GP116+GP127+GP134+GP144+GP152+GP157+GP164+GP169+GP175+GP189</f>
        <v>3909061.7607565806</v>
      </c>
      <c r="GQ33" s="123">
        <f t="shared" ref="GQ33:GR33" si="380">+GQ37+GQ40+GQ45+GQ57+GQ64+GQ68+GQ73+GQ82+GQ80+GQ92+GQ103+GQ112+GQ116+GQ127+GQ134+GQ144+GQ152+GQ157+GQ164+GQ169+GQ175+GQ189</f>
        <v>441516.37165940762</v>
      </c>
      <c r="GR33" s="123">
        <f t="shared" si="380"/>
        <v>32354.595569942314</v>
      </c>
      <c r="GS33" s="124">
        <f t="shared" si="269"/>
        <v>-75727.63758177124</v>
      </c>
      <c r="GT33" s="125">
        <f t="shared" si="270"/>
        <v>1.7581618704547282</v>
      </c>
      <c r="GV33" s="123">
        <f>+GV37+GV40+GV45+GV57+GV64+GV68+GV73+GV82+GV80+GV92+GV103+GV112+GV116+GV127+GV134+GV144+GV152+GV157+GV164+GV169+GV175+GV189</f>
        <v>4228233.4755786089</v>
      </c>
      <c r="GW33" s="127"/>
      <c r="GX33" s="65">
        <f t="shared" si="78"/>
        <v>-2204285.970584224</v>
      </c>
    </row>
    <row r="34" spans="1:215" ht="15" x14ac:dyDescent="0.2">
      <c r="A34" s="349" t="s">
        <v>292</v>
      </c>
      <c r="B34" s="128" t="s">
        <v>293</v>
      </c>
      <c r="C34" s="67">
        <f t="shared" si="79"/>
        <v>121395.73822500002</v>
      </c>
      <c r="D34" s="68">
        <f>+[1]Аппарат!D34+[1]Филиалы!D13</f>
        <v>113835.83026795158</v>
      </c>
      <c r="E34" s="68">
        <f>+[1]Аппарат!E34+[1]Филиалы!F13</f>
        <v>7559.9079570484419</v>
      </c>
      <c r="F34" s="68">
        <f>+[1]Филиалы!E13</f>
        <v>0</v>
      </c>
      <c r="G34" s="69">
        <f t="shared" si="4"/>
        <v>121560.80241</v>
      </c>
      <c r="H34" s="68">
        <f>+[1]Аппарат!H34+[1]Филиалы!H13</f>
        <v>111899.5237403192</v>
      </c>
      <c r="I34" s="68">
        <f>+[1]Аппарат!I34+[1]Филиалы!J13</f>
        <v>9571.3186696808007</v>
      </c>
      <c r="J34" s="68">
        <f>+[1]Аппарат!J34+[1]Филиалы!I13</f>
        <v>89.96</v>
      </c>
      <c r="K34" s="70">
        <f t="shared" si="80"/>
        <v>-165.06418499998108</v>
      </c>
      <c r="L34" s="71">
        <f t="shared" si="81"/>
        <v>0.13597197678723205</v>
      </c>
      <c r="M34" s="67">
        <f t="shared" si="207"/>
        <v>132486.27210937371</v>
      </c>
      <c r="N34" s="68">
        <f>+[1]Аппарат!N34+[1]Филиалы!N13</f>
        <v>122023.6817993843</v>
      </c>
      <c r="O34" s="68">
        <f>+[1]Аппарат!O34+[1]Филиалы!P13</f>
        <v>10462.590309989393</v>
      </c>
      <c r="P34" s="68">
        <f>+[1]Филиалы!O13</f>
        <v>0</v>
      </c>
      <c r="Q34" s="69">
        <f t="shared" si="7"/>
        <v>127235.86255000002</v>
      </c>
      <c r="R34" s="68">
        <f>+[1]Аппарат!R34+[1]Филиалы!R13</f>
        <v>114192.89295328842</v>
      </c>
      <c r="S34" s="68">
        <f>+[1]Аппарат!S34+[1]Филиалы!T13</f>
        <v>12949.669596711596</v>
      </c>
      <c r="T34" s="68">
        <f>+[1]Аппарат!T34+[1]Филиалы!S13</f>
        <v>93.3</v>
      </c>
      <c r="U34" s="70">
        <f t="shared" si="83"/>
        <v>5250.4095593736856</v>
      </c>
      <c r="V34" s="71">
        <f t="shared" si="84"/>
        <v>-3.9629838441217657</v>
      </c>
      <c r="W34" s="67">
        <f>SUM(X34:Z34)</f>
        <v>124615.96008666702</v>
      </c>
      <c r="X34" s="68">
        <f>+[1]Аппарат!X34+[1]Филиалы!X13</f>
        <v>116683.36938659764</v>
      </c>
      <c r="Y34" s="68">
        <f>+[1]Аппарат!Y34+[1]Филиалы!Z13</f>
        <v>7932.5907000693833</v>
      </c>
      <c r="Z34" s="68">
        <f>+[1]Филиалы!Y13</f>
        <v>0</v>
      </c>
      <c r="AA34" s="69">
        <f>SUM(AB34:AD34)</f>
        <v>124158.29225000003</v>
      </c>
      <c r="AB34" s="68">
        <f>+[1]Аппарат!AB34+[1]Филиалы!AB13</f>
        <v>113619.60276500002</v>
      </c>
      <c r="AC34" s="68">
        <f>+[1]Аппарат!AC34+[1]Филиалы!AD13</f>
        <v>9829.3411649999998</v>
      </c>
      <c r="AD34" s="68">
        <f>+[1]Аппарат!AD34+[1]Филиалы!AC13</f>
        <v>709.34832000000006</v>
      </c>
      <c r="AE34" s="70">
        <f t="shared" si="85"/>
        <v>457.66783666699484</v>
      </c>
      <c r="AF34" s="71">
        <f t="shared" si="86"/>
        <v>-0.36726261736353649</v>
      </c>
      <c r="AG34" s="67">
        <f>SUM(AH34:AJ34)</f>
        <v>378497.97042104078</v>
      </c>
      <c r="AH34" s="68">
        <f t="shared" ref="AH34:AJ36" si="381">+D34+N34+X34</f>
        <v>352542.88145393354</v>
      </c>
      <c r="AI34" s="68">
        <f t="shared" si="381"/>
        <v>25955.088967107218</v>
      </c>
      <c r="AJ34" s="68">
        <f t="shared" si="381"/>
        <v>0</v>
      </c>
      <c r="AK34" s="69">
        <f>SUM(AL34:AN34)</f>
        <v>372954.95721000002</v>
      </c>
      <c r="AL34" s="68">
        <f t="shared" ref="AL34:AN36" si="382">+H34+R34+AB34</f>
        <v>339712.01945860765</v>
      </c>
      <c r="AM34" s="68">
        <f t="shared" si="382"/>
        <v>32350.329431392398</v>
      </c>
      <c r="AN34" s="68">
        <f t="shared" si="382"/>
        <v>892.60832000000005</v>
      </c>
      <c r="AO34" s="70">
        <f t="shared" si="89"/>
        <v>5543.0132110407576</v>
      </c>
      <c r="AP34" s="71">
        <f t="shared" si="90"/>
        <v>-1.464476336524271</v>
      </c>
      <c r="AQ34" s="67">
        <f>SUM(AR34:AT34)</f>
        <v>131457.94571630997</v>
      </c>
      <c r="AR34" s="68">
        <f>+[1]Аппарат!AR34+[1]Филиалы!AR13</f>
        <v>123570.19289659076</v>
      </c>
      <c r="AS34" s="68">
        <f>+[1]Аппарат!AS34+[1]Филиалы!AT13</f>
        <v>7887.7528197192114</v>
      </c>
      <c r="AT34" s="68">
        <f>+[1]Филиалы!AS13</f>
        <v>0</v>
      </c>
      <c r="AU34" s="69">
        <f>SUM(AV34:AX34)</f>
        <v>140993.20752</v>
      </c>
      <c r="AV34" s="68">
        <f>+[1]Аппарат!AV34+[1]Филиалы!AV13</f>
        <v>127466.59515000001</v>
      </c>
      <c r="AW34" s="68">
        <f>+[1]Аппарат!AW34+[1]Филиалы!AX13</f>
        <v>12995.66416</v>
      </c>
      <c r="AX34" s="68">
        <f>+[1]Аппарат!AX34+[1]Филиалы!AW13</f>
        <v>530.94821000000002</v>
      </c>
      <c r="AY34" s="70">
        <f t="shared" si="91"/>
        <v>-9535.261803690024</v>
      </c>
      <c r="AZ34" s="71">
        <f t="shared" si="92"/>
        <v>7.2534693522956672</v>
      </c>
      <c r="BA34" s="67">
        <f>SUM(BB34:BD34)</f>
        <v>152216.23965061113</v>
      </c>
      <c r="BB34" s="68">
        <f>+[1]Аппарат!BB34+[1]Филиалы!BB13</f>
        <v>141357.98924485658</v>
      </c>
      <c r="BC34" s="68">
        <f>+[1]Аппарат!BC34+[1]Филиалы!BD13</f>
        <v>10858.250405754534</v>
      </c>
      <c r="BD34" s="68">
        <f>+[1]Филиалы!BC13</f>
        <v>0</v>
      </c>
      <c r="BE34" s="69">
        <f>SUM(BF34:BH34)</f>
        <v>164792.85085000002</v>
      </c>
      <c r="BF34" s="68">
        <f>+[1]Аппарат!BF34+[1]Филиалы!BF13</f>
        <v>147011.68684000004</v>
      </c>
      <c r="BG34" s="68">
        <f>+[1]Аппарат!BG34+[1]Филиалы!BH13</f>
        <v>17241.191290000002</v>
      </c>
      <c r="BH34" s="68">
        <f>+[1]Аппарат!BH34+[1]Филиалы!BG13</f>
        <v>539.97271999999998</v>
      </c>
      <c r="BI34" s="70">
        <f t="shared" si="93"/>
        <v>-12576.611199388892</v>
      </c>
      <c r="BJ34" s="71">
        <f t="shared" si="94"/>
        <v>8.2623320798467716</v>
      </c>
      <c r="BK34" s="67">
        <f>SUM(BL34:BN34)</f>
        <v>148250.83154182578</v>
      </c>
      <c r="BL34" s="68">
        <f>+[1]Аппарат!BL34+[1]Филиалы!BL13</f>
        <v>140197.4614994532</v>
      </c>
      <c r="BM34" s="68">
        <f>+[1]Аппарат!BM34+[1]Филиалы!BN13</f>
        <v>8053.3700423725704</v>
      </c>
      <c r="BN34" s="68">
        <f>+[1]Филиалы!BM13</f>
        <v>0</v>
      </c>
      <c r="BO34" s="69">
        <f>SUM(BP34:BR34)</f>
        <v>138224.44177000003</v>
      </c>
      <c r="BP34" s="68">
        <f>+[1]Аппарат!BP34+[1]Филиалы!BP13</f>
        <v>126227.74550000002</v>
      </c>
      <c r="BQ34" s="68">
        <f>+[1]Аппарат!BQ34+[1]Филиалы!BR13</f>
        <v>10666.77903</v>
      </c>
      <c r="BR34" s="68">
        <f>+[1]Аппарат!BR34+[1]Филиалы!BQ13</f>
        <v>1329.91724</v>
      </c>
      <c r="BS34" s="70">
        <f t="shared" si="95"/>
        <v>10026.38977182575</v>
      </c>
      <c r="BT34" s="71">
        <f t="shared" si="96"/>
        <v>-6.7631254864138981</v>
      </c>
      <c r="BU34" s="67">
        <f>SUM(BV34:BX34)</f>
        <v>431925.01690874679</v>
      </c>
      <c r="BV34" s="68">
        <f t="shared" ref="BV34:BX36" si="383">+AR34+BB34+BL34</f>
        <v>405125.6436409005</v>
      </c>
      <c r="BW34" s="68">
        <f t="shared" si="383"/>
        <v>26799.373267846317</v>
      </c>
      <c r="BX34" s="68">
        <f t="shared" si="383"/>
        <v>0</v>
      </c>
      <c r="BY34" s="69">
        <f>SUM(BZ34:CB34)</f>
        <v>444010.50014000008</v>
      </c>
      <c r="BZ34" s="68">
        <f t="shared" ref="BZ34:CB36" si="384">+AV34+BF34+BP34</f>
        <v>400706.02749000007</v>
      </c>
      <c r="CA34" s="68">
        <f t="shared" si="384"/>
        <v>40903.634480000001</v>
      </c>
      <c r="CB34" s="68">
        <f t="shared" si="384"/>
        <v>2400.83817</v>
      </c>
      <c r="CC34" s="70">
        <f t="shared" si="99"/>
        <v>-12085.483231253282</v>
      </c>
      <c r="CD34" s="71">
        <f t="shared" si="100"/>
        <v>2.7980512260549659</v>
      </c>
      <c r="CE34" s="67">
        <f>SUM(CF34:CH34)</f>
        <v>810422.98732978757</v>
      </c>
      <c r="CF34" s="68">
        <f t="shared" ref="CF34:CH36" si="385">+AH34+BV34</f>
        <v>757668.52509483404</v>
      </c>
      <c r="CG34" s="68">
        <f t="shared" si="385"/>
        <v>52754.462234953535</v>
      </c>
      <c r="CH34" s="68">
        <f t="shared" si="385"/>
        <v>0</v>
      </c>
      <c r="CI34" s="69">
        <f>SUM(CJ34:CL34)</f>
        <v>816965.45735000016</v>
      </c>
      <c r="CJ34" s="68">
        <f>+[1]Аппарат!CJ34+[1]Филиалы!CJ13</f>
        <v>740418.04694860778</v>
      </c>
      <c r="CK34" s="68">
        <f>+[1]Аппарат!CK34+[1]Филиалы!CL13</f>
        <v>73034.053911392388</v>
      </c>
      <c r="CL34" s="68">
        <f>+[1]Аппарат!CL34+[1]Филиалы!CK13</f>
        <v>3513.3564899999997</v>
      </c>
      <c r="CM34" s="70">
        <f t="shared" si="103"/>
        <v>-6542.4700202125823</v>
      </c>
      <c r="CN34" s="71">
        <f t="shared" si="104"/>
        <v>0.80729077561940699</v>
      </c>
      <c r="CO34" s="67">
        <f t="shared" si="224"/>
        <v>154832.51079869279</v>
      </c>
      <c r="CP34" s="68">
        <f>+[1]Аппарат!CP34+[1]Филиалы!CP13</f>
        <v>146900.81883613404</v>
      </c>
      <c r="CQ34" s="68">
        <f>+[1]Аппарат!CQ34+[1]Филиалы!CR13</f>
        <v>7931.6919625587398</v>
      </c>
      <c r="CR34" s="68">
        <f>+[1]Филиалы!CQ13</f>
        <v>0</v>
      </c>
      <c r="CS34" s="69">
        <f t="shared" si="226"/>
        <v>153790.36095</v>
      </c>
      <c r="CT34" s="68">
        <f>+[1]Аппарат!CT34+[1]Филиалы!CT13</f>
        <v>141007.2622</v>
      </c>
      <c r="CU34" s="68">
        <f>+[1]Аппарат!CU34+[1]Филиалы!CV13</f>
        <v>11904.40351</v>
      </c>
      <c r="CV34" s="68">
        <f>+[1]Аппарат!CV34+[1]Филиалы!CU13</f>
        <v>878.69524000000013</v>
      </c>
      <c r="CW34" s="70">
        <f t="shared" si="228"/>
        <v>1042.1498486927885</v>
      </c>
      <c r="CX34" s="71">
        <f t="shared" si="229"/>
        <v>-0.67308205706730462</v>
      </c>
      <c r="CY34" s="67">
        <f t="shared" si="230"/>
        <v>163312.10463172174</v>
      </c>
      <c r="CZ34" s="68">
        <f>+[1]Аппарат!CZ34+[1]Филиалы!CZ13</f>
        <v>152393.83388596217</v>
      </c>
      <c r="DA34" s="68">
        <f>+[1]Аппарат!DA34+[1]Филиалы!DB13</f>
        <v>10918.270745759568</v>
      </c>
      <c r="DB34" s="68">
        <f>+[1]Филиалы!DA13</f>
        <v>0</v>
      </c>
      <c r="DC34" s="69">
        <f t="shared" si="41"/>
        <v>154581.81852999999</v>
      </c>
      <c r="DD34" s="68">
        <f>+[1]Аппарат!DD34+[1]Филиалы!DD13</f>
        <v>140951.27851999999</v>
      </c>
      <c r="DE34" s="68">
        <f>+[1]Аппарат!DE34+[1]Филиалы!DF13</f>
        <v>12773.036980000001</v>
      </c>
      <c r="DF34" s="68">
        <f>+[1]Аппарат!DF34+[1]Филиалы!DE13</f>
        <v>857.50302999999997</v>
      </c>
      <c r="DG34" s="70">
        <f t="shared" si="233"/>
        <v>8730.286101721751</v>
      </c>
      <c r="DH34" s="71">
        <f t="shared" si="234"/>
        <v>-5.3457679217404319</v>
      </c>
      <c r="DI34" s="67">
        <f>SUM(DJ34:DL34)</f>
        <v>150393.61345257889</v>
      </c>
      <c r="DJ34" s="68">
        <f>+[1]Аппарат!DJ34+[1]Филиалы!DJ13</f>
        <v>142648.23344851137</v>
      </c>
      <c r="DK34" s="68">
        <f>+[1]Аппарат!DK34+[1]Филиалы!DL13</f>
        <v>7745.3800040675142</v>
      </c>
      <c r="DL34" s="68">
        <f>+[1]Филиалы!DK13</f>
        <v>0</v>
      </c>
      <c r="DM34" s="69">
        <f>SUM(DN34:DP34)</f>
        <v>149386.50984000001</v>
      </c>
      <c r="DN34" s="68">
        <f>+[1]Аппарат!DN34+[1]Филиалы!DN13</f>
        <v>138261.99479</v>
      </c>
      <c r="DO34" s="68">
        <f>+[1]Аппарат!DO34+[1]Филиалы!DP13</f>
        <v>10269.96848</v>
      </c>
      <c r="DP34" s="68">
        <f>+[1]Аппарат!DP34+[1]Филиалы!DO13</f>
        <v>854.54656999999997</v>
      </c>
      <c r="DQ34" s="70">
        <f t="shared" si="237"/>
        <v>1007.1036125788814</v>
      </c>
      <c r="DR34" s="71">
        <f t="shared" si="238"/>
        <v>-0.66964519932652422</v>
      </c>
      <c r="DS34" s="67">
        <f>SUM(DT34:DV34)</f>
        <v>468538.22888299334</v>
      </c>
      <c r="DT34" s="68">
        <f t="shared" ref="DT34:DV36" si="386">+CP34+CZ34+DJ34</f>
        <v>441942.88617060753</v>
      </c>
      <c r="DU34" s="68">
        <f t="shared" si="386"/>
        <v>26595.34271238582</v>
      </c>
      <c r="DV34" s="68">
        <f t="shared" si="386"/>
        <v>0</v>
      </c>
      <c r="DW34" s="69">
        <f>SUM(DX34:DZ34)</f>
        <v>457758.68931999995</v>
      </c>
      <c r="DX34" s="68">
        <f t="shared" ref="DX34:DZ36" si="387">+CT34+DD34+DN34</f>
        <v>420220.53550999996</v>
      </c>
      <c r="DY34" s="68">
        <f t="shared" si="387"/>
        <v>34947.408970000004</v>
      </c>
      <c r="DZ34" s="68">
        <f t="shared" si="387"/>
        <v>2590.7448400000003</v>
      </c>
      <c r="EA34" s="70">
        <f t="shared" si="241"/>
        <v>10779.539562993392</v>
      </c>
      <c r="EB34" s="71">
        <f t="shared" si="242"/>
        <v>-2.300674501778019</v>
      </c>
      <c r="EC34" s="67">
        <f>SUM(ED34:EF34)</f>
        <v>1278961.2162127811</v>
      </c>
      <c r="ED34" s="68">
        <f t="shared" ref="ED34:EF36" si="388">+CF34+DT34</f>
        <v>1199611.4112654417</v>
      </c>
      <c r="EE34" s="68">
        <f t="shared" si="388"/>
        <v>79349.804947339348</v>
      </c>
      <c r="EF34" s="68">
        <f t="shared" si="388"/>
        <v>0</v>
      </c>
      <c r="EG34" s="69">
        <f>SUM(EH34:EJ34)</f>
        <v>1274724.1466700002</v>
      </c>
      <c r="EH34" s="68">
        <f t="shared" ref="EH34:EJ36" si="389">+CJ34+DX34</f>
        <v>1160638.5824586079</v>
      </c>
      <c r="EI34" s="68">
        <f t="shared" si="389"/>
        <v>107981.46288139239</v>
      </c>
      <c r="EJ34" s="68">
        <f t="shared" si="389"/>
        <v>6104.1013299999995</v>
      </c>
      <c r="EK34" s="70">
        <f t="shared" si="245"/>
        <v>4237.0695427809842</v>
      </c>
      <c r="EL34" s="71">
        <f t="shared" si="246"/>
        <v>-0.33128991630626103</v>
      </c>
      <c r="EM34" s="67">
        <f>SUM(EN34:EP34)</f>
        <v>145842.76507785925</v>
      </c>
      <c r="EN34" s="68">
        <f>+[1]Аппарат!EN34+[1]Филиалы!EN13</f>
        <v>138181.68437658844</v>
      </c>
      <c r="EO34" s="68">
        <f>+[1]Аппарат!EO34+[1]Филиалы!EP13</f>
        <v>7661.0807012708119</v>
      </c>
      <c r="EP34" s="68">
        <f>+[1]Филиалы!EO13</f>
        <v>0</v>
      </c>
      <c r="EQ34" s="69">
        <f>SUM(ER34:ET34)</f>
        <v>139426.67000999994</v>
      </c>
      <c r="ER34" s="68">
        <f>+[1]Аппарат!ER34+[1]Филиалы!ER13</f>
        <v>129256.66627999996</v>
      </c>
      <c r="ES34" s="68">
        <f>+[1]Аппарат!ES34+[1]Филиалы!ET13</f>
        <v>9676.8772599999993</v>
      </c>
      <c r="ET34" s="68">
        <f>+[1]Аппарат!ET34+[1]Филиалы!ES13</f>
        <v>493.12647000000004</v>
      </c>
      <c r="EU34" s="70">
        <f t="shared" si="249"/>
        <v>6416.0950678593072</v>
      </c>
      <c r="EV34" s="71">
        <f t="shared" si="250"/>
        <v>-4.3993235210769797</v>
      </c>
      <c r="EW34" s="67">
        <f>SUM(EX34:EZ34)</f>
        <v>156445.07671835265</v>
      </c>
      <c r="EX34" s="68">
        <f>+[1]Аппарат!EX34+[1]Филиалы!EX13</f>
        <v>145786.70239499965</v>
      </c>
      <c r="EY34" s="68">
        <f>+[1]Аппарат!EY34+[1]Филиалы!EZ13</f>
        <v>10658.374323352991</v>
      </c>
      <c r="EZ34" s="68">
        <f>+[1]Филиалы!EY13</f>
        <v>0</v>
      </c>
      <c r="FA34" s="69">
        <f>SUM(FB34:FD34)</f>
        <v>143326.32754999999</v>
      </c>
      <c r="FB34" s="68">
        <f>+[1]Аппарат!FB34+[1]Филиалы!FB13</f>
        <v>130078.31552999999</v>
      </c>
      <c r="FC34" s="68">
        <f>+[1]Аппарат!FC34+[1]Филиалы!FD13</f>
        <v>12851.677360000001</v>
      </c>
      <c r="FD34" s="68">
        <f>+[1]Аппарат!FD34+[1]Филиалы!FC13</f>
        <v>396.33466000000004</v>
      </c>
      <c r="FE34" s="70">
        <f t="shared" si="253"/>
        <v>13118.74916835266</v>
      </c>
      <c r="FF34" s="71">
        <f t="shared" si="254"/>
        <v>-8.3855302087711578</v>
      </c>
      <c r="FG34" s="67">
        <f>SUM(FH34:FJ34)</f>
        <v>145760.20571529385</v>
      </c>
      <c r="FH34" s="68">
        <f>+[1]Аппарат!FH34+[1]Филиалы!FH13</f>
        <v>138126.40782647353</v>
      </c>
      <c r="FI34" s="68">
        <f>+[1]Аппарат!FI34+[1]Филиалы!FJ13</f>
        <v>7633.7978888203352</v>
      </c>
      <c r="FJ34" s="68">
        <f>+[1]Филиалы!FI13</f>
        <v>0</v>
      </c>
      <c r="FK34" s="69">
        <f>SUM(FL34:FN34)</f>
        <v>177262.44751999996</v>
      </c>
      <c r="FL34" s="68">
        <f>+[1]Аппарат!FL34+[1]Филиалы!FL13</f>
        <v>162394.09603999995</v>
      </c>
      <c r="FM34" s="68">
        <f>+[1]Аппарат!FM34+[1]Филиалы!FN13</f>
        <v>13805.24072</v>
      </c>
      <c r="FN34" s="68">
        <f>+[1]Аппарат!FN34+[1]Филиалы!FM13</f>
        <v>1063.11076</v>
      </c>
      <c r="FO34" s="70">
        <f t="shared" si="257"/>
        <v>-31502.241804706107</v>
      </c>
      <c r="FP34" s="71">
        <f t="shared" si="258"/>
        <v>21.612374687668762</v>
      </c>
      <c r="FQ34" s="67">
        <f>SUM(FR34:FT34)</f>
        <v>448048.04751150578</v>
      </c>
      <c r="FR34" s="68">
        <f t="shared" ref="FR34:FT36" si="390">+EN34+EX34+FH34</f>
        <v>422094.79459806165</v>
      </c>
      <c r="FS34" s="68">
        <f t="shared" si="390"/>
        <v>25953.252913444139</v>
      </c>
      <c r="FT34" s="68">
        <f t="shared" si="390"/>
        <v>0</v>
      </c>
      <c r="FU34" s="69">
        <f>SUM(FV34:FX34)</f>
        <v>460015.44507999992</v>
      </c>
      <c r="FV34" s="68">
        <f t="shared" ref="FV34:FX36" si="391">+ER34+FB34+FL34</f>
        <v>421729.07784999989</v>
      </c>
      <c r="FW34" s="68">
        <f t="shared" si="391"/>
        <v>36333.795340000004</v>
      </c>
      <c r="FX34" s="68">
        <f t="shared" si="391"/>
        <v>1952.5718900000002</v>
      </c>
      <c r="FY34" s="70">
        <f t="shared" si="261"/>
        <v>-11967.39756849414</v>
      </c>
      <c r="FZ34" s="71">
        <f t="shared" si="262"/>
        <v>2.6710076374536271</v>
      </c>
      <c r="GA34" s="67">
        <f>SUM(GB34:GD34)</f>
        <v>916586.27639449912</v>
      </c>
      <c r="GB34" s="68">
        <f t="shared" ref="GB34:GD36" si="392">+DT34+FR34</f>
        <v>864037.68076866912</v>
      </c>
      <c r="GC34" s="68">
        <f t="shared" si="392"/>
        <v>52548.595625829956</v>
      </c>
      <c r="GD34" s="68">
        <f t="shared" si="392"/>
        <v>0</v>
      </c>
      <c r="GE34" s="69">
        <f>SUM(GF34:GH34)</f>
        <v>917774.13439999975</v>
      </c>
      <c r="GF34" s="68">
        <f t="shared" ref="GF34:GH36" si="393">+DX34+FV34</f>
        <v>841949.61335999984</v>
      </c>
      <c r="GG34" s="68">
        <f t="shared" si="393"/>
        <v>71281.204310000001</v>
      </c>
      <c r="GH34" s="68">
        <f t="shared" si="393"/>
        <v>4543.3167300000005</v>
      </c>
      <c r="GI34" s="70">
        <f t="shared" si="265"/>
        <v>-1187.8580055006314</v>
      </c>
      <c r="GJ34" s="71">
        <f t="shared" si="266"/>
        <v>0.12959587505207537</v>
      </c>
      <c r="GK34" s="67">
        <f>SUM(GL34:GN34)</f>
        <v>1727009.2637242868</v>
      </c>
      <c r="GL34" s="68">
        <f t="shared" ref="GL34:GN36" si="394">+ED34+FR34</f>
        <v>1621706.2058635033</v>
      </c>
      <c r="GM34" s="68">
        <f t="shared" si="394"/>
        <v>105303.05786078349</v>
      </c>
      <c r="GN34" s="68">
        <f t="shared" si="394"/>
        <v>0</v>
      </c>
      <c r="GO34" s="69">
        <f>SUM(GP34:GR34)</f>
        <v>1734739.5917500004</v>
      </c>
      <c r="GP34" s="68">
        <f>+EH34+FV34</f>
        <v>1582367.6603086079</v>
      </c>
      <c r="GQ34" s="68">
        <f t="shared" ref="GQ34:GR36" si="395">+EI34+FW34</f>
        <v>144315.2582213924</v>
      </c>
      <c r="GR34" s="68">
        <f t="shared" si="395"/>
        <v>8056.6732199999997</v>
      </c>
      <c r="GS34" s="70">
        <f t="shared" si="269"/>
        <v>-7730.328025713563</v>
      </c>
      <c r="GT34" s="71">
        <f t="shared" si="270"/>
        <v>0.44761358193545675</v>
      </c>
      <c r="GV34" s="31">
        <f>+GK34-[1]Шатура!GK13</f>
        <v>1688022.8337242869</v>
      </c>
      <c r="GW34" s="31">
        <v>817130.978</v>
      </c>
      <c r="GX34" s="65">
        <f t="shared" si="78"/>
        <v>165.52064999984577</v>
      </c>
      <c r="HB34" s="65">
        <f>+[1]Аппарат!CJ34+[1]Филиалы!CJ13</f>
        <v>740418.04694860778</v>
      </c>
    </row>
    <row r="35" spans="1:215" ht="15" x14ac:dyDescent="0.2">
      <c r="A35" s="350"/>
      <c r="B35" s="129" t="s">
        <v>294</v>
      </c>
      <c r="C35" s="67">
        <f t="shared" si="79"/>
        <v>1293.9219999999998</v>
      </c>
      <c r="D35" s="68">
        <f>+[1]Аппарат!D35+[1]Филиалы!D14</f>
        <v>1213.863097269716</v>
      </c>
      <c r="E35" s="68">
        <f>+[1]Аппарат!E35+[1]Филиалы!F14</f>
        <v>80.058902730283847</v>
      </c>
      <c r="F35" s="68">
        <f>+[1]Филиалы!E14</f>
        <v>0</v>
      </c>
      <c r="G35" s="69">
        <f t="shared" si="4"/>
        <v>1045.4270000000001</v>
      </c>
      <c r="H35" s="68">
        <f>+[1]Аппарат!H35+[1]Филиалы!H14</f>
        <v>989.10766120000005</v>
      </c>
      <c r="I35" s="68">
        <f>+[1]Аппарат!I35+[1]Филиалы!J14</f>
        <v>56.319338799999997</v>
      </c>
      <c r="J35" s="68">
        <f>+[1]Аппарат!J35+[1]Филиалы!I14</f>
        <v>0</v>
      </c>
      <c r="K35" s="70">
        <f t="shared" si="80"/>
        <v>248.49499999999966</v>
      </c>
      <c r="L35" s="71">
        <f t="shared" si="81"/>
        <v>-19.204789778672875</v>
      </c>
      <c r="M35" s="67">
        <f t="shared" si="207"/>
        <v>3735.191724373658</v>
      </c>
      <c r="N35" s="68">
        <f>+[1]Аппарат!N35+[1]Филиалы!N14</f>
        <v>3228.476922453975</v>
      </c>
      <c r="O35" s="68">
        <f>+[1]Аппарат!O35+[1]Филиалы!P14</f>
        <v>506.71480191968271</v>
      </c>
      <c r="P35" s="68">
        <f>+[1]Филиалы!O14</f>
        <v>0</v>
      </c>
      <c r="Q35" s="69">
        <f t="shared" si="7"/>
        <v>3332.0610000000001</v>
      </c>
      <c r="R35" s="68">
        <f>+[1]Аппарат!R35+[1]Филиалы!R14</f>
        <v>2897.5538754934164</v>
      </c>
      <c r="S35" s="68">
        <f>+[1]Аппарат!S35+[1]Филиалы!T14</f>
        <v>434.50712450658369</v>
      </c>
      <c r="T35" s="68">
        <f>+[1]Аппарат!T35+[1]Филиалы!S14</f>
        <v>0</v>
      </c>
      <c r="U35" s="70">
        <f t="shared" si="83"/>
        <v>403.13072437365781</v>
      </c>
      <c r="V35" s="71">
        <f t="shared" si="84"/>
        <v>-10.792771941077746</v>
      </c>
      <c r="W35" s="67">
        <f t="shared" ref="W35:W98" si="396">SUM(X35:Z35)</f>
        <v>4578.817601667005</v>
      </c>
      <c r="X35" s="68">
        <f>+[1]Аппарат!X35+[1]Филиалы!X14</f>
        <v>4126.0759559157796</v>
      </c>
      <c r="Y35" s="68">
        <f>+[1]Аппарат!Y35+[1]Филиалы!Z14</f>
        <v>452.74164575122552</v>
      </c>
      <c r="Z35" s="68">
        <f>+[1]Филиалы!Y14</f>
        <v>0</v>
      </c>
      <c r="AA35" s="69">
        <f t="shared" ref="AA35:AA98" si="397">SUM(AB35:AD35)</f>
        <v>3347.1309999999999</v>
      </c>
      <c r="AB35" s="68">
        <f>+[1]Аппарат!AB35+[1]Филиалы!AB14</f>
        <v>3288.1448399999999</v>
      </c>
      <c r="AC35" s="68">
        <f>+[1]Аппарат!AC35+[1]Филиалы!AD14</f>
        <v>58.986160000000005</v>
      </c>
      <c r="AD35" s="68">
        <f>+[1]Аппарат!AD35+[1]Филиалы!AC14</f>
        <v>0</v>
      </c>
      <c r="AE35" s="70">
        <f t="shared" si="85"/>
        <v>1231.6866016670051</v>
      </c>
      <c r="AF35" s="71">
        <f t="shared" si="86"/>
        <v>-26.899665127927051</v>
      </c>
      <c r="AG35" s="67">
        <f t="shared" ref="AG35:AG98" si="398">SUM(AH35:AJ35)</f>
        <v>9607.9313260406634</v>
      </c>
      <c r="AH35" s="68">
        <f t="shared" si="381"/>
        <v>8568.4159756394711</v>
      </c>
      <c r="AI35" s="68">
        <f t="shared" si="381"/>
        <v>1039.5153504011921</v>
      </c>
      <c r="AJ35" s="68">
        <f t="shared" si="381"/>
        <v>0</v>
      </c>
      <c r="AK35" s="69">
        <f t="shared" ref="AK35:AK98" si="399">SUM(AL35:AN35)</f>
        <v>7724.6190000000006</v>
      </c>
      <c r="AL35" s="68">
        <f t="shared" si="382"/>
        <v>7174.8063766934165</v>
      </c>
      <c r="AM35" s="68">
        <f t="shared" si="382"/>
        <v>549.81262330658376</v>
      </c>
      <c r="AN35" s="68">
        <f t="shared" si="382"/>
        <v>0</v>
      </c>
      <c r="AO35" s="70">
        <f t="shared" si="89"/>
        <v>1883.3123260406628</v>
      </c>
      <c r="AP35" s="71">
        <f t="shared" si="90"/>
        <v>-19.601642248797774</v>
      </c>
      <c r="AQ35" s="67">
        <f t="shared" ref="AQ35:AQ98" si="400">SUM(AR35:AT35)</f>
        <v>4871.3885308021063</v>
      </c>
      <c r="AR35" s="68">
        <f>+[1]Аппарат!AR35+[1]Филиалы!AR14</f>
        <v>4463.4847654010528</v>
      </c>
      <c r="AS35" s="68">
        <f>+[1]Аппарат!AS35+[1]Филиалы!AT14</f>
        <v>407.90376540105336</v>
      </c>
      <c r="AT35" s="68">
        <f>+[1]Филиалы!AS14</f>
        <v>0</v>
      </c>
      <c r="AU35" s="69">
        <f t="shared" ref="AU35:AU98" si="401">SUM(AV35:AX35)</f>
        <v>6836.9419999999991</v>
      </c>
      <c r="AV35" s="68">
        <f>+[1]Аппарат!AV35+[1]Филиалы!AV14</f>
        <v>6429.4386599999998</v>
      </c>
      <c r="AW35" s="68">
        <f>+[1]Аппарат!AW35+[1]Филиалы!AX14</f>
        <v>404.18905999999998</v>
      </c>
      <c r="AX35" s="68">
        <f>+[1]Аппарат!AX35+[1]Филиалы!AW14</f>
        <v>3.3142800000000001</v>
      </c>
      <c r="AY35" s="70">
        <f t="shared" si="91"/>
        <v>-1965.5534691978928</v>
      </c>
      <c r="AZ35" s="71">
        <f t="shared" si="92"/>
        <v>40.348936586962225</v>
      </c>
      <c r="BA35" s="67">
        <f t="shared" ref="BA35:BA98" si="402">SUM(BB35:BD35)</f>
        <v>8576.3366356111019</v>
      </c>
      <c r="BB35" s="68">
        <f>+[1]Аппарат!BB35+[1]Филиалы!BB14</f>
        <v>8191.7219518069451</v>
      </c>
      <c r="BC35" s="68">
        <f>+[1]Аппарат!BC35+[1]Филиалы!BD14</f>
        <v>384.61468380415658</v>
      </c>
      <c r="BD35" s="68">
        <f>+[1]Филиалы!BC14</f>
        <v>0</v>
      </c>
      <c r="BE35" s="69">
        <f t="shared" ref="BE35:BE98" si="403">SUM(BF35:BH35)</f>
        <v>7335.6490000000003</v>
      </c>
      <c r="BF35" s="68">
        <f>+[1]Аппарат!BF35+[1]Филиалы!BF14</f>
        <v>7058.7670000000007</v>
      </c>
      <c r="BG35" s="68">
        <f>+[1]Аппарат!BG35+[1]Филиалы!BH14</f>
        <v>271.69900000000001</v>
      </c>
      <c r="BH35" s="68">
        <f>+[1]Аппарат!BH35+[1]Филиалы!BG14</f>
        <v>5.1829999999999998</v>
      </c>
      <c r="BI35" s="70">
        <f t="shared" si="93"/>
        <v>1240.6876356111015</v>
      </c>
      <c r="BJ35" s="71">
        <f t="shared" si="94"/>
        <v>-14.466405510010588</v>
      </c>
      <c r="BK35" s="67">
        <f t="shared" ref="BK35:BK98" si="404">SUM(BL35:BN35)</f>
        <v>11913.460776825781</v>
      </c>
      <c r="BL35" s="68">
        <f>+[1]Аппарат!BL35+[1]Филиалы!BL14</f>
        <v>11339.939788771368</v>
      </c>
      <c r="BM35" s="68">
        <f>+[1]Аппарат!BM35+[1]Филиалы!BN14</f>
        <v>573.52098805441267</v>
      </c>
      <c r="BN35" s="68">
        <f>+[1]Филиалы!BM14</f>
        <v>0</v>
      </c>
      <c r="BO35" s="69">
        <f t="shared" ref="BO35:BO98" si="405">SUM(BP35:BR35)</f>
        <v>8891.3160000000007</v>
      </c>
      <c r="BP35" s="68">
        <f>+[1]Аппарат!BP35+[1]Филиалы!BP14</f>
        <v>8569.1892000000007</v>
      </c>
      <c r="BQ35" s="68">
        <f>+[1]Аппарат!BQ35+[1]Филиалы!BR14</f>
        <v>295.98234000000002</v>
      </c>
      <c r="BR35" s="68">
        <f>+[1]Аппарат!BR35+[1]Филиалы!BQ14</f>
        <v>26.144460000000002</v>
      </c>
      <c r="BS35" s="70">
        <f t="shared" si="95"/>
        <v>3022.1447768257804</v>
      </c>
      <c r="BT35" s="71">
        <f t="shared" si="96"/>
        <v>-25.367479974454582</v>
      </c>
      <c r="BU35" s="67">
        <f t="shared" ref="BU35:BU98" si="406">SUM(BV35:BX35)</f>
        <v>25361.18594323899</v>
      </c>
      <c r="BV35" s="68">
        <f t="shared" si="383"/>
        <v>23995.146505979366</v>
      </c>
      <c r="BW35" s="68">
        <f t="shared" si="383"/>
        <v>1366.0394372596224</v>
      </c>
      <c r="BX35" s="68">
        <f t="shared" si="383"/>
        <v>0</v>
      </c>
      <c r="BY35" s="69">
        <f t="shared" ref="BY35:BY98" si="407">SUM(BZ35:CB35)</f>
        <v>23063.906999999999</v>
      </c>
      <c r="BZ35" s="68">
        <f t="shared" si="384"/>
        <v>22057.39486</v>
      </c>
      <c r="CA35" s="68">
        <f t="shared" si="384"/>
        <v>971.87040000000002</v>
      </c>
      <c r="CB35" s="68">
        <f t="shared" si="384"/>
        <v>34.641739999999999</v>
      </c>
      <c r="CC35" s="70">
        <f t="shared" si="99"/>
        <v>2297.2789432389909</v>
      </c>
      <c r="CD35" s="71">
        <f t="shared" si="100"/>
        <v>-9.0582473090199471</v>
      </c>
      <c r="CE35" s="67">
        <f t="shared" ref="CE35:CE98" si="408">SUM(CF35:CH35)</f>
        <v>34969.117269279654</v>
      </c>
      <c r="CF35" s="68">
        <f t="shared" si="385"/>
        <v>32563.562481618836</v>
      </c>
      <c r="CG35" s="68">
        <f t="shared" si="385"/>
        <v>2405.5547876608143</v>
      </c>
      <c r="CH35" s="68">
        <f t="shared" si="385"/>
        <v>0</v>
      </c>
      <c r="CI35" s="69">
        <f t="shared" ref="CI35:CI98" si="409">SUM(CJ35:CL35)</f>
        <v>30788.526000000005</v>
      </c>
      <c r="CJ35" s="68">
        <f>+[1]Аппарат!CJ35+[1]Филиалы!CJ14</f>
        <v>29232.201236693421</v>
      </c>
      <c r="CK35" s="68">
        <f>+[1]Аппарат!CK35+[1]Филиалы!CL14</f>
        <v>1521.6830233065837</v>
      </c>
      <c r="CL35" s="68">
        <f>+[1]Аппарат!CL35+[1]Филиалы!CK14</f>
        <v>34.641739999999999</v>
      </c>
      <c r="CM35" s="70">
        <f t="shared" si="103"/>
        <v>4180.5912692796483</v>
      </c>
      <c r="CN35" s="71">
        <f t="shared" si="104"/>
        <v>-11.955095226130553</v>
      </c>
      <c r="CO35" s="67">
        <f t="shared" si="224"/>
        <v>12727.805483692813</v>
      </c>
      <c r="CP35" s="68">
        <f>+[1]Аппарат!CP35+[1]Филиалы!CP14</f>
        <v>12275.962575452231</v>
      </c>
      <c r="CQ35" s="68">
        <f>+[1]Аппарат!CQ35+[1]Филиалы!CR14</f>
        <v>451.84290824058155</v>
      </c>
      <c r="CR35" s="68">
        <f>+[1]Филиалы!CQ14</f>
        <v>0</v>
      </c>
      <c r="CS35" s="69">
        <f t="shared" si="226"/>
        <v>9546.1949999999997</v>
      </c>
      <c r="CT35" s="68">
        <f>+[1]Аппарат!CT35+[1]Филиалы!CT14</f>
        <v>9250.0410800000009</v>
      </c>
      <c r="CU35" s="68">
        <f>+[1]Аппарат!CU35+[1]Филиалы!CV14</f>
        <v>288.99374999999998</v>
      </c>
      <c r="CV35" s="68">
        <f>+[1]Аппарат!CV35+[1]Филиалы!CU14</f>
        <v>7.1601700000000008</v>
      </c>
      <c r="CW35" s="70">
        <f t="shared" si="228"/>
        <v>3181.6104836928134</v>
      </c>
      <c r="CX35" s="71">
        <f t="shared" si="229"/>
        <v>-24.997321712444247</v>
      </c>
      <c r="CY35" s="67">
        <f t="shared" si="230"/>
        <v>11807.070911721756</v>
      </c>
      <c r="CZ35" s="68">
        <f>+[1]Аппарат!CZ35+[1]Филиалы!CZ14</f>
        <v>11362.435887912567</v>
      </c>
      <c r="DA35" s="68">
        <f>+[1]Аппарат!DA35+[1]Филиалы!DB14</f>
        <v>444.63502380918953</v>
      </c>
      <c r="DB35" s="68">
        <f>+[1]Филиалы!DA14</f>
        <v>0</v>
      </c>
      <c r="DC35" s="69">
        <f t="shared" si="41"/>
        <v>5818.4626500000013</v>
      </c>
      <c r="DD35" s="68">
        <f>+[1]Аппарат!DD35+[1]Филиалы!DD14</f>
        <v>5795.5976500000006</v>
      </c>
      <c r="DE35" s="68">
        <f>+[1]Аппарат!DE35+[1]Филиалы!DF14</f>
        <v>20.676000000000002</v>
      </c>
      <c r="DF35" s="68">
        <f>+[1]Аппарат!DF35+[1]Филиалы!DE14</f>
        <v>2.1890000000000001</v>
      </c>
      <c r="DG35" s="70">
        <f t="shared" si="233"/>
        <v>5988.6082617217544</v>
      </c>
      <c r="DH35" s="71">
        <f t="shared" si="234"/>
        <v>-50.720524222281234</v>
      </c>
      <c r="DI35" s="67">
        <f t="shared" ref="DI35:DI98" si="410">SUM(DJ35:DL35)</f>
        <v>9216.9049695788635</v>
      </c>
      <c r="DJ35" s="68">
        <f>+[1]Аппарат!DJ35+[1]Филиалы!DJ14</f>
        <v>8951.3740198295072</v>
      </c>
      <c r="DK35" s="68">
        <f>+[1]Аппарат!DK35+[1]Филиалы!DL14</f>
        <v>265.53094974935607</v>
      </c>
      <c r="DL35" s="68">
        <f>+[1]Филиалы!DK14</f>
        <v>0</v>
      </c>
      <c r="DM35" s="69">
        <f t="shared" ref="DM35:DM98" si="411">SUM(DN35:DP35)</f>
        <v>4290.9650000000001</v>
      </c>
      <c r="DN35" s="68">
        <f>+[1]Аппарат!DN35+[1]Филиалы!DN14</f>
        <v>4201.2274600000001</v>
      </c>
      <c r="DO35" s="68">
        <f>+[1]Аппарат!DO35+[1]Филиалы!DP14</f>
        <v>87.614519999999999</v>
      </c>
      <c r="DP35" s="68">
        <f>+[1]Аппарат!DP35+[1]Филиалы!DO14</f>
        <v>2.1230199999999999</v>
      </c>
      <c r="DQ35" s="70">
        <f t="shared" si="237"/>
        <v>4925.9399695788634</v>
      </c>
      <c r="DR35" s="71">
        <f t="shared" si="238"/>
        <v>-53.444621441116347</v>
      </c>
      <c r="DS35" s="67">
        <f t="shared" ref="DS35:DS98" si="412">SUM(DT35:DV35)</f>
        <v>33751.781364993432</v>
      </c>
      <c r="DT35" s="68">
        <f t="shared" si="386"/>
        <v>32589.772483194305</v>
      </c>
      <c r="DU35" s="68">
        <f t="shared" si="386"/>
        <v>1162.0088817991273</v>
      </c>
      <c r="DV35" s="68">
        <f t="shared" si="386"/>
        <v>0</v>
      </c>
      <c r="DW35" s="69">
        <f t="shared" ref="DW35:DW98" si="413">SUM(DX35:DZ35)</f>
        <v>19655.622650000001</v>
      </c>
      <c r="DX35" s="68">
        <f t="shared" si="387"/>
        <v>19246.866190000001</v>
      </c>
      <c r="DY35" s="68">
        <f t="shared" si="387"/>
        <v>397.28426999999999</v>
      </c>
      <c r="DZ35" s="68">
        <f t="shared" si="387"/>
        <v>11.472190000000001</v>
      </c>
      <c r="EA35" s="70">
        <f t="shared" si="241"/>
        <v>14096.158714993431</v>
      </c>
      <c r="EB35" s="71">
        <f t="shared" si="242"/>
        <v>-41.764191829038225</v>
      </c>
      <c r="EC35" s="67">
        <f t="shared" ref="EC35:EC98" si="414">SUM(ED35:EF35)</f>
        <v>68720.898634273079</v>
      </c>
      <c r="ED35" s="68">
        <f t="shared" si="388"/>
        <v>65153.334964813141</v>
      </c>
      <c r="EE35" s="68">
        <f t="shared" si="388"/>
        <v>3567.5636694599416</v>
      </c>
      <c r="EF35" s="68">
        <f t="shared" si="388"/>
        <v>0</v>
      </c>
      <c r="EG35" s="69">
        <f t="shared" ref="EG35:EG98" si="415">SUM(EH35:EJ35)</f>
        <v>50444.148650000003</v>
      </c>
      <c r="EH35" s="68">
        <f t="shared" si="389"/>
        <v>48479.067426693422</v>
      </c>
      <c r="EI35" s="68">
        <f t="shared" si="389"/>
        <v>1918.9672933065835</v>
      </c>
      <c r="EJ35" s="68">
        <f t="shared" si="389"/>
        <v>46.113929999999996</v>
      </c>
      <c r="EK35" s="70">
        <f t="shared" si="245"/>
        <v>18276.749984273076</v>
      </c>
      <c r="EL35" s="71">
        <f t="shared" si="246"/>
        <v>-26.595621342992644</v>
      </c>
      <c r="EM35" s="67">
        <f t="shared" ref="EM35:EM98" si="416">SUM(EN35:EP35)</f>
        <v>5121.4992978592491</v>
      </c>
      <c r="EN35" s="68">
        <f>+[1]Аппарат!EN35+[1]Филиалы!EN14</f>
        <v>4940.267650906595</v>
      </c>
      <c r="EO35" s="68">
        <f>+[1]Аппарат!EO35+[1]Филиалы!EP14</f>
        <v>181.23164695265359</v>
      </c>
      <c r="EP35" s="68">
        <f>+[1]Филиалы!EO14</f>
        <v>0</v>
      </c>
      <c r="EQ35" s="69">
        <f t="shared" ref="EQ35:EQ98" si="417">SUM(ER35:ET35)</f>
        <v>3192.8760000000002</v>
      </c>
      <c r="ER35" s="68">
        <f>+[1]Аппарат!ER35+[1]Филиалы!ER14</f>
        <v>3187.5937700000004</v>
      </c>
      <c r="ES35" s="68">
        <f>+[1]Аппарат!ES35+[1]Филиалы!ET14</f>
        <v>4.0688199999999997</v>
      </c>
      <c r="ET35" s="68">
        <f>+[1]Аппарат!ET35+[1]Филиалы!ES14</f>
        <v>1.2134100000000001</v>
      </c>
      <c r="EU35" s="70">
        <f t="shared" si="249"/>
        <v>1928.6232978592489</v>
      </c>
      <c r="EV35" s="71">
        <f t="shared" si="250"/>
        <v>-37.657396510146931</v>
      </c>
      <c r="EW35" s="67">
        <f t="shared" ref="EW35:EW98" si="418">SUM(EX35:EZ35)</f>
        <v>4326.7813183526432</v>
      </c>
      <c r="EX35" s="68">
        <f>+[1]Аппарат!EX35+[1]Филиалы!EX14</f>
        <v>4142.0427169500299</v>
      </c>
      <c r="EY35" s="68">
        <f>+[1]Аппарат!EY35+[1]Филиалы!EZ14</f>
        <v>184.73860140261323</v>
      </c>
      <c r="EZ35" s="68">
        <f>+[1]Филиалы!EY14</f>
        <v>0</v>
      </c>
      <c r="FA35" s="69">
        <f t="shared" ref="FA35:FA98" si="419">SUM(FB35:FD35)</f>
        <v>1933.4480000000001</v>
      </c>
      <c r="FB35" s="68">
        <f>+[1]Аппарат!FB35+[1]Филиалы!FB14</f>
        <v>1928.6734300000001</v>
      </c>
      <c r="FC35" s="68">
        <f>+[1]Аппарат!FC35+[1]Филиалы!FD14</f>
        <v>3.27013</v>
      </c>
      <c r="FD35" s="68">
        <f>+[1]Аппарат!FD35+[1]Филиалы!FC14</f>
        <v>1.50444</v>
      </c>
      <c r="FE35" s="70">
        <f t="shared" si="253"/>
        <v>2393.3333183526429</v>
      </c>
      <c r="FF35" s="71">
        <f t="shared" si="254"/>
        <v>-55.314404455824651</v>
      </c>
      <c r="FG35" s="67">
        <f t="shared" ref="FG35:FG98" si="420">SUM(FH35:FJ35)</f>
        <v>3509.8177652938689</v>
      </c>
      <c r="FH35" s="68">
        <f>+[1]Аппарат!FH35+[1]Филиалы!FH14</f>
        <v>3355.8689307916911</v>
      </c>
      <c r="FI35" s="68">
        <f>+[1]Аппарат!FI35+[1]Филиалы!FJ14</f>
        <v>153.94883450217768</v>
      </c>
      <c r="FJ35" s="68">
        <f>+[1]Филиалы!FI14</f>
        <v>0</v>
      </c>
      <c r="FK35" s="69">
        <f t="shared" ref="FK35:FK98" si="421">SUM(FL35:FN35)</f>
        <v>1840.88</v>
      </c>
      <c r="FL35" s="68">
        <f>+[1]Аппарат!FL35+[1]Филиалы!FL14</f>
        <v>1838.80062</v>
      </c>
      <c r="FM35" s="68">
        <f>+[1]Аппарат!FM35+[1]Филиалы!FN14</f>
        <v>0.89866000000000001</v>
      </c>
      <c r="FN35" s="68">
        <f>+[1]Аппарат!FN35+[1]Филиалы!FM14</f>
        <v>1.18072</v>
      </c>
      <c r="FO35" s="70">
        <f t="shared" si="257"/>
        <v>1668.9377652938688</v>
      </c>
      <c r="FP35" s="71">
        <f t="shared" si="258"/>
        <v>-47.550553245152102</v>
      </c>
      <c r="FQ35" s="67">
        <f t="shared" ref="FQ35:FQ98" si="422">SUM(FR35:FT35)</f>
        <v>12958.098381505761</v>
      </c>
      <c r="FR35" s="68">
        <f t="shared" si="390"/>
        <v>12438.179298648316</v>
      </c>
      <c r="FS35" s="68">
        <f t="shared" si="390"/>
        <v>519.91908285744444</v>
      </c>
      <c r="FT35" s="68">
        <f t="shared" si="390"/>
        <v>0</v>
      </c>
      <c r="FU35" s="69">
        <f t="shared" ref="FU35:FU98" si="423">SUM(FV35:FX35)</f>
        <v>6967.2040000000006</v>
      </c>
      <c r="FV35" s="68">
        <f t="shared" si="391"/>
        <v>6955.0678200000002</v>
      </c>
      <c r="FW35" s="68">
        <f t="shared" si="391"/>
        <v>8.2376100000000001</v>
      </c>
      <c r="FX35" s="68">
        <f t="shared" si="391"/>
        <v>3.8985700000000003</v>
      </c>
      <c r="FY35" s="70">
        <f t="shared" si="261"/>
        <v>5990.8943815057601</v>
      </c>
      <c r="FZ35" s="71">
        <f t="shared" si="262"/>
        <v>-46.232820627879846</v>
      </c>
      <c r="GA35" s="67">
        <f t="shared" ref="GA35:GA98" si="424">SUM(GB35:GD35)</f>
        <v>46709.879746499195</v>
      </c>
      <c r="GB35" s="68">
        <f t="shared" si="392"/>
        <v>45027.951781842625</v>
      </c>
      <c r="GC35" s="68">
        <f t="shared" si="392"/>
        <v>1681.9279646565717</v>
      </c>
      <c r="GD35" s="68">
        <f t="shared" si="392"/>
        <v>0</v>
      </c>
      <c r="GE35" s="69">
        <f t="shared" ref="GE35:GE98" si="425">SUM(GF35:GH35)</f>
        <v>26622.826650000003</v>
      </c>
      <c r="GF35" s="68">
        <f t="shared" si="393"/>
        <v>26201.934010000001</v>
      </c>
      <c r="GG35" s="68">
        <f t="shared" si="393"/>
        <v>405.52188000000001</v>
      </c>
      <c r="GH35" s="68">
        <f t="shared" si="393"/>
        <v>15.370760000000001</v>
      </c>
      <c r="GI35" s="70">
        <f t="shared" si="265"/>
        <v>20087.053096499192</v>
      </c>
      <c r="GJ35" s="71">
        <f t="shared" si="266"/>
        <v>-43.003863862451233</v>
      </c>
      <c r="GK35" s="67">
        <f t="shared" ref="GK35:GK98" si="426">SUM(GL35:GN35)</f>
        <v>81678.997015778848</v>
      </c>
      <c r="GL35" s="68">
        <f t="shared" si="394"/>
        <v>77591.51426346146</v>
      </c>
      <c r="GM35" s="68">
        <f t="shared" si="394"/>
        <v>4087.4827523173863</v>
      </c>
      <c r="GN35" s="68">
        <f t="shared" si="394"/>
        <v>0</v>
      </c>
      <c r="GO35" s="69">
        <f t="shared" ref="GO35:GO98" si="427">SUM(GP35:GR35)</f>
        <v>57411.352650000001</v>
      </c>
      <c r="GP35" s="68">
        <f t="shared" ref="GP35:GP36" si="428">+EH35+FV35</f>
        <v>55434.135246693419</v>
      </c>
      <c r="GQ35" s="68">
        <f t="shared" si="395"/>
        <v>1927.2049033065834</v>
      </c>
      <c r="GR35" s="68">
        <f t="shared" si="395"/>
        <v>50.012499999999996</v>
      </c>
      <c r="GS35" s="70">
        <f t="shared" si="269"/>
        <v>24267.644365778848</v>
      </c>
      <c r="GT35" s="71">
        <f t="shared" si="270"/>
        <v>-29.710997015659729</v>
      </c>
      <c r="GV35" s="31">
        <f>+GK35-[1]Шатура!GK14</f>
        <v>79635.997015778848</v>
      </c>
      <c r="GX35" s="65">
        <f t="shared" si="78"/>
        <v>-30788.526000000005</v>
      </c>
      <c r="HB35" s="65">
        <f>+[1]Аппарат!CJ35+[1]Филиалы!CJ14</f>
        <v>29232.201236693421</v>
      </c>
    </row>
    <row r="36" spans="1:215" ht="15" x14ac:dyDescent="0.2">
      <c r="A36" s="351"/>
      <c r="B36" s="130" t="s">
        <v>295</v>
      </c>
      <c r="C36" s="67">
        <f t="shared" si="79"/>
        <v>36875.814048680601</v>
      </c>
      <c r="D36" s="68">
        <f>+[1]Аппарат!D36+[1]Филиалы!D15</f>
        <v>34586.595032245576</v>
      </c>
      <c r="E36" s="68">
        <f>+[1]Аппарат!E36+[1]Филиалы!F15</f>
        <v>2289.2190164350277</v>
      </c>
      <c r="F36" s="68">
        <f>+[1]Филиалы!E15</f>
        <v>0</v>
      </c>
      <c r="G36" s="69">
        <f t="shared" si="4"/>
        <v>36945.076539999995</v>
      </c>
      <c r="H36" s="68">
        <f>+[1]Аппарат!H36+[1]Филиалы!H15</f>
        <v>34013.546429035996</v>
      </c>
      <c r="I36" s="68">
        <f>+[1]Аппарат!I36+[1]Филиалы!J15</f>
        <v>2904.1801109640001</v>
      </c>
      <c r="J36" s="68">
        <f>+[1]Аппарат!J36+[1]Филиалы!I15</f>
        <v>27.35</v>
      </c>
      <c r="K36" s="70">
        <f t="shared" si="80"/>
        <v>-69.26249131939403</v>
      </c>
      <c r="L36" s="71">
        <f t="shared" si="81"/>
        <v>0.18782633849916408</v>
      </c>
      <c r="M36" s="67">
        <f t="shared" si="207"/>
        <v>39889.510455842843</v>
      </c>
      <c r="N36" s="68">
        <f>+[1]Аппарат!N36+[1]Филиалы!N15</f>
        <v>36812.573895512534</v>
      </c>
      <c r="O36" s="68">
        <f>+[1]Аппарат!O36+[1]Филиалы!P15</f>
        <v>3076.9365603303113</v>
      </c>
      <c r="P36" s="68">
        <f>+[1]Филиалы!O15</f>
        <v>0</v>
      </c>
      <c r="Q36" s="69">
        <f t="shared" si="7"/>
        <v>38468.004029999996</v>
      </c>
      <c r="R36" s="68">
        <f>+[1]Аппарат!R36+[1]Филиалы!R15</f>
        <v>34562.800589930717</v>
      </c>
      <c r="S36" s="68">
        <f>+[1]Аппарат!S36+[1]Филиалы!T15</f>
        <v>3876.8034400692804</v>
      </c>
      <c r="T36" s="68">
        <f>+[1]Аппарат!T36+[1]Филиалы!S15</f>
        <v>28.4</v>
      </c>
      <c r="U36" s="70">
        <f t="shared" si="83"/>
        <v>1421.5064258428465</v>
      </c>
      <c r="V36" s="71">
        <f t="shared" si="84"/>
        <v>-3.5636096046263503</v>
      </c>
      <c r="W36" s="67">
        <f t="shared" si="396"/>
        <v>37182.709169155925</v>
      </c>
      <c r="X36" s="68">
        <f>+[1]Аппарат!X36+[1]Филиалы!X15</f>
        <v>34963.778980740055</v>
      </c>
      <c r="Y36" s="68">
        <f>+[1]Аппарат!Y36+[1]Филиалы!Z15</f>
        <v>2218.930188415869</v>
      </c>
      <c r="Z36" s="68">
        <f>+[1]Филиалы!Y15</f>
        <v>0</v>
      </c>
      <c r="AA36" s="69">
        <f t="shared" si="397"/>
        <v>36900.539509999995</v>
      </c>
      <c r="AB36" s="68">
        <f>+[1]Аппарат!AB36+[1]Филиалы!AB15</f>
        <v>33971.014023999996</v>
      </c>
      <c r="AC36" s="68">
        <f>+[1]Аппарат!AC36+[1]Филиалы!AD15</f>
        <v>2797.1904659999996</v>
      </c>
      <c r="AD36" s="68">
        <f>+[1]Аппарат!AD36+[1]Филиалы!AC15</f>
        <v>132.33501999999999</v>
      </c>
      <c r="AE36" s="70">
        <f t="shared" si="85"/>
        <v>282.16965915593028</v>
      </c>
      <c r="AF36" s="71">
        <f t="shared" si="86"/>
        <v>-0.75887331897267529</v>
      </c>
      <c r="AG36" s="67">
        <f t="shared" si="398"/>
        <v>113948.03367367938</v>
      </c>
      <c r="AH36" s="68">
        <f t="shared" si="381"/>
        <v>106362.94790849817</v>
      </c>
      <c r="AI36" s="68">
        <f t="shared" si="381"/>
        <v>7585.0857651812075</v>
      </c>
      <c r="AJ36" s="68">
        <f t="shared" si="381"/>
        <v>0</v>
      </c>
      <c r="AK36" s="69">
        <f t="shared" si="399"/>
        <v>112313.62007999999</v>
      </c>
      <c r="AL36" s="68">
        <f t="shared" si="382"/>
        <v>102547.36104296672</v>
      </c>
      <c r="AM36" s="68">
        <f t="shared" si="382"/>
        <v>9578.1740170332796</v>
      </c>
      <c r="AN36" s="68">
        <f t="shared" si="382"/>
        <v>188.08501999999999</v>
      </c>
      <c r="AO36" s="70">
        <f t="shared" si="89"/>
        <v>1634.41359367939</v>
      </c>
      <c r="AP36" s="71">
        <f t="shared" si="90"/>
        <v>-1.434349976025004</v>
      </c>
      <c r="AQ36" s="67">
        <f t="shared" si="400"/>
        <v>36456.99671410289</v>
      </c>
      <c r="AR36" s="68">
        <f>+[1]Аппарат!AR36+[1]Филиалы!AR15</f>
        <v>34951.532805278424</v>
      </c>
      <c r="AS36" s="68">
        <f>+[1]Аппарат!AS36+[1]Филиалы!AT15</f>
        <v>1505.4639088244651</v>
      </c>
      <c r="AT36" s="68">
        <f>+[1]Филиалы!AS15</f>
        <v>0</v>
      </c>
      <c r="AU36" s="69">
        <f t="shared" si="401"/>
        <v>41235.348770000004</v>
      </c>
      <c r="AV36" s="68">
        <f>+[1]Аппарат!AV36+[1]Филиалы!AV15</f>
        <v>37550.479890000002</v>
      </c>
      <c r="AW36" s="68">
        <f>+[1]Аппарат!AW36+[1]Филиалы!AX15</f>
        <v>3524.2231200000001</v>
      </c>
      <c r="AX36" s="68">
        <f>+[1]Аппарат!AX36+[1]Филиалы!AW15</f>
        <v>160.64575999999997</v>
      </c>
      <c r="AY36" s="70">
        <f t="shared" si="91"/>
        <v>-4778.352055897114</v>
      </c>
      <c r="AZ36" s="71">
        <f t="shared" si="92"/>
        <v>13.106817583930791</v>
      </c>
      <c r="BA36" s="67">
        <f t="shared" si="402"/>
        <v>43077.155126991667</v>
      </c>
      <c r="BB36" s="68">
        <f>+[1]Аппарат!BB36+[1]Филиалы!BB15</f>
        <v>40541.988571110262</v>
      </c>
      <c r="BC36" s="68">
        <f>+[1]Аппарат!BC36+[1]Филиалы!BD15</f>
        <v>2535.1665558814034</v>
      </c>
      <c r="BD36" s="68">
        <f>+[1]Филиалы!BC15</f>
        <v>0</v>
      </c>
      <c r="BE36" s="69">
        <f t="shared" si="403"/>
        <v>45030.95943000001</v>
      </c>
      <c r="BF36" s="68">
        <f>+[1]Аппарат!BF36+[1]Филиалы!BF15</f>
        <v>40988.282910000009</v>
      </c>
      <c r="BG36" s="68">
        <f>+[1]Аппарат!BG36+[1]Филиалы!BH15</f>
        <v>3879.93631</v>
      </c>
      <c r="BH36" s="68">
        <f>+[1]Аппарат!BH36+[1]Филиалы!BG15</f>
        <v>162.74021000000002</v>
      </c>
      <c r="BI36" s="70">
        <f t="shared" si="93"/>
        <v>-1953.8043030083427</v>
      </c>
      <c r="BJ36" s="71">
        <f t="shared" si="94"/>
        <v>4.5355926993054965</v>
      </c>
      <c r="BK36" s="67">
        <f t="shared" si="404"/>
        <v>39876.916096362678</v>
      </c>
      <c r="BL36" s="68">
        <f>+[1]Аппарат!BL36+[1]Филиалы!BL15</f>
        <v>38671.000299549116</v>
      </c>
      <c r="BM36" s="68">
        <f>+[1]Аппарат!BM36+[1]Филиалы!BN15</f>
        <v>1205.9157968135621</v>
      </c>
      <c r="BN36" s="68">
        <f>+[1]Филиалы!BM15</f>
        <v>0</v>
      </c>
      <c r="BO36" s="69">
        <f t="shared" si="405"/>
        <v>39345.740178799999</v>
      </c>
      <c r="BP36" s="68">
        <f>+[1]Аппарат!BP36+[1]Филиалы!BP15</f>
        <v>36386.053308800001</v>
      </c>
      <c r="BQ36" s="68">
        <f>+[1]Аппарат!BQ36+[1]Филиалы!BR15</f>
        <v>2530.7027199999998</v>
      </c>
      <c r="BR36" s="68">
        <f>+[1]Аппарат!BR36+[1]Филиалы!BQ15</f>
        <v>428.98414999999994</v>
      </c>
      <c r="BS36" s="70">
        <f t="shared" si="95"/>
        <v>531.17591756267939</v>
      </c>
      <c r="BT36" s="71">
        <f t="shared" si="96"/>
        <v>-1.3320386066943826</v>
      </c>
      <c r="BU36" s="67">
        <f t="shared" si="406"/>
        <v>119411.06793745724</v>
      </c>
      <c r="BV36" s="68">
        <f t="shared" si="383"/>
        <v>114164.52167593781</v>
      </c>
      <c r="BW36" s="68">
        <f t="shared" si="383"/>
        <v>5246.546261519431</v>
      </c>
      <c r="BX36" s="68">
        <f t="shared" si="383"/>
        <v>0</v>
      </c>
      <c r="BY36" s="69">
        <f t="shared" si="407"/>
        <v>125612.04837880001</v>
      </c>
      <c r="BZ36" s="68">
        <f t="shared" si="384"/>
        <v>114924.81610880001</v>
      </c>
      <c r="CA36" s="68">
        <f t="shared" si="384"/>
        <v>9934.862149999999</v>
      </c>
      <c r="CB36" s="68">
        <f t="shared" si="384"/>
        <v>752.37011999999993</v>
      </c>
      <c r="CC36" s="70">
        <f t="shared" si="99"/>
        <v>-6200.9804413427773</v>
      </c>
      <c r="CD36" s="71">
        <f t="shared" si="100"/>
        <v>5.1929695868649333</v>
      </c>
      <c r="CE36" s="67">
        <f t="shared" si="408"/>
        <v>233359.10161113663</v>
      </c>
      <c r="CF36" s="68">
        <f t="shared" si="385"/>
        <v>220527.46958443598</v>
      </c>
      <c r="CG36" s="68">
        <f t="shared" si="385"/>
        <v>12831.632026700638</v>
      </c>
      <c r="CH36" s="68">
        <f t="shared" si="385"/>
        <v>0</v>
      </c>
      <c r="CI36" s="69">
        <f t="shared" si="409"/>
        <v>237925.66845880001</v>
      </c>
      <c r="CJ36" s="68">
        <f>+[1]Аппарат!CJ36+[1]Филиалы!CJ15</f>
        <v>217472.17715176672</v>
      </c>
      <c r="CK36" s="68">
        <f>+[1]Аппарат!CK36+[1]Филиалы!CL15</f>
        <v>19446.226167033281</v>
      </c>
      <c r="CL36" s="68">
        <f>+[1]Аппарат!CL36+[1]Филиалы!CK15</f>
        <v>1007.26514</v>
      </c>
      <c r="CM36" s="70">
        <f t="shared" si="103"/>
        <v>-4566.5668476633728</v>
      </c>
      <c r="CN36" s="71">
        <f t="shared" si="104"/>
        <v>1.9568839681569159</v>
      </c>
      <c r="CO36" s="67">
        <f t="shared" si="224"/>
        <v>41328.589699717544</v>
      </c>
      <c r="CP36" s="68">
        <f>+[1]Аппарат!CP36+[1]Филиалы!CP15</f>
        <v>40214.340722530382</v>
      </c>
      <c r="CQ36" s="68">
        <f>+[1]Аппарат!CQ36+[1]Филиалы!CR15</f>
        <v>1114.2489771871637</v>
      </c>
      <c r="CR36" s="68">
        <f>+[1]Филиалы!CQ15</f>
        <v>0</v>
      </c>
      <c r="CS36" s="69">
        <f t="shared" si="226"/>
        <v>42585.587701679986</v>
      </c>
      <c r="CT36" s="68">
        <f>+[1]Аппарат!CT36+[1]Филиалы!CT15</f>
        <v>39750.527811679989</v>
      </c>
      <c r="CU36" s="68">
        <f>+[1]Аппарат!CU36+[1]Филиалы!CV15</f>
        <v>2572.85007</v>
      </c>
      <c r="CV36" s="68">
        <f>+[1]Аппарат!CV36+[1]Филиалы!CU15</f>
        <v>262.20981999999998</v>
      </c>
      <c r="CW36" s="70">
        <f t="shared" si="228"/>
        <v>-1256.9980019624418</v>
      </c>
      <c r="CX36" s="71">
        <f t="shared" si="229"/>
        <v>3.0414732539761218</v>
      </c>
      <c r="CY36" s="67">
        <f t="shared" si="230"/>
        <v>41316.858287522082</v>
      </c>
      <c r="CZ36" s="68">
        <f>+[1]Аппарат!CZ36+[1]Филиалы!CZ15</f>
        <v>39944.958855290381</v>
      </c>
      <c r="DA36" s="68">
        <f>+[1]Аппарат!DA36+[1]Филиалы!DB15</f>
        <v>1371.8994322316983</v>
      </c>
      <c r="DB36" s="68">
        <f>+[1]Филиалы!DA15</f>
        <v>0</v>
      </c>
      <c r="DC36" s="69">
        <f t="shared" si="41"/>
        <v>40817.445179999995</v>
      </c>
      <c r="DD36" s="68">
        <f>+[1]Аппарат!DD36+[1]Филиалы!DD15</f>
        <v>38101.990129999998</v>
      </c>
      <c r="DE36" s="68">
        <f>+[1]Аппарат!DE36+[1]Филиалы!DF15</f>
        <v>2459.8714900000004</v>
      </c>
      <c r="DF36" s="68">
        <f>+[1]Аппарат!DF36+[1]Филиалы!DE15</f>
        <v>255.58355999999998</v>
      </c>
      <c r="DG36" s="70">
        <f t="shared" si="233"/>
        <v>499.41310752208665</v>
      </c>
      <c r="DH36" s="71">
        <f t="shared" si="234"/>
        <v>-1.2087393093799506</v>
      </c>
      <c r="DI36" s="67">
        <f t="shared" si="410"/>
        <v>38732.663848946104</v>
      </c>
      <c r="DJ36" s="68">
        <f>+[1]Аппарат!DJ36+[1]Филиалы!DJ15</f>
        <v>37939.913886827242</v>
      </c>
      <c r="DK36" s="68">
        <f>+[1]Аппарат!DK36+[1]Филиалы!DL15</f>
        <v>792.74996211885912</v>
      </c>
      <c r="DL36" s="68">
        <f>+[1]Филиалы!DK15</f>
        <v>0</v>
      </c>
      <c r="DM36" s="69">
        <f t="shared" si="411"/>
        <v>38940.435509999996</v>
      </c>
      <c r="DN36" s="68">
        <f>+[1]Аппарат!DN36+[1]Филиалы!DN15</f>
        <v>36710.766349999998</v>
      </c>
      <c r="DO36" s="68">
        <f>+[1]Аппарат!DO36+[1]Филиалы!DP15</f>
        <v>1987.9544499999997</v>
      </c>
      <c r="DP36" s="68">
        <f>+[1]Аппарат!DP36+[1]Филиалы!DO15</f>
        <v>241.71471000000003</v>
      </c>
      <c r="DQ36" s="70">
        <f t="shared" si="237"/>
        <v>-207.77166105389188</v>
      </c>
      <c r="DR36" s="71">
        <f t="shared" si="238"/>
        <v>0.5364249199698321</v>
      </c>
      <c r="DS36" s="67">
        <f t="shared" si="412"/>
        <v>121378.11183618572</v>
      </c>
      <c r="DT36" s="68">
        <f t="shared" si="386"/>
        <v>118099.213464648</v>
      </c>
      <c r="DU36" s="68">
        <f t="shared" si="386"/>
        <v>3278.8983715377208</v>
      </c>
      <c r="DV36" s="68">
        <f t="shared" si="386"/>
        <v>0</v>
      </c>
      <c r="DW36" s="69">
        <f t="shared" si="413"/>
        <v>122343.46839167997</v>
      </c>
      <c r="DX36" s="68">
        <f t="shared" si="387"/>
        <v>114563.28429167997</v>
      </c>
      <c r="DY36" s="68">
        <f t="shared" si="387"/>
        <v>7020.6760099999992</v>
      </c>
      <c r="DZ36" s="68">
        <f t="shared" si="387"/>
        <v>759.50809000000004</v>
      </c>
      <c r="EA36" s="70">
        <f t="shared" si="241"/>
        <v>-965.356555494247</v>
      </c>
      <c r="EB36" s="71">
        <f t="shared" si="242"/>
        <v>0.79533001534667846</v>
      </c>
      <c r="EC36" s="67">
        <f t="shared" si="414"/>
        <v>354737.21344732231</v>
      </c>
      <c r="ED36" s="68">
        <f t="shared" si="388"/>
        <v>338626.68304908398</v>
      </c>
      <c r="EE36" s="68">
        <f t="shared" si="388"/>
        <v>16110.530398238359</v>
      </c>
      <c r="EF36" s="68">
        <f t="shared" si="388"/>
        <v>0</v>
      </c>
      <c r="EG36" s="69">
        <f t="shared" si="415"/>
        <v>360269.13685047999</v>
      </c>
      <c r="EH36" s="68">
        <f t="shared" si="389"/>
        <v>332035.46144344669</v>
      </c>
      <c r="EI36" s="68">
        <f t="shared" si="389"/>
        <v>26466.90217703328</v>
      </c>
      <c r="EJ36" s="68">
        <f t="shared" si="389"/>
        <v>1766.77323</v>
      </c>
      <c r="EK36" s="70">
        <f t="shared" si="245"/>
        <v>-5531.923403157678</v>
      </c>
      <c r="EL36" s="71">
        <f t="shared" si="246"/>
        <v>1.5594426503491547</v>
      </c>
      <c r="EM36" s="67">
        <f t="shared" si="416"/>
        <v>37155.542978318816</v>
      </c>
      <c r="EN36" s="68">
        <f>+[1]Аппарат!EN36+[1]Филиалы!EN15</f>
        <v>36375.997630923099</v>
      </c>
      <c r="EO36" s="68">
        <f>+[1]Аппарат!EO36+[1]Филиалы!EP15</f>
        <v>779.54534739571579</v>
      </c>
      <c r="EP36" s="68">
        <f>+[1]Филиалы!EO15</f>
        <v>0</v>
      </c>
      <c r="EQ36" s="69">
        <f t="shared" si="417"/>
        <v>37005.718630000003</v>
      </c>
      <c r="ER36" s="68">
        <f>+[1]Аппарат!ER36+[1]Филиалы!ER15</f>
        <v>34965.182710000001</v>
      </c>
      <c r="ES36" s="68">
        <f>+[1]Аппарат!ES36+[1]Филиалы!ET15</f>
        <v>1892.4106800000002</v>
      </c>
      <c r="ET36" s="68">
        <f>+[1]Аппарат!ET36+[1]Филиалы!ES15</f>
        <v>148.12523999999999</v>
      </c>
      <c r="EU36" s="70">
        <f t="shared" si="249"/>
        <v>149.82434831881255</v>
      </c>
      <c r="EV36" s="71">
        <f t="shared" si="250"/>
        <v>-0.4032355237177967</v>
      </c>
      <c r="EW36" s="67">
        <f t="shared" si="418"/>
        <v>38024.690347982076</v>
      </c>
      <c r="EX36" s="68">
        <f>+[1]Аппарат!EX36+[1]Филиалы!EX15</f>
        <v>36954.597952939075</v>
      </c>
      <c r="EY36" s="68">
        <f>+[1]Аппарат!EY36+[1]Филиалы!EZ15</f>
        <v>1070.0923950429992</v>
      </c>
      <c r="EZ36" s="68">
        <f>+[1]Филиалы!EY15</f>
        <v>0</v>
      </c>
      <c r="FA36" s="69">
        <f t="shared" si="419"/>
        <v>35935.942650051998</v>
      </c>
      <c r="FB36" s="68">
        <f>+[1]Аппарат!FB36+[1]Филиалы!FB15</f>
        <v>33769.160300052004</v>
      </c>
      <c r="FC36" s="68">
        <f>+[1]Аппарат!FC36+[1]Филиалы!FD15</f>
        <v>2050.4994099999999</v>
      </c>
      <c r="FD36" s="68">
        <f>+[1]Аппарат!FD36+[1]Филиалы!FC15</f>
        <v>116.28294000000002</v>
      </c>
      <c r="FE36" s="70">
        <f t="shared" si="253"/>
        <v>2088.7476979300773</v>
      </c>
      <c r="FF36" s="71">
        <f t="shared" si="254"/>
        <v>-5.4931353255344106</v>
      </c>
      <c r="FG36" s="67">
        <f t="shared" si="420"/>
        <v>36633.509936796734</v>
      </c>
      <c r="FH36" s="68">
        <f>+[1]Аппарат!FH36+[1]Филиалы!FH15</f>
        <v>35868.636520887376</v>
      </c>
      <c r="FI36" s="68">
        <f>+[1]Аппарат!FI36+[1]Филиалы!FJ15</f>
        <v>764.87341590936126</v>
      </c>
      <c r="FJ36" s="68">
        <f>+[1]Филиалы!FI15</f>
        <v>0</v>
      </c>
      <c r="FK36" s="69">
        <f t="shared" si="421"/>
        <v>45585.750671588001</v>
      </c>
      <c r="FL36" s="68">
        <f>+[1]Аппарат!FL36+[1]Филиалы!FL15</f>
        <v>42647.954271588002</v>
      </c>
      <c r="FM36" s="68">
        <f>+[1]Аппарат!FM36+[1]Филиалы!FN15</f>
        <v>2625.2467799999999</v>
      </c>
      <c r="FN36" s="68">
        <f>+[1]Аппарат!FN36+[1]Филиалы!FM15</f>
        <v>312.54962</v>
      </c>
      <c r="FO36" s="70">
        <f t="shared" si="257"/>
        <v>-8952.2407347912667</v>
      </c>
      <c r="FP36" s="71">
        <f t="shared" si="258"/>
        <v>24.437300030044725</v>
      </c>
      <c r="FQ36" s="67">
        <f t="shared" si="422"/>
        <v>111813.74326309763</v>
      </c>
      <c r="FR36" s="68">
        <f t="shared" si="390"/>
        <v>109199.23210474955</v>
      </c>
      <c r="FS36" s="68">
        <f t="shared" si="390"/>
        <v>2614.5111583480766</v>
      </c>
      <c r="FT36" s="68">
        <f t="shared" si="390"/>
        <v>0</v>
      </c>
      <c r="FU36" s="69">
        <f t="shared" si="423"/>
        <v>118527.41195164001</v>
      </c>
      <c r="FV36" s="68">
        <f t="shared" si="391"/>
        <v>111382.29728164</v>
      </c>
      <c r="FW36" s="68">
        <f t="shared" si="391"/>
        <v>6568.1568700000007</v>
      </c>
      <c r="FX36" s="68">
        <f t="shared" si="391"/>
        <v>576.95780000000002</v>
      </c>
      <c r="FY36" s="70">
        <f t="shared" si="261"/>
        <v>-6713.6686885423842</v>
      </c>
      <c r="FZ36" s="71">
        <f t="shared" si="262"/>
        <v>6.0043322874408318</v>
      </c>
      <c r="GA36" s="67">
        <f t="shared" si="424"/>
        <v>233191.85509928333</v>
      </c>
      <c r="GB36" s="68">
        <f t="shared" si="392"/>
        <v>227298.44556939753</v>
      </c>
      <c r="GC36" s="68">
        <f t="shared" si="392"/>
        <v>5893.4095298857974</v>
      </c>
      <c r="GD36" s="68">
        <f t="shared" si="392"/>
        <v>0</v>
      </c>
      <c r="GE36" s="69">
        <f t="shared" si="425"/>
        <v>240870.88034331996</v>
      </c>
      <c r="GF36" s="68">
        <f t="shared" si="393"/>
        <v>225945.58157331997</v>
      </c>
      <c r="GG36" s="68">
        <f t="shared" si="393"/>
        <v>13588.83288</v>
      </c>
      <c r="GH36" s="68">
        <f t="shared" si="393"/>
        <v>1336.4658899999999</v>
      </c>
      <c r="GI36" s="70">
        <f t="shared" si="265"/>
        <v>-7679.0252440366312</v>
      </c>
      <c r="GJ36" s="71">
        <f t="shared" si="266"/>
        <v>3.2930074855175491</v>
      </c>
      <c r="GK36" s="67">
        <f t="shared" si="426"/>
        <v>466550.95671041997</v>
      </c>
      <c r="GL36" s="68">
        <f t="shared" si="394"/>
        <v>447825.91515383351</v>
      </c>
      <c r="GM36" s="68">
        <f t="shared" si="394"/>
        <v>18725.041556586435</v>
      </c>
      <c r="GN36" s="68">
        <f t="shared" si="394"/>
        <v>0</v>
      </c>
      <c r="GO36" s="69">
        <f t="shared" si="427"/>
        <v>478796.54880212003</v>
      </c>
      <c r="GP36" s="68">
        <f t="shared" si="428"/>
        <v>443417.75872508669</v>
      </c>
      <c r="GQ36" s="68">
        <f t="shared" si="395"/>
        <v>33035.059047033283</v>
      </c>
      <c r="GR36" s="68">
        <f t="shared" si="395"/>
        <v>2343.7310299999999</v>
      </c>
      <c r="GS36" s="70">
        <f t="shared" si="269"/>
        <v>-12245.592091700062</v>
      </c>
      <c r="GT36" s="71">
        <f t="shared" si="270"/>
        <v>2.6247062438885251</v>
      </c>
      <c r="GV36" s="31">
        <f>+GK36-[1]Шатура!GK15</f>
        <v>454902.85567041999</v>
      </c>
      <c r="GW36" s="31">
        <v>237945.99299999999</v>
      </c>
      <c r="GX36" s="65">
        <f t="shared" si="78"/>
        <v>20.324541199981468</v>
      </c>
      <c r="HB36" s="65">
        <f>+[1]Аппарат!CJ36+[1]Филиалы!CJ15</f>
        <v>217472.17715176672</v>
      </c>
    </row>
    <row r="37" spans="1:215" s="76" customFormat="1" ht="15" x14ac:dyDescent="0.2">
      <c r="A37" s="131" t="s">
        <v>290</v>
      </c>
      <c r="B37" s="132" t="s">
        <v>292</v>
      </c>
      <c r="C37" s="133">
        <f t="shared" si="79"/>
        <v>158271.55227368063</v>
      </c>
      <c r="D37" s="134">
        <f>+D34+D36</f>
        <v>148422.42530019715</v>
      </c>
      <c r="E37" s="134">
        <f t="shared" ref="E37:BP37" si="429">+E34+E36</f>
        <v>9849.1269734834696</v>
      </c>
      <c r="F37" s="134">
        <f t="shared" si="429"/>
        <v>0</v>
      </c>
      <c r="G37" s="134">
        <f t="shared" si="429"/>
        <v>158505.87894999998</v>
      </c>
      <c r="H37" s="134">
        <f t="shared" si="429"/>
        <v>145913.0701693552</v>
      </c>
      <c r="I37" s="134">
        <f t="shared" si="429"/>
        <v>12475.498780644801</v>
      </c>
      <c r="J37" s="134">
        <f t="shared" si="429"/>
        <v>117.31</v>
      </c>
      <c r="K37" s="135">
        <f t="shared" si="429"/>
        <v>-234.32667631937511</v>
      </c>
      <c r="L37" s="136">
        <f t="shared" si="429"/>
        <v>0.32379831528639613</v>
      </c>
      <c r="M37" s="133">
        <f t="shared" si="429"/>
        <v>172375.78256521653</v>
      </c>
      <c r="N37" s="134">
        <f t="shared" si="429"/>
        <v>158836.25569489683</v>
      </c>
      <c r="O37" s="134">
        <f t="shared" si="429"/>
        <v>13539.526870319703</v>
      </c>
      <c r="P37" s="134">
        <f t="shared" si="429"/>
        <v>0</v>
      </c>
      <c r="Q37" s="134">
        <f t="shared" si="429"/>
        <v>165703.86658000003</v>
      </c>
      <c r="R37" s="134">
        <f t="shared" si="429"/>
        <v>148755.69354321912</v>
      </c>
      <c r="S37" s="134">
        <f t="shared" si="429"/>
        <v>16826.473036780877</v>
      </c>
      <c r="T37" s="134">
        <f t="shared" si="429"/>
        <v>121.69999999999999</v>
      </c>
      <c r="U37" s="135">
        <f t="shared" si="429"/>
        <v>6671.9159852165321</v>
      </c>
      <c r="V37" s="136">
        <f t="shared" si="429"/>
        <v>-7.5265934487481161</v>
      </c>
      <c r="W37" s="133">
        <f t="shared" si="429"/>
        <v>161798.66925582296</v>
      </c>
      <c r="X37" s="134">
        <f t="shared" si="429"/>
        <v>151647.14836733771</v>
      </c>
      <c r="Y37" s="134">
        <f t="shared" si="429"/>
        <v>10151.520888485253</v>
      </c>
      <c r="Z37" s="134">
        <f t="shared" si="429"/>
        <v>0</v>
      </c>
      <c r="AA37" s="134">
        <f t="shared" si="429"/>
        <v>161058.83176000003</v>
      </c>
      <c r="AB37" s="134">
        <f t="shared" si="429"/>
        <v>147590.61678900002</v>
      </c>
      <c r="AC37" s="134">
        <f t="shared" si="429"/>
        <v>12626.531631</v>
      </c>
      <c r="AD37" s="134">
        <f t="shared" si="429"/>
        <v>841.68334000000004</v>
      </c>
      <c r="AE37" s="135">
        <f t="shared" si="429"/>
        <v>739.83749582292512</v>
      </c>
      <c r="AF37" s="136">
        <f t="shared" si="429"/>
        <v>-1.1261359363362118</v>
      </c>
      <c r="AG37" s="133">
        <f t="shared" si="429"/>
        <v>492446.00409472018</v>
      </c>
      <c r="AH37" s="134">
        <f t="shared" si="429"/>
        <v>458905.82936243172</v>
      </c>
      <c r="AI37" s="134">
        <f t="shared" si="429"/>
        <v>33540.174732288426</v>
      </c>
      <c r="AJ37" s="134">
        <f t="shared" si="429"/>
        <v>0</v>
      </c>
      <c r="AK37" s="134">
        <f t="shared" si="429"/>
        <v>485268.57729000004</v>
      </c>
      <c r="AL37" s="134">
        <f t="shared" si="429"/>
        <v>442259.38050157437</v>
      </c>
      <c r="AM37" s="134">
        <f t="shared" si="429"/>
        <v>41928.503448425676</v>
      </c>
      <c r="AN37" s="134">
        <f t="shared" si="429"/>
        <v>1080.69334</v>
      </c>
      <c r="AO37" s="135">
        <f t="shared" si="429"/>
        <v>7177.4268047201476</v>
      </c>
      <c r="AP37" s="136">
        <f t="shared" si="429"/>
        <v>-2.898826312549275</v>
      </c>
      <c r="AQ37" s="133">
        <f t="shared" si="429"/>
        <v>167914.94243041286</v>
      </c>
      <c r="AR37" s="134">
        <f t="shared" si="429"/>
        <v>158521.72570186917</v>
      </c>
      <c r="AS37" s="134">
        <f t="shared" si="429"/>
        <v>9393.2167285436772</v>
      </c>
      <c r="AT37" s="134">
        <f t="shared" si="429"/>
        <v>0</v>
      </c>
      <c r="AU37" s="134">
        <f t="shared" si="429"/>
        <v>182228.55629000001</v>
      </c>
      <c r="AV37" s="134">
        <f t="shared" si="429"/>
        <v>165017.07504000003</v>
      </c>
      <c r="AW37" s="134">
        <f t="shared" si="429"/>
        <v>16519.887279999999</v>
      </c>
      <c r="AX37" s="134">
        <f t="shared" si="429"/>
        <v>691.59397000000001</v>
      </c>
      <c r="AY37" s="135">
        <f t="shared" si="429"/>
        <v>-14313.613859587138</v>
      </c>
      <c r="AZ37" s="136">
        <f t="shared" si="429"/>
        <v>20.360286936226458</v>
      </c>
      <c r="BA37" s="133">
        <f t="shared" si="429"/>
        <v>195293.39477760281</v>
      </c>
      <c r="BB37" s="134">
        <f t="shared" si="429"/>
        <v>181899.97781596685</v>
      </c>
      <c r="BC37" s="134">
        <f t="shared" si="429"/>
        <v>13393.416961635938</v>
      </c>
      <c r="BD37" s="134">
        <f t="shared" si="429"/>
        <v>0</v>
      </c>
      <c r="BE37" s="134">
        <f t="shared" si="429"/>
        <v>209823.81028000003</v>
      </c>
      <c r="BF37" s="134">
        <f t="shared" si="429"/>
        <v>187999.96975000005</v>
      </c>
      <c r="BG37" s="134">
        <f t="shared" si="429"/>
        <v>21121.127600000003</v>
      </c>
      <c r="BH37" s="134">
        <f t="shared" si="429"/>
        <v>702.71293000000003</v>
      </c>
      <c r="BI37" s="135">
        <f t="shared" si="429"/>
        <v>-14530.415502397234</v>
      </c>
      <c r="BJ37" s="136">
        <f t="shared" si="429"/>
        <v>12.797924779152268</v>
      </c>
      <c r="BK37" s="133">
        <f t="shared" si="429"/>
        <v>188127.74763818848</v>
      </c>
      <c r="BL37" s="134">
        <f t="shared" si="429"/>
        <v>178868.46179900231</v>
      </c>
      <c r="BM37" s="134">
        <f t="shared" si="429"/>
        <v>9259.2858391861319</v>
      </c>
      <c r="BN37" s="134">
        <f t="shared" si="429"/>
        <v>0</v>
      </c>
      <c r="BO37" s="134">
        <f t="shared" si="429"/>
        <v>177570.18194880005</v>
      </c>
      <c r="BP37" s="134">
        <f t="shared" si="429"/>
        <v>162613.79880880003</v>
      </c>
      <c r="BQ37" s="134">
        <f t="shared" ref="BQ37:CO37" si="430">+BQ34+BQ36</f>
        <v>13197.481749999999</v>
      </c>
      <c r="BR37" s="134">
        <f t="shared" si="430"/>
        <v>1758.90139</v>
      </c>
      <c r="BS37" s="135">
        <f t="shared" si="430"/>
        <v>10557.56568938843</v>
      </c>
      <c r="BT37" s="136">
        <f t="shared" si="430"/>
        <v>-8.0951640931082807</v>
      </c>
      <c r="BU37" s="133">
        <f t="shared" si="430"/>
        <v>551336.08484620403</v>
      </c>
      <c r="BV37" s="134">
        <f t="shared" si="430"/>
        <v>519290.16531683831</v>
      </c>
      <c r="BW37" s="134">
        <f t="shared" si="430"/>
        <v>32045.919529365747</v>
      </c>
      <c r="BX37" s="134">
        <f t="shared" si="430"/>
        <v>0</v>
      </c>
      <c r="BY37" s="134">
        <f t="shared" si="430"/>
        <v>569622.54851880006</v>
      </c>
      <c r="BZ37" s="134">
        <f t="shared" si="430"/>
        <v>515630.84359880007</v>
      </c>
      <c r="CA37" s="134">
        <f t="shared" si="430"/>
        <v>50838.496630000001</v>
      </c>
      <c r="CB37" s="134">
        <f t="shared" si="430"/>
        <v>3153.20829</v>
      </c>
      <c r="CC37" s="135">
        <f t="shared" si="430"/>
        <v>-18286.463672596059</v>
      </c>
      <c r="CD37" s="136">
        <f t="shared" si="430"/>
        <v>7.9910208129198992</v>
      </c>
      <c r="CE37" s="133">
        <f t="shared" si="430"/>
        <v>1043782.0889409243</v>
      </c>
      <c r="CF37" s="134">
        <f t="shared" si="430"/>
        <v>978195.99467927008</v>
      </c>
      <c r="CG37" s="134">
        <f t="shared" si="430"/>
        <v>65586.094261654172</v>
      </c>
      <c r="CH37" s="134">
        <f t="shared" si="430"/>
        <v>0</v>
      </c>
      <c r="CI37" s="134">
        <f t="shared" si="430"/>
        <v>1054891.1258088001</v>
      </c>
      <c r="CJ37" s="134">
        <f t="shared" si="430"/>
        <v>957890.2241003745</v>
      </c>
      <c r="CK37" s="134">
        <f t="shared" si="430"/>
        <v>92480.280078425669</v>
      </c>
      <c r="CL37" s="134">
        <f t="shared" si="430"/>
        <v>4520.6216299999996</v>
      </c>
      <c r="CM37" s="135">
        <f t="shared" si="430"/>
        <v>-11109.036867875955</v>
      </c>
      <c r="CN37" s="136">
        <f t="shared" si="430"/>
        <v>2.7641747437763229</v>
      </c>
      <c r="CO37" s="133">
        <f t="shared" si="430"/>
        <v>196161.10049841035</v>
      </c>
      <c r="CP37" s="134">
        <f>+CP34+CP36</f>
        <v>187115.15955866443</v>
      </c>
      <c r="CQ37" s="134">
        <f t="shared" ref="CQ37:FB37" si="431">+CQ34+CQ36</f>
        <v>9045.940939745904</v>
      </c>
      <c r="CR37" s="134">
        <f t="shared" si="431"/>
        <v>0</v>
      </c>
      <c r="CS37" s="134">
        <f t="shared" si="431"/>
        <v>196375.94865168</v>
      </c>
      <c r="CT37" s="134">
        <f t="shared" si="431"/>
        <v>180757.79001167999</v>
      </c>
      <c r="CU37" s="134">
        <f t="shared" si="431"/>
        <v>14477.253580000001</v>
      </c>
      <c r="CV37" s="134">
        <f t="shared" si="431"/>
        <v>1140.90506</v>
      </c>
      <c r="CW37" s="135">
        <f t="shared" si="431"/>
        <v>-214.84815326965327</v>
      </c>
      <c r="CX37" s="136">
        <f t="shared" si="431"/>
        <v>2.3683911969088172</v>
      </c>
      <c r="CY37" s="133">
        <f t="shared" si="431"/>
        <v>204628.96291924382</v>
      </c>
      <c r="CZ37" s="134">
        <f t="shared" si="431"/>
        <v>192338.79274125255</v>
      </c>
      <c r="DA37" s="134">
        <f t="shared" si="431"/>
        <v>12290.170177991266</v>
      </c>
      <c r="DB37" s="134">
        <f t="shared" si="431"/>
        <v>0</v>
      </c>
      <c r="DC37" s="134">
        <f t="shared" si="431"/>
        <v>195399.26370999997</v>
      </c>
      <c r="DD37" s="134">
        <f t="shared" si="431"/>
        <v>179053.26864999998</v>
      </c>
      <c r="DE37" s="134">
        <f t="shared" si="431"/>
        <v>15232.908470000002</v>
      </c>
      <c r="DF37" s="134">
        <f t="shared" si="431"/>
        <v>1113.0865899999999</v>
      </c>
      <c r="DG37" s="135">
        <f t="shared" si="431"/>
        <v>9229.6992092438377</v>
      </c>
      <c r="DH37" s="136">
        <f t="shared" si="431"/>
        <v>-6.5545072311203825</v>
      </c>
      <c r="DI37" s="133">
        <f t="shared" si="431"/>
        <v>189126.277301525</v>
      </c>
      <c r="DJ37" s="134">
        <f t="shared" si="431"/>
        <v>180588.14733533861</v>
      </c>
      <c r="DK37" s="134">
        <f t="shared" si="431"/>
        <v>8538.1299661863741</v>
      </c>
      <c r="DL37" s="134">
        <f t="shared" si="431"/>
        <v>0</v>
      </c>
      <c r="DM37" s="134">
        <f t="shared" si="431"/>
        <v>188326.94534999999</v>
      </c>
      <c r="DN37" s="134">
        <f t="shared" si="431"/>
        <v>174972.76113999999</v>
      </c>
      <c r="DO37" s="134">
        <f t="shared" si="431"/>
        <v>12257.922929999999</v>
      </c>
      <c r="DP37" s="134">
        <f t="shared" si="431"/>
        <v>1096.2612799999999</v>
      </c>
      <c r="DQ37" s="135">
        <f t="shared" si="431"/>
        <v>799.33195152498956</v>
      </c>
      <c r="DR37" s="136">
        <f t="shared" si="431"/>
        <v>-0.13322027935669212</v>
      </c>
      <c r="DS37" s="133">
        <f t="shared" si="431"/>
        <v>589916.34071917902</v>
      </c>
      <c r="DT37" s="134">
        <f t="shared" si="431"/>
        <v>560042.09963525552</v>
      </c>
      <c r="DU37" s="134">
        <f t="shared" si="431"/>
        <v>29874.241083923542</v>
      </c>
      <c r="DV37" s="134">
        <f t="shared" si="431"/>
        <v>0</v>
      </c>
      <c r="DW37" s="134">
        <f t="shared" si="431"/>
        <v>580102.15771167993</v>
      </c>
      <c r="DX37" s="134">
        <f t="shared" si="431"/>
        <v>534783.81980167993</v>
      </c>
      <c r="DY37" s="134">
        <f t="shared" si="431"/>
        <v>41968.08498</v>
      </c>
      <c r="DZ37" s="134">
        <f t="shared" si="431"/>
        <v>3350.2529300000006</v>
      </c>
      <c r="EA37" s="135">
        <f t="shared" si="431"/>
        <v>9814.1830074991449</v>
      </c>
      <c r="EB37" s="136">
        <f t="shared" si="431"/>
        <v>-1.5053444864313406</v>
      </c>
      <c r="EC37" s="133">
        <f t="shared" si="431"/>
        <v>1633698.4296601035</v>
      </c>
      <c r="ED37" s="134">
        <f t="shared" si="431"/>
        <v>1538238.0943145256</v>
      </c>
      <c r="EE37" s="134">
        <f t="shared" si="431"/>
        <v>95460.335345577711</v>
      </c>
      <c r="EF37" s="134">
        <f t="shared" si="431"/>
        <v>0</v>
      </c>
      <c r="EG37" s="134">
        <f t="shared" si="431"/>
        <v>1634993.2835204802</v>
      </c>
      <c r="EH37" s="134">
        <f t="shared" si="431"/>
        <v>1492674.0439020544</v>
      </c>
      <c r="EI37" s="134">
        <f t="shared" si="431"/>
        <v>134448.36505842567</v>
      </c>
      <c r="EJ37" s="134">
        <f t="shared" si="431"/>
        <v>7870.8745599999993</v>
      </c>
      <c r="EK37" s="135">
        <f t="shared" si="431"/>
        <v>-1294.8538603766938</v>
      </c>
      <c r="EL37" s="136">
        <f t="shared" si="431"/>
        <v>1.2281527340428937</v>
      </c>
      <c r="EM37" s="133">
        <f t="shared" si="431"/>
        <v>182998.30805617807</v>
      </c>
      <c r="EN37" s="134">
        <f t="shared" si="431"/>
        <v>174557.68200751155</v>
      </c>
      <c r="EO37" s="134">
        <f t="shared" si="431"/>
        <v>8440.6260486665269</v>
      </c>
      <c r="EP37" s="134">
        <f t="shared" si="431"/>
        <v>0</v>
      </c>
      <c r="EQ37" s="134">
        <f t="shared" si="431"/>
        <v>176432.38863999996</v>
      </c>
      <c r="ER37" s="134">
        <f t="shared" si="431"/>
        <v>164221.84898999997</v>
      </c>
      <c r="ES37" s="134">
        <f t="shared" si="431"/>
        <v>11569.28794</v>
      </c>
      <c r="ET37" s="134">
        <f t="shared" si="431"/>
        <v>641.25171</v>
      </c>
      <c r="EU37" s="135">
        <f t="shared" si="431"/>
        <v>6565.9194161781197</v>
      </c>
      <c r="EV37" s="136">
        <f t="shared" si="431"/>
        <v>-4.8025590447947764</v>
      </c>
      <c r="EW37" s="133">
        <f t="shared" si="431"/>
        <v>194469.76706633472</v>
      </c>
      <c r="EX37" s="134">
        <f t="shared" si="431"/>
        <v>182741.30034793873</v>
      </c>
      <c r="EY37" s="134">
        <f t="shared" si="431"/>
        <v>11728.46671839599</v>
      </c>
      <c r="EZ37" s="134">
        <f t="shared" si="431"/>
        <v>0</v>
      </c>
      <c r="FA37" s="134">
        <f t="shared" si="431"/>
        <v>179262.27020005198</v>
      </c>
      <c r="FB37" s="134">
        <f t="shared" si="431"/>
        <v>163847.47583005199</v>
      </c>
      <c r="FC37" s="134">
        <f t="shared" ref="FC37:GT37" si="432">+FC34+FC36</f>
        <v>14902.176770000002</v>
      </c>
      <c r="FD37" s="134">
        <f t="shared" si="432"/>
        <v>512.61760000000004</v>
      </c>
      <c r="FE37" s="135">
        <f t="shared" si="432"/>
        <v>15207.496866282738</v>
      </c>
      <c r="FF37" s="136">
        <f t="shared" si="432"/>
        <v>-13.878665534305568</v>
      </c>
      <c r="FG37" s="133">
        <f t="shared" si="432"/>
        <v>182393.71565209058</v>
      </c>
      <c r="FH37" s="134">
        <f t="shared" si="432"/>
        <v>173995.0443473609</v>
      </c>
      <c r="FI37" s="134">
        <f t="shared" si="432"/>
        <v>8398.6713047296962</v>
      </c>
      <c r="FJ37" s="134">
        <f t="shared" si="432"/>
        <v>0</v>
      </c>
      <c r="FK37" s="134">
        <f t="shared" si="432"/>
        <v>222848.19819158796</v>
      </c>
      <c r="FL37" s="134">
        <f t="shared" si="432"/>
        <v>205042.05031158795</v>
      </c>
      <c r="FM37" s="134">
        <f t="shared" si="432"/>
        <v>16430.487499999999</v>
      </c>
      <c r="FN37" s="134">
        <f t="shared" si="432"/>
        <v>1375.66038</v>
      </c>
      <c r="FO37" s="135">
        <f t="shared" si="432"/>
        <v>-40454.482539497374</v>
      </c>
      <c r="FP37" s="136">
        <f t="shared" si="432"/>
        <v>46.049674717713486</v>
      </c>
      <c r="FQ37" s="133">
        <f t="shared" si="432"/>
        <v>559861.79077460337</v>
      </c>
      <c r="FR37" s="134">
        <f t="shared" si="432"/>
        <v>531294.02670281124</v>
      </c>
      <c r="FS37" s="134">
        <f t="shared" si="432"/>
        <v>28567.764071792215</v>
      </c>
      <c r="FT37" s="134">
        <f t="shared" si="432"/>
        <v>0</v>
      </c>
      <c r="FU37" s="134">
        <f t="shared" si="432"/>
        <v>578542.8570316399</v>
      </c>
      <c r="FV37" s="134">
        <f t="shared" si="432"/>
        <v>533111.37513163988</v>
      </c>
      <c r="FW37" s="134">
        <f t="shared" si="432"/>
        <v>42901.952210000003</v>
      </c>
      <c r="FX37" s="134">
        <f t="shared" si="432"/>
        <v>2529.5296900000003</v>
      </c>
      <c r="FY37" s="135">
        <f t="shared" si="432"/>
        <v>-18681.066257036524</v>
      </c>
      <c r="FZ37" s="136">
        <f t="shared" si="432"/>
        <v>8.6753399248944589</v>
      </c>
      <c r="GA37" s="133">
        <f t="shared" si="432"/>
        <v>1149778.1314937824</v>
      </c>
      <c r="GB37" s="134">
        <f t="shared" si="432"/>
        <v>1091336.1263380665</v>
      </c>
      <c r="GC37" s="134">
        <f t="shared" si="432"/>
        <v>58442.005155715757</v>
      </c>
      <c r="GD37" s="134">
        <f t="shared" si="432"/>
        <v>0</v>
      </c>
      <c r="GE37" s="134">
        <f t="shared" si="432"/>
        <v>1158645.0147433197</v>
      </c>
      <c r="GF37" s="134">
        <f t="shared" si="432"/>
        <v>1067895.1949333199</v>
      </c>
      <c r="GG37" s="134">
        <f t="shared" si="432"/>
        <v>84870.037190000003</v>
      </c>
      <c r="GH37" s="134">
        <f t="shared" si="432"/>
        <v>5879.78262</v>
      </c>
      <c r="GI37" s="135">
        <f t="shared" si="432"/>
        <v>-8866.8832495372626</v>
      </c>
      <c r="GJ37" s="136">
        <f t="shared" si="432"/>
        <v>3.4226033605696244</v>
      </c>
      <c r="GK37" s="133">
        <f t="shared" si="432"/>
        <v>2193560.2204347067</v>
      </c>
      <c r="GL37" s="134">
        <f t="shared" si="432"/>
        <v>2069532.1210173368</v>
      </c>
      <c r="GM37" s="134">
        <f t="shared" si="432"/>
        <v>124028.09941736993</v>
      </c>
      <c r="GN37" s="134">
        <f t="shared" si="432"/>
        <v>0</v>
      </c>
      <c r="GO37" s="134">
        <f t="shared" si="432"/>
        <v>2213536.1405521203</v>
      </c>
      <c r="GP37" s="134">
        <f t="shared" si="432"/>
        <v>2025785.4190336945</v>
      </c>
      <c r="GQ37" s="134">
        <f t="shared" si="432"/>
        <v>177350.31726842569</v>
      </c>
      <c r="GR37" s="134">
        <f t="shared" si="432"/>
        <v>10400.40425</v>
      </c>
      <c r="GS37" s="135">
        <f t="shared" si="432"/>
        <v>-19975.920117413625</v>
      </c>
      <c r="GT37" s="136">
        <f t="shared" si="432"/>
        <v>3.0723198258239819</v>
      </c>
      <c r="GV37" s="134">
        <f>+GV34+GV36</f>
        <v>2142925.6893947069</v>
      </c>
      <c r="GW37" s="77">
        <f>+GW36+GW34</f>
        <v>1055076.9709999999</v>
      </c>
      <c r="GX37" s="65">
        <f t="shared" si="78"/>
        <v>185.84519119979814</v>
      </c>
      <c r="GY37" s="79">
        <f>+[1]Аппарат!AK37+[1]Филиалы!AK16</f>
        <v>485268.5772900001</v>
      </c>
      <c r="GZ37" s="79">
        <f>+AK37-GY37</f>
        <v>0</v>
      </c>
      <c r="HD37" s="79">
        <f>+[1]Аппарат!EG37+[1]Филиалы!EG16</f>
        <v>1634993.2835204802</v>
      </c>
    </row>
    <row r="38" spans="1:215" ht="15" x14ac:dyDescent="0.2">
      <c r="A38" s="338" t="s">
        <v>296</v>
      </c>
      <c r="B38" s="128" t="s">
        <v>297</v>
      </c>
      <c r="C38" s="67">
        <f t="shared" si="79"/>
        <v>0</v>
      </c>
      <c r="D38" s="68">
        <f>+[1]Аппарат!D38</f>
        <v>0</v>
      </c>
      <c r="E38" s="68">
        <f>+[1]Аппарат!E38</f>
        <v>0</v>
      </c>
      <c r="F38" s="68">
        <f>+[1]Аппарат!F38</f>
        <v>0</v>
      </c>
      <c r="G38" s="69">
        <f t="shared" si="4"/>
        <v>0.28868351637599998</v>
      </c>
      <c r="H38" s="68">
        <f>+[1]Аппарат!H38</f>
        <v>0.28868351637599998</v>
      </c>
      <c r="I38" s="68">
        <f>+[1]Аппарат!I38</f>
        <v>0</v>
      </c>
      <c r="J38" s="68">
        <f>+[1]Аппарат!J38</f>
        <v>0</v>
      </c>
      <c r="K38" s="70">
        <f t="shared" si="80"/>
        <v>-0.28868351637599998</v>
      </c>
      <c r="L38" s="71" t="e">
        <f t="shared" si="81"/>
        <v>#DIV/0!</v>
      </c>
      <c r="M38" s="67">
        <f t="shared" si="207"/>
        <v>0</v>
      </c>
      <c r="N38" s="68">
        <f>+[1]Аппарат!N38</f>
        <v>0</v>
      </c>
      <c r="O38" s="68">
        <f>+[1]Аппарат!O38</f>
        <v>0</v>
      </c>
      <c r="P38" s="68">
        <f>+[1]Аппарат!P38</f>
        <v>0</v>
      </c>
      <c r="Q38" s="69">
        <f t="shared" si="7"/>
        <v>0.28233686446559997</v>
      </c>
      <c r="R38" s="68">
        <f>+[1]Аппарат!R38</f>
        <v>0.28233686446559997</v>
      </c>
      <c r="S38" s="68">
        <f>+[1]Аппарат!S38</f>
        <v>0</v>
      </c>
      <c r="T38" s="68">
        <f>+[1]Аппарат!T38</f>
        <v>0</v>
      </c>
      <c r="U38" s="70">
        <f t="shared" si="83"/>
        <v>-0.28233686446559997</v>
      </c>
      <c r="V38" s="71" t="e">
        <f t="shared" si="84"/>
        <v>#DIV/0!</v>
      </c>
      <c r="W38" s="67">
        <f t="shared" si="396"/>
        <v>0</v>
      </c>
      <c r="X38" s="68">
        <f>+[1]Аппарат!X38</f>
        <v>0</v>
      </c>
      <c r="Y38" s="68">
        <f>+[1]Аппарат!Y38</f>
        <v>0</v>
      </c>
      <c r="Z38" s="68">
        <f>+[1]Аппарат!Z38</f>
        <v>0</v>
      </c>
      <c r="AA38" s="69">
        <f t="shared" si="397"/>
        <v>0.29684337938354877</v>
      </c>
      <c r="AB38" s="68">
        <f>+[1]Аппарат!AB38</f>
        <v>0.29684337938354877</v>
      </c>
      <c r="AC38" s="68">
        <f>+[1]Аппарат!AC38</f>
        <v>0</v>
      </c>
      <c r="AD38" s="68">
        <f>+[1]Аппарат!AD38</f>
        <v>0</v>
      </c>
      <c r="AE38" s="70">
        <f t="shared" si="85"/>
        <v>-0.29684337938354877</v>
      </c>
      <c r="AF38" s="71" t="e">
        <f t="shared" si="86"/>
        <v>#DIV/0!</v>
      </c>
      <c r="AG38" s="67">
        <f t="shared" si="398"/>
        <v>0</v>
      </c>
      <c r="AH38" s="68">
        <f t="shared" ref="AH38:AJ39" si="433">+D38+N38+X38</f>
        <v>0</v>
      </c>
      <c r="AI38" s="68">
        <f t="shared" si="433"/>
        <v>0</v>
      </c>
      <c r="AJ38" s="68">
        <f t="shared" si="433"/>
        <v>0</v>
      </c>
      <c r="AK38" s="69">
        <f t="shared" si="399"/>
        <v>0.86786376022514866</v>
      </c>
      <c r="AL38" s="68">
        <f t="shared" ref="AL38:AN39" si="434">+H38+R38+AB38</f>
        <v>0.86786376022514866</v>
      </c>
      <c r="AM38" s="68">
        <f t="shared" si="434"/>
        <v>0</v>
      </c>
      <c r="AN38" s="68">
        <f t="shared" si="434"/>
        <v>0</v>
      </c>
      <c r="AO38" s="70">
        <f t="shared" si="89"/>
        <v>-0.86786376022514866</v>
      </c>
      <c r="AP38" s="71" t="e">
        <f t="shared" si="90"/>
        <v>#DIV/0!</v>
      </c>
      <c r="AQ38" s="67">
        <f t="shared" si="400"/>
        <v>0</v>
      </c>
      <c r="AR38" s="68">
        <f>+[1]Аппарат!AR38</f>
        <v>0</v>
      </c>
      <c r="AS38" s="68">
        <f>+[1]Аппарат!AS38</f>
        <v>0</v>
      </c>
      <c r="AT38" s="68">
        <f>+[1]Аппарат!AT38</f>
        <v>0</v>
      </c>
      <c r="AU38" s="69">
        <f t="shared" si="401"/>
        <v>0.34462555610975998</v>
      </c>
      <c r="AV38" s="68">
        <f>+[1]Аппарат!AV38</f>
        <v>0.34462555610975998</v>
      </c>
      <c r="AW38" s="68">
        <f>+[1]Аппарат!AW38</f>
        <v>0</v>
      </c>
      <c r="AX38" s="68">
        <f>+[1]Аппарат!AX38</f>
        <v>0</v>
      </c>
      <c r="AY38" s="70">
        <f t="shared" si="91"/>
        <v>-0.34462555610975998</v>
      </c>
      <c r="AZ38" s="71" t="e">
        <f t="shared" si="92"/>
        <v>#DIV/0!</v>
      </c>
      <c r="BA38" s="67">
        <f t="shared" si="402"/>
        <v>0</v>
      </c>
      <c r="BB38" s="68">
        <f>+[1]Аппарат!BB38</f>
        <v>0</v>
      </c>
      <c r="BC38" s="68">
        <f>+[1]Аппарат!BC38</f>
        <v>0</v>
      </c>
      <c r="BD38" s="68">
        <f>+[1]Аппарат!BD38</f>
        <v>0</v>
      </c>
      <c r="BE38" s="69">
        <f t="shared" si="403"/>
        <v>0.36075316895999998</v>
      </c>
      <c r="BF38" s="68">
        <f>+[1]Аппарат!BF38</f>
        <v>0.36075316895999998</v>
      </c>
      <c r="BG38" s="68">
        <f>+[1]Аппарат!BG38</f>
        <v>0</v>
      </c>
      <c r="BH38" s="68">
        <f>+[1]Аппарат!BH38</f>
        <v>0</v>
      </c>
      <c r="BI38" s="70">
        <f t="shared" si="93"/>
        <v>-0.36075316895999998</v>
      </c>
      <c r="BJ38" s="71" t="e">
        <f t="shared" si="94"/>
        <v>#DIV/0!</v>
      </c>
      <c r="BK38" s="67">
        <f t="shared" si="404"/>
        <v>0</v>
      </c>
      <c r="BL38" s="68">
        <f>+[1]Аппарат!BL38</f>
        <v>0</v>
      </c>
      <c r="BM38" s="68">
        <f>+[1]Аппарат!BM38</f>
        <v>0</v>
      </c>
      <c r="BN38" s="68">
        <f>+[1]Аппарат!BN38</f>
        <v>0</v>
      </c>
      <c r="BO38" s="69">
        <f t="shared" si="405"/>
        <v>0.36158210257679996</v>
      </c>
      <c r="BP38" s="68">
        <f>+[1]Аппарат!BP38</f>
        <v>0.36158210257679996</v>
      </c>
      <c r="BQ38" s="68">
        <f>+[1]Аппарат!BQ38</f>
        <v>0</v>
      </c>
      <c r="BR38" s="68">
        <f>+[1]Аппарат!BR38</f>
        <v>0</v>
      </c>
      <c r="BS38" s="70">
        <f t="shared" si="95"/>
        <v>-0.36158210257679996</v>
      </c>
      <c r="BT38" s="71" t="e">
        <f t="shared" si="96"/>
        <v>#DIV/0!</v>
      </c>
      <c r="BU38" s="67">
        <f t="shared" si="406"/>
        <v>0</v>
      </c>
      <c r="BV38" s="68">
        <f t="shared" ref="BV38:BX39" si="435">+AR38+BB38+BL38</f>
        <v>0</v>
      </c>
      <c r="BW38" s="68">
        <f t="shared" si="435"/>
        <v>0</v>
      </c>
      <c r="BX38" s="68">
        <f t="shared" si="435"/>
        <v>0</v>
      </c>
      <c r="BY38" s="69">
        <f t="shared" si="407"/>
        <v>1.0669608276465599</v>
      </c>
      <c r="BZ38" s="68">
        <f t="shared" ref="BZ38:CB39" si="436">+AV38+BF38+BP38</f>
        <v>1.0669608276465599</v>
      </c>
      <c r="CA38" s="68">
        <f t="shared" si="436"/>
        <v>0</v>
      </c>
      <c r="CB38" s="68">
        <f t="shared" si="436"/>
        <v>0</v>
      </c>
      <c r="CC38" s="70">
        <f t="shared" si="99"/>
        <v>-1.0669608276465599</v>
      </c>
      <c r="CD38" s="71" t="e">
        <f t="shared" si="100"/>
        <v>#DIV/0!</v>
      </c>
      <c r="CE38" s="67">
        <f t="shared" si="408"/>
        <v>0</v>
      </c>
      <c r="CF38" s="68">
        <f t="shared" ref="CF38:CH39" si="437">+AH38+BV38</f>
        <v>0</v>
      </c>
      <c r="CG38" s="68">
        <f t="shared" si="437"/>
        <v>0</v>
      </c>
      <c r="CH38" s="68">
        <f t="shared" si="437"/>
        <v>0</v>
      </c>
      <c r="CI38" s="69">
        <f t="shared" si="409"/>
        <v>1.9348245878717085</v>
      </c>
      <c r="CJ38" s="68">
        <f>+[1]Аппарат!CJ38</f>
        <v>1.9348245878717085</v>
      </c>
      <c r="CK38" s="68">
        <f>+[1]Аппарат!CK38</f>
        <v>0</v>
      </c>
      <c r="CL38" s="68">
        <f>+[1]Аппарат!CL38</f>
        <v>0</v>
      </c>
      <c r="CM38" s="70">
        <f t="shared" si="103"/>
        <v>-1.9348245878717085</v>
      </c>
      <c r="CN38" s="71" t="e">
        <f t="shared" si="104"/>
        <v>#DIV/0!</v>
      </c>
      <c r="CO38" s="67">
        <f t="shared" si="224"/>
        <v>0</v>
      </c>
      <c r="CP38" s="68">
        <f>+[1]Аппарат!CP38</f>
        <v>0</v>
      </c>
      <c r="CQ38" s="68">
        <f>+[1]Аппарат!CQ38</f>
        <v>0</v>
      </c>
      <c r="CR38" s="68">
        <f>+[1]Аппарат!CR38</f>
        <v>0</v>
      </c>
      <c r="CS38" s="69">
        <f t="shared" ref="CS38:CS46" si="438">SUM(CT38:CV38)</f>
        <v>0.36507119292000001</v>
      </c>
      <c r="CT38" s="68">
        <f>+[1]Аппарат!CT38</f>
        <v>0.36507119292000001</v>
      </c>
      <c r="CU38" s="68">
        <f>+[1]Аппарат!CU38</f>
        <v>0</v>
      </c>
      <c r="CV38" s="68">
        <f>+[1]Аппарат!CV38</f>
        <v>0</v>
      </c>
      <c r="CW38" s="70">
        <f t="shared" si="228"/>
        <v>-0.36507119292000001</v>
      </c>
      <c r="CX38" s="71" t="e">
        <f t="shared" si="229"/>
        <v>#DIV/0!</v>
      </c>
      <c r="CY38" s="67">
        <f t="shared" si="230"/>
        <v>0</v>
      </c>
      <c r="CZ38" s="68">
        <f>+[1]Аппарат!CZ38</f>
        <v>0</v>
      </c>
      <c r="DA38" s="68">
        <f>+[1]Аппарат!DA38</f>
        <v>0</v>
      </c>
      <c r="DB38" s="68">
        <f>+[1]Аппарат!DB38</f>
        <v>0</v>
      </c>
      <c r="DC38" s="69">
        <f t="shared" si="41"/>
        <v>0.36177643799999998</v>
      </c>
      <c r="DD38" s="68">
        <f>+[1]Аппарат!DD38</f>
        <v>0.36177643799999998</v>
      </c>
      <c r="DE38" s="68">
        <f>+[1]Аппарат!DE38</f>
        <v>0</v>
      </c>
      <c r="DF38" s="68">
        <f>+[1]Аппарат!DF38</f>
        <v>0</v>
      </c>
      <c r="DG38" s="70">
        <f t="shared" si="233"/>
        <v>-0.36177643799999998</v>
      </c>
      <c r="DH38" s="71" t="e">
        <f t="shared" si="234"/>
        <v>#DIV/0!</v>
      </c>
      <c r="DI38" s="67">
        <f t="shared" si="410"/>
        <v>0</v>
      </c>
      <c r="DJ38" s="68">
        <f>+[1]Аппарат!DJ38</f>
        <v>0</v>
      </c>
      <c r="DK38" s="68">
        <f>+[1]Аппарат!DK38</f>
        <v>0</v>
      </c>
      <c r="DL38" s="68">
        <f>+[1]Аппарат!DL38</f>
        <v>0</v>
      </c>
      <c r="DM38" s="69">
        <f t="shared" si="411"/>
        <v>0.36281236643999998</v>
      </c>
      <c r="DN38" s="68">
        <f>+[1]Аппарат!DN38</f>
        <v>0.36281236643999998</v>
      </c>
      <c r="DO38" s="68">
        <f>+[1]Аппарат!DO38</f>
        <v>0</v>
      </c>
      <c r="DP38" s="68">
        <f>+[1]Аппарат!DP38</f>
        <v>0</v>
      </c>
      <c r="DQ38" s="70">
        <f t="shared" si="237"/>
        <v>-0.36281236643999998</v>
      </c>
      <c r="DR38" s="71" t="e">
        <f t="shared" si="238"/>
        <v>#DIV/0!</v>
      </c>
      <c r="DS38" s="67">
        <f t="shared" si="412"/>
        <v>0</v>
      </c>
      <c r="DT38" s="68">
        <f t="shared" ref="DT38:DV39" si="439">+CP38+CZ38+DJ38</f>
        <v>0</v>
      </c>
      <c r="DU38" s="68">
        <f t="shared" si="439"/>
        <v>0</v>
      </c>
      <c r="DV38" s="68">
        <f t="shared" si="439"/>
        <v>0</v>
      </c>
      <c r="DW38" s="69">
        <f t="shared" si="413"/>
        <v>1.0896599973600001</v>
      </c>
      <c r="DX38" s="68">
        <f t="shared" ref="DX38:DZ39" si="440">+CT38+DD38+DN38</f>
        <v>1.0896599973600001</v>
      </c>
      <c r="DY38" s="68">
        <f t="shared" si="440"/>
        <v>0</v>
      </c>
      <c r="DZ38" s="68">
        <f t="shared" si="440"/>
        <v>0</v>
      </c>
      <c r="EA38" s="70">
        <f t="shared" si="241"/>
        <v>-1.0896599973600001</v>
      </c>
      <c r="EB38" s="71" t="e">
        <f t="shared" si="242"/>
        <v>#DIV/0!</v>
      </c>
      <c r="EC38" s="67">
        <f t="shared" si="414"/>
        <v>0</v>
      </c>
      <c r="ED38" s="68">
        <f t="shared" ref="ED38:EF39" si="441">+CF38+DT38</f>
        <v>0</v>
      </c>
      <c r="EE38" s="68">
        <f t="shared" si="441"/>
        <v>0</v>
      </c>
      <c r="EF38" s="68">
        <f t="shared" si="441"/>
        <v>0</v>
      </c>
      <c r="EG38" s="69">
        <f t="shared" si="415"/>
        <v>3.0244845852317086</v>
      </c>
      <c r="EH38" s="68">
        <f t="shared" ref="EH38:EJ39" si="442">+CJ38+DX38</f>
        <v>3.0244845852317086</v>
      </c>
      <c r="EI38" s="68">
        <f t="shared" si="442"/>
        <v>0</v>
      </c>
      <c r="EJ38" s="68">
        <f t="shared" si="442"/>
        <v>0</v>
      </c>
      <c r="EK38" s="70">
        <f t="shared" si="245"/>
        <v>-3.0244845852317086</v>
      </c>
      <c r="EL38" s="71" t="e">
        <f t="shared" si="246"/>
        <v>#DIV/0!</v>
      </c>
      <c r="EM38" s="67">
        <f t="shared" si="416"/>
        <v>0</v>
      </c>
      <c r="EN38" s="68">
        <f>+[1]Аппарат!EN38</f>
        <v>0</v>
      </c>
      <c r="EO38" s="68">
        <f>+[1]Аппарат!EO38</f>
        <v>0</v>
      </c>
      <c r="EP38" s="68">
        <f>+[1]Аппарат!EP38</f>
        <v>0</v>
      </c>
      <c r="EQ38" s="69">
        <f t="shared" si="417"/>
        <v>0.35966017583999998</v>
      </c>
      <c r="ER38" s="68">
        <f>+[1]Аппарат!ER38</f>
        <v>0.35966017583999998</v>
      </c>
      <c r="ES38" s="68">
        <f>+[1]Аппарат!ES38</f>
        <v>0</v>
      </c>
      <c r="ET38" s="68">
        <f>+[1]Аппарат!ET38</f>
        <v>0</v>
      </c>
      <c r="EU38" s="70">
        <f t="shared" si="249"/>
        <v>-0.35966017583999998</v>
      </c>
      <c r="EV38" s="71" t="e">
        <f t="shared" si="250"/>
        <v>#DIV/0!</v>
      </c>
      <c r="EW38" s="67">
        <f t="shared" si="418"/>
        <v>0</v>
      </c>
      <c r="EX38" s="68">
        <f>+[1]Аппарат!EX38</f>
        <v>0</v>
      </c>
      <c r="EY38" s="68">
        <f>+[1]Аппарат!EY38</f>
        <v>0</v>
      </c>
      <c r="EZ38" s="68">
        <f>+[1]Аппарат!EZ38</f>
        <v>0</v>
      </c>
      <c r="FA38" s="69">
        <f t="shared" si="419"/>
        <v>0.36200775445200001</v>
      </c>
      <c r="FB38" s="68">
        <f>+[1]Аппарат!FB38</f>
        <v>0.36200775445200001</v>
      </c>
      <c r="FC38" s="68">
        <f>+[1]Аппарат!FC38</f>
        <v>0</v>
      </c>
      <c r="FD38" s="68">
        <f>+[1]Аппарат!FD38</f>
        <v>0</v>
      </c>
      <c r="FE38" s="70">
        <f t="shared" si="253"/>
        <v>-0.36200775445200001</v>
      </c>
      <c r="FF38" s="71" t="e">
        <f t="shared" si="254"/>
        <v>#DIV/0!</v>
      </c>
      <c r="FG38" s="67">
        <f t="shared" si="420"/>
        <v>0</v>
      </c>
      <c r="FH38" s="68">
        <f>+[1]Аппарат!FH38</f>
        <v>0</v>
      </c>
      <c r="FI38" s="68">
        <f>+[1]Аппарат!FI38</f>
        <v>0</v>
      </c>
      <c r="FJ38" s="68">
        <f>+[1]Аппарат!FJ38</f>
        <v>0</v>
      </c>
      <c r="FK38" s="69">
        <f t="shared" si="421"/>
        <v>0.36150699143519999</v>
      </c>
      <c r="FL38" s="68">
        <f>+[1]Аппарат!FL38</f>
        <v>0.36150699143519999</v>
      </c>
      <c r="FM38" s="68">
        <f>+[1]Аппарат!FM38</f>
        <v>0</v>
      </c>
      <c r="FN38" s="68">
        <f>+[1]Аппарат!FN38</f>
        <v>0</v>
      </c>
      <c r="FO38" s="70">
        <f t="shared" si="257"/>
        <v>-0.36150699143519999</v>
      </c>
      <c r="FP38" s="71" t="e">
        <f t="shared" si="258"/>
        <v>#DIV/0!</v>
      </c>
      <c r="FQ38" s="67">
        <f t="shared" si="422"/>
        <v>0</v>
      </c>
      <c r="FR38" s="68">
        <f t="shared" ref="FR38:FT39" si="443">+EN38+EX38+FH38</f>
        <v>0</v>
      </c>
      <c r="FS38" s="68">
        <f t="shared" si="443"/>
        <v>0</v>
      </c>
      <c r="FT38" s="68">
        <f t="shared" si="443"/>
        <v>0</v>
      </c>
      <c r="FU38" s="69">
        <f t="shared" si="423"/>
        <v>1.0831749217272</v>
      </c>
      <c r="FV38" s="68">
        <f t="shared" ref="FV38:FX39" si="444">+ER38+FB38+FL38</f>
        <v>1.0831749217272</v>
      </c>
      <c r="FW38" s="68">
        <f t="shared" si="444"/>
        <v>0</v>
      </c>
      <c r="FX38" s="68">
        <f t="shared" si="444"/>
        <v>0</v>
      </c>
      <c r="FY38" s="70">
        <f t="shared" si="261"/>
        <v>-1.0831749217272</v>
      </c>
      <c r="FZ38" s="71" t="e">
        <f t="shared" si="262"/>
        <v>#DIV/0!</v>
      </c>
      <c r="GA38" s="67">
        <f t="shared" si="424"/>
        <v>0</v>
      </c>
      <c r="GB38" s="68">
        <f t="shared" ref="GB38:GD39" si="445">+DT38+FR38</f>
        <v>0</v>
      </c>
      <c r="GC38" s="68">
        <f t="shared" si="445"/>
        <v>0</v>
      </c>
      <c r="GD38" s="68">
        <f t="shared" si="445"/>
        <v>0</v>
      </c>
      <c r="GE38" s="69">
        <f t="shared" si="425"/>
        <v>2.1728349190872001</v>
      </c>
      <c r="GF38" s="68">
        <f t="shared" ref="GF38:GH39" si="446">+DX38+FV38</f>
        <v>2.1728349190872001</v>
      </c>
      <c r="GG38" s="68">
        <f t="shared" si="446"/>
        <v>0</v>
      </c>
      <c r="GH38" s="68">
        <f t="shared" si="446"/>
        <v>0</v>
      </c>
      <c r="GI38" s="70">
        <f t="shared" si="265"/>
        <v>-2.1728349190872001</v>
      </c>
      <c r="GJ38" s="71" t="e">
        <f t="shared" si="266"/>
        <v>#DIV/0!</v>
      </c>
      <c r="GK38" s="67">
        <f t="shared" si="426"/>
        <v>0</v>
      </c>
      <c r="GL38" s="68">
        <f t="shared" ref="GL38:GN39" si="447">+ED38+FR38</f>
        <v>0</v>
      </c>
      <c r="GM38" s="68">
        <f t="shared" si="447"/>
        <v>0</v>
      </c>
      <c r="GN38" s="68">
        <f t="shared" si="447"/>
        <v>0</v>
      </c>
      <c r="GO38" s="69">
        <f t="shared" si="427"/>
        <v>4.1076595069589086</v>
      </c>
      <c r="GP38" s="68">
        <f t="shared" ref="GP38:GR39" si="448">+EH38+FV38</f>
        <v>4.1076595069589086</v>
      </c>
      <c r="GQ38" s="68">
        <f t="shared" si="448"/>
        <v>0</v>
      </c>
      <c r="GR38" s="68">
        <f t="shared" si="448"/>
        <v>0</v>
      </c>
      <c r="GS38" s="70">
        <f t="shared" si="269"/>
        <v>-4.1076595069589086</v>
      </c>
      <c r="GT38" s="71" t="e">
        <f t="shared" si="270"/>
        <v>#DIV/0!</v>
      </c>
      <c r="GV38" s="31"/>
      <c r="GX38" s="65">
        <f t="shared" si="78"/>
        <v>-1.9348245878717085</v>
      </c>
      <c r="GZ38" s="79">
        <f t="shared" ref="GZ38:GZ101" si="449">+AK38-GY38</f>
        <v>0.86786376022514866</v>
      </c>
    </row>
    <row r="39" spans="1:215" ht="15" x14ac:dyDescent="0.2">
      <c r="A39" s="338"/>
      <c r="B39" s="107" t="s">
        <v>298</v>
      </c>
      <c r="C39" s="67">
        <f t="shared" si="79"/>
        <v>139790.11891000002</v>
      </c>
      <c r="D39" s="68">
        <f>+[1]Аппарат!D39+[1]Филиалы!D17</f>
        <v>139790.11891000002</v>
      </c>
      <c r="E39" s="68">
        <f>+[1]Аппарат!E39+[1]Филиалы!F17</f>
        <v>0</v>
      </c>
      <c r="F39" s="68">
        <f>+[1]Филиалы!E17</f>
        <v>0</v>
      </c>
      <c r="G39" s="69">
        <f t="shared" si="4"/>
        <v>141962.31938</v>
      </c>
      <c r="H39" s="68">
        <f>+[1]Аппарат!H39+[1]Филиалы!H17</f>
        <v>111844.51292729154</v>
      </c>
      <c r="I39" s="68">
        <f>+[1]Аппарат!I39+[1]Филиалы!J17</f>
        <v>30117.806452708475</v>
      </c>
      <c r="J39" s="68">
        <f>+[1]Аппарат!J39+[1]Филиалы!I17</f>
        <v>0</v>
      </c>
      <c r="K39" s="70">
        <f t="shared" si="80"/>
        <v>-2172.2004699999816</v>
      </c>
      <c r="L39" s="71">
        <f t="shared" si="81"/>
        <v>1.5539012964131587</v>
      </c>
      <c r="M39" s="67">
        <f t="shared" si="207"/>
        <v>139240.42491</v>
      </c>
      <c r="N39" s="68">
        <f>+[1]Аппарат!N39+[1]Филиалы!N17</f>
        <v>139240.42491</v>
      </c>
      <c r="O39" s="68">
        <f>+[1]Аппарат!O39+[1]Филиалы!P17</f>
        <v>0</v>
      </c>
      <c r="P39" s="68">
        <f>+[1]Филиалы!O17</f>
        <v>0</v>
      </c>
      <c r="Q39" s="69">
        <f t="shared" si="7"/>
        <v>141865.96334570798</v>
      </c>
      <c r="R39" s="68">
        <f>+[1]Аппарат!R39+[1]Филиалы!R17</f>
        <v>110072.67523225283</v>
      </c>
      <c r="S39" s="68">
        <f>+[1]Аппарат!S39+[1]Филиалы!T17</f>
        <v>30190.644910777981</v>
      </c>
      <c r="T39" s="68">
        <f>+[1]Аппарат!T39+[1]Филиалы!S17</f>
        <v>1602.6432026771522</v>
      </c>
      <c r="U39" s="70">
        <f t="shared" si="83"/>
        <v>-2625.5384357079747</v>
      </c>
      <c r="V39" s="71">
        <f t="shared" si="84"/>
        <v>1.8856150700524097</v>
      </c>
      <c r="W39" s="67">
        <f t="shared" si="396"/>
        <v>139452.94991</v>
      </c>
      <c r="X39" s="68">
        <f>+[1]Аппарат!X39+[1]Филиалы!X17</f>
        <v>139452.94991</v>
      </c>
      <c r="Y39" s="68">
        <f>+[1]Аппарат!Y39+[1]Филиалы!Z17</f>
        <v>0</v>
      </c>
      <c r="Z39" s="68">
        <f>+[1]Филиалы!Y17</f>
        <v>0</v>
      </c>
      <c r="AA39" s="69">
        <f t="shared" si="397"/>
        <v>142077.61585999999</v>
      </c>
      <c r="AB39" s="68">
        <f>+[1]Аппарат!AB39+[1]Филиалы!AB17</f>
        <v>114556.27115143904</v>
      </c>
      <c r="AC39" s="68">
        <f>+[1]Аппарат!AC39+[1]Филиалы!AD17</f>
        <v>27521.134448560966</v>
      </c>
      <c r="AD39" s="68">
        <f>+[1]Аппарат!AD39+[1]Филиалы!AC17</f>
        <v>0.21026</v>
      </c>
      <c r="AE39" s="70">
        <f t="shared" si="85"/>
        <v>-2624.6659499999951</v>
      </c>
      <c r="AF39" s="71">
        <f t="shared" si="86"/>
        <v>1.8821157614047621</v>
      </c>
      <c r="AG39" s="67">
        <f t="shared" si="398"/>
        <v>418483.49372999999</v>
      </c>
      <c r="AH39" s="68">
        <f t="shared" si="433"/>
        <v>418483.49372999999</v>
      </c>
      <c r="AI39" s="68">
        <f t="shared" si="433"/>
        <v>0</v>
      </c>
      <c r="AJ39" s="68">
        <f t="shared" si="433"/>
        <v>0</v>
      </c>
      <c r="AK39" s="69">
        <f t="shared" si="399"/>
        <v>425905.898585708</v>
      </c>
      <c r="AL39" s="68">
        <f t="shared" si="434"/>
        <v>336473.45931098342</v>
      </c>
      <c r="AM39" s="68">
        <f t="shared" si="434"/>
        <v>87829.585812047415</v>
      </c>
      <c r="AN39" s="68">
        <f t="shared" si="434"/>
        <v>1602.8534626771523</v>
      </c>
      <c r="AO39" s="70">
        <f t="shared" si="89"/>
        <v>-7422.4048557080096</v>
      </c>
      <c r="AP39" s="71">
        <f t="shared" si="90"/>
        <v>1.7736433973897192</v>
      </c>
      <c r="AQ39" s="67">
        <f t="shared" si="400"/>
        <v>39561.153250000003</v>
      </c>
      <c r="AR39" s="68">
        <f>+[1]Аппарат!AR39+[1]Филиалы!AR17</f>
        <v>39561.153250000003</v>
      </c>
      <c r="AS39" s="68">
        <f>+[1]Аппарат!AS39+[1]Филиалы!AT17</f>
        <v>0</v>
      </c>
      <c r="AT39" s="68">
        <f>+[1]Филиалы!AS17</f>
        <v>0</v>
      </c>
      <c r="AU39" s="69">
        <f t="shared" si="401"/>
        <v>41636.759452156184</v>
      </c>
      <c r="AV39" s="68">
        <f>+[1]Аппарат!AV39+[1]Филиалы!AV17</f>
        <v>39921.28084032888</v>
      </c>
      <c r="AW39" s="68">
        <f>+[1]Аппарат!AW39+[1]Филиалы!AX17</f>
        <v>159.54113908910441</v>
      </c>
      <c r="AX39" s="68">
        <f>+[1]Аппарат!AX39+[1]Филиалы!AW17</f>
        <v>1555.9374727382008</v>
      </c>
      <c r="AY39" s="70">
        <f t="shared" si="91"/>
        <v>-2075.6062021561811</v>
      </c>
      <c r="AZ39" s="71">
        <f t="shared" si="92"/>
        <v>5.2465765824361625</v>
      </c>
      <c r="BA39" s="67">
        <f t="shared" si="402"/>
        <v>39856.133250000006</v>
      </c>
      <c r="BB39" s="68">
        <f>+[1]Аппарат!BB39+[1]Филиалы!BB17</f>
        <v>39856.133250000006</v>
      </c>
      <c r="BC39" s="68">
        <f>+[1]Аппарат!BC39+[1]Филиалы!BD17</f>
        <v>0</v>
      </c>
      <c r="BD39" s="68">
        <f>+[1]Филиалы!BC17</f>
        <v>0</v>
      </c>
      <c r="BE39" s="69">
        <f t="shared" si="403"/>
        <v>41893.083669999993</v>
      </c>
      <c r="BF39" s="68">
        <f>+[1]Аппарат!BF39+[1]Филиалы!BF17</f>
        <v>40791.376587007035</v>
      </c>
      <c r="BG39" s="68">
        <f>+[1]Аппарат!BG39+[1]Филиалы!BH17</f>
        <v>409.62015200264</v>
      </c>
      <c r="BH39" s="68">
        <f>+[1]Аппарат!BH39+[1]Филиалы!BG17</f>
        <v>692.08693099031996</v>
      </c>
      <c r="BI39" s="70">
        <f t="shared" si="93"/>
        <v>-2036.9504199999865</v>
      </c>
      <c r="BJ39" s="71">
        <f t="shared" si="94"/>
        <v>5.1107577526979071</v>
      </c>
      <c r="BK39" s="67">
        <f t="shared" si="404"/>
        <v>39870.403250000003</v>
      </c>
      <c r="BL39" s="68">
        <f>+[1]Аппарат!BL39+[1]Филиалы!BL17</f>
        <v>39870.403250000003</v>
      </c>
      <c r="BM39" s="68">
        <f>+[1]Аппарат!BM39+[1]Филиалы!BN17</f>
        <v>0</v>
      </c>
      <c r="BN39" s="68">
        <f>+[1]Филиалы!BM17</f>
        <v>0</v>
      </c>
      <c r="BO39" s="69">
        <f t="shared" si="405"/>
        <v>42395.768855024078</v>
      </c>
      <c r="BP39" s="68">
        <f>+[1]Аппарат!BP39+[1]Филиалы!BP17</f>
        <v>41281.515683471705</v>
      </c>
      <c r="BQ39" s="68">
        <f>+[1]Аппарат!BQ39+[1]Филиалы!BR17</f>
        <v>402.40647159913198</v>
      </c>
      <c r="BR39" s="68">
        <f>+[1]Аппарат!BR39+[1]Филиалы!BQ17</f>
        <v>711.84669995323986</v>
      </c>
      <c r="BS39" s="70">
        <f t="shared" si="95"/>
        <v>-2525.3656050240752</v>
      </c>
      <c r="BT39" s="71">
        <f t="shared" si="96"/>
        <v>6.3339354487819861</v>
      </c>
      <c r="BU39" s="67">
        <f t="shared" si="406"/>
        <v>119287.68975000002</v>
      </c>
      <c r="BV39" s="68">
        <f t="shared" si="435"/>
        <v>119287.68975000002</v>
      </c>
      <c r="BW39" s="68">
        <f t="shared" si="435"/>
        <v>0</v>
      </c>
      <c r="BX39" s="68">
        <f t="shared" si="435"/>
        <v>0</v>
      </c>
      <c r="BY39" s="69">
        <f t="shared" si="407"/>
        <v>125925.61197718025</v>
      </c>
      <c r="BZ39" s="68">
        <f t="shared" si="436"/>
        <v>121994.17311080762</v>
      </c>
      <c r="CA39" s="68">
        <f t="shared" si="436"/>
        <v>971.56776269087641</v>
      </c>
      <c r="CB39" s="68">
        <f t="shared" si="436"/>
        <v>2959.8711036817604</v>
      </c>
      <c r="CC39" s="70">
        <f t="shared" si="99"/>
        <v>-6637.9222271802282</v>
      </c>
      <c r="CD39" s="71">
        <f t="shared" si="100"/>
        <v>5.5646330657352934</v>
      </c>
      <c r="CE39" s="67">
        <f t="shared" si="408"/>
        <v>537771.18348000001</v>
      </c>
      <c r="CF39" s="68">
        <f t="shared" si="437"/>
        <v>537771.18348000001</v>
      </c>
      <c r="CG39" s="68">
        <f t="shared" si="437"/>
        <v>0</v>
      </c>
      <c r="CH39" s="68">
        <f t="shared" si="437"/>
        <v>0</v>
      </c>
      <c r="CI39" s="69">
        <f t="shared" si="409"/>
        <v>551831.51456288819</v>
      </c>
      <c r="CJ39" s="68">
        <f>+[1]Аппарат!CJ39+[1]Филиалы!CJ17</f>
        <v>458467.63242179097</v>
      </c>
      <c r="CK39" s="68">
        <f>+[1]Аппарат!CK39+[1]Филиалы!CL17</f>
        <v>88800.643574738293</v>
      </c>
      <c r="CL39" s="68">
        <f>+[1]Аппарат!CL39+[1]Филиалы!CK17</f>
        <v>4563.238566358913</v>
      </c>
      <c r="CM39" s="70">
        <f t="shared" si="103"/>
        <v>-14060.33108288818</v>
      </c>
      <c r="CN39" s="71">
        <f t="shared" si="104"/>
        <v>2.6145564349323536</v>
      </c>
      <c r="CO39" s="67">
        <f t="shared" si="224"/>
        <v>43130.201916666672</v>
      </c>
      <c r="CP39" s="68">
        <f>+[1]Аппарат!CP39+[1]Филиалы!CP17</f>
        <v>43130.201916666672</v>
      </c>
      <c r="CQ39" s="68">
        <f>+[1]Аппарат!CQ39+[1]Филиалы!CR17</f>
        <v>0</v>
      </c>
      <c r="CR39" s="68">
        <f>+[1]Филиалы!CQ17</f>
        <v>0</v>
      </c>
      <c r="CS39" s="69">
        <f t="shared" si="438"/>
        <v>47226.487019999993</v>
      </c>
      <c r="CT39" s="68">
        <f>+[1]Аппарат!CT39+[1]Филиалы!CT17</f>
        <v>46054.14297705808</v>
      </c>
      <c r="CU39" s="68">
        <f>+[1]Аппарат!CU39+[1]Филиалы!CV17</f>
        <v>482.88324320588794</v>
      </c>
      <c r="CV39" s="68">
        <f>+[1]Аппарат!CV39+[1]Филиалы!CU17</f>
        <v>689.46079973603196</v>
      </c>
      <c r="CW39" s="70">
        <f t="shared" si="228"/>
        <v>-4096.2851033333209</v>
      </c>
      <c r="CX39" s="71">
        <f t="shared" si="229"/>
        <v>9.4974864973919892</v>
      </c>
      <c r="CY39" s="67">
        <f t="shared" si="230"/>
        <v>42266.405250000003</v>
      </c>
      <c r="CZ39" s="68">
        <f>+[1]Аппарат!CZ39+[1]Филиалы!CZ17</f>
        <v>42266.405250000003</v>
      </c>
      <c r="DA39" s="68">
        <f>+[1]Аппарат!DA39+[1]Филиалы!DB17</f>
        <v>0</v>
      </c>
      <c r="DB39" s="68">
        <f>+[1]Филиалы!DA17</f>
        <v>0</v>
      </c>
      <c r="DC39" s="69">
        <f t="shared" si="41"/>
        <v>48530.644999999997</v>
      </c>
      <c r="DD39" s="68">
        <f>+[1]Аппарат!DD39+[1]Филиалы!DD17</f>
        <v>47153.695879086998</v>
      </c>
      <c r="DE39" s="68">
        <f>+[1]Аппарат!DE39+[1]Филиалы!DF17</f>
        <v>690.7803804565001</v>
      </c>
      <c r="DF39" s="68">
        <f>+[1]Аппарат!DF39+[1]Филиалы!DE17</f>
        <v>686.16874045650002</v>
      </c>
      <c r="DG39" s="70">
        <f t="shared" si="233"/>
        <v>-6264.2397499999934</v>
      </c>
      <c r="DH39" s="71">
        <f t="shared" si="234"/>
        <v>14.820848172320012</v>
      </c>
      <c r="DI39" s="67">
        <f t="shared" si="410"/>
        <v>42210.205250000006</v>
      </c>
      <c r="DJ39" s="68">
        <f>+[1]Аппарат!DJ39+[1]Филиалы!DJ17</f>
        <v>42210.205250000006</v>
      </c>
      <c r="DK39" s="68">
        <f>+[1]Аппарат!DK39+[1]Филиалы!DL17</f>
        <v>0</v>
      </c>
      <c r="DL39" s="68">
        <f>+[1]Филиалы!DK17</f>
        <v>0</v>
      </c>
      <c r="DM39" s="69">
        <f t="shared" si="411"/>
        <v>49033.440310501799</v>
      </c>
      <c r="DN39" s="68">
        <f>+[1]Аппарат!DN39+[1]Филиалы!DN17</f>
        <v>47708.514681772562</v>
      </c>
      <c r="DO39" s="68">
        <f>+[1]Аппарат!DO39+[1]Филиалы!DP17</f>
        <v>703.5107894508385</v>
      </c>
      <c r="DP39" s="68">
        <f>+[1]Аппарат!DP39+[1]Филиалы!DO17</f>
        <v>621.41483927839988</v>
      </c>
      <c r="DQ39" s="70">
        <f t="shared" si="237"/>
        <v>-6823.2350605017928</v>
      </c>
      <c r="DR39" s="71">
        <f t="shared" si="238"/>
        <v>16.164894295323975</v>
      </c>
      <c r="DS39" s="67">
        <f t="shared" si="412"/>
        <v>127606.81241666668</v>
      </c>
      <c r="DT39" s="68">
        <f t="shared" si="439"/>
        <v>127606.81241666668</v>
      </c>
      <c r="DU39" s="68">
        <f t="shared" si="439"/>
        <v>0</v>
      </c>
      <c r="DV39" s="68">
        <f t="shared" si="439"/>
        <v>0</v>
      </c>
      <c r="DW39" s="69">
        <f t="shared" si="413"/>
        <v>144790.57233050177</v>
      </c>
      <c r="DX39" s="68">
        <f t="shared" si="440"/>
        <v>140916.35353791763</v>
      </c>
      <c r="DY39" s="68">
        <f t="shared" si="440"/>
        <v>1877.1744131132266</v>
      </c>
      <c r="DZ39" s="68">
        <f t="shared" si="440"/>
        <v>1997.0443794709317</v>
      </c>
      <c r="EA39" s="70">
        <f t="shared" si="241"/>
        <v>-17183.759913835092</v>
      </c>
      <c r="EB39" s="71">
        <f t="shared" si="242"/>
        <v>13.466177540526616</v>
      </c>
      <c r="EC39" s="67">
        <f t="shared" si="414"/>
        <v>665377.99589666666</v>
      </c>
      <c r="ED39" s="68">
        <f t="shared" si="441"/>
        <v>665377.99589666666</v>
      </c>
      <c r="EE39" s="68">
        <f t="shared" si="441"/>
        <v>0</v>
      </c>
      <c r="EF39" s="68">
        <f t="shared" si="441"/>
        <v>0</v>
      </c>
      <c r="EG39" s="69">
        <f t="shared" si="415"/>
        <v>696622.08689338993</v>
      </c>
      <c r="EH39" s="68">
        <f t="shared" si="442"/>
        <v>599383.98595970857</v>
      </c>
      <c r="EI39" s="68">
        <f t="shared" si="442"/>
        <v>90677.817987851522</v>
      </c>
      <c r="EJ39" s="68">
        <f t="shared" si="442"/>
        <v>6560.2829458298447</v>
      </c>
      <c r="EK39" s="70">
        <f t="shared" si="245"/>
        <v>-31244.090996723273</v>
      </c>
      <c r="EL39" s="71">
        <f t="shared" si="246"/>
        <v>4.6956904480465482</v>
      </c>
      <c r="EM39" s="67">
        <f t="shared" si="416"/>
        <v>46567.684480000004</v>
      </c>
      <c r="EN39" s="68">
        <f>+[1]Аппарат!EN39+[1]Филиалы!EN17</f>
        <v>46567.684480000004</v>
      </c>
      <c r="EO39" s="68">
        <f>+[1]Аппарат!EO39+[1]Филиалы!EP17</f>
        <v>0</v>
      </c>
      <c r="EP39" s="68">
        <f>+[1]Филиалы!EO17</f>
        <v>0</v>
      </c>
      <c r="EQ39" s="69">
        <f t="shared" si="417"/>
        <v>50445.719596222909</v>
      </c>
      <c r="ER39" s="68">
        <f>+[1]Аппарат!ER39+[1]Филиалы!ER17</f>
        <v>48913.893054434157</v>
      </c>
      <c r="ES39" s="68">
        <f>+[1]Аппарат!ES39+[1]Филиалы!ET17</f>
        <v>917.0743263816139</v>
      </c>
      <c r="ET39" s="68">
        <f>+[1]Аппарат!ET39+[1]Филиалы!ES17</f>
        <v>614.75221540714392</v>
      </c>
      <c r="EU39" s="70">
        <f t="shared" si="249"/>
        <v>-3878.0351162229053</v>
      </c>
      <c r="EV39" s="71">
        <f t="shared" si="250"/>
        <v>8.3277387732010766</v>
      </c>
      <c r="EW39" s="67">
        <f t="shared" si="418"/>
        <v>46572.574480000003</v>
      </c>
      <c r="EX39" s="68">
        <f>+[1]Аппарат!EX39+[1]Филиалы!EX17</f>
        <v>46572.574480000003</v>
      </c>
      <c r="EY39" s="68">
        <f>+[1]Аппарат!EY39+[1]Филиалы!EZ17</f>
        <v>0</v>
      </c>
      <c r="EZ39" s="68">
        <f>+[1]Филиалы!EY17</f>
        <v>0</v>
      </c>
      <c r="FA39" s="69">
        <f t="shared" si="419"/>
        <v>51166.69273602686</v>
      </c>
      <c r="FB39" s="68">
        <f>+[1]Аппарат!FB39+[1]Филиалы!FB17</f>
        <v>49762.481701513942</v>
      </c>
      <c r="FC39" s="68">
        <f>+[1]Аппарат!FC39+[1]Филиалы!FD17</f>
        <v>878.72437747060224</v>
      </c>
      <c r="FD39" s="68">
        <f>+[1]Аппарат!FD39+[1]Филиалы!FC17</f>
        <v>525.48665704231985</v>
      </c>
      <c r="FE39" s="70">
        <f t="shared" si="253"/>
        <v>-4594.1182560268571</v>
      </c>
      <c r="FF39" s="71">
        <f t="shared" si="254"/>
        <v>9.8644283837041087</v>
      </c>
      <c r="FG39" s="67">
        <f t="shared" si="420"/>
        <v>46674.764479999998</v>
      </c>
      <c r="FH39" s="68">
        <f>+[1]Аппарат!FH39+[1]Филиалы!FH17</f>
        <v>46674.764479999998</v>
      </c>
      <c r="FI39" s="68">
        <f>+[1]Аппарат!FI39+[1]Филиалы!FJ17</f>
        <v>0</v>
      </c>
      <c r="FJ39" s="68">
        <f>+[1]Филиалы!FI17</f>
        <v>0</v>
      </c>
      <c r="FK39" s="69">
        <f t="shared" si="421"/>
        <v>53111.640770716134</v>
      </c>
      <c r="FL39" s="68">
        <f>+[1]Аппарат!FL39+[1]Филиалы!FL17</f>
        <v>51652.97163279292</v>
      </c>
      <c r="FM39" s="68">
        <f>+[1]Аппарат!FM39+[1]Филиалы!FN17</f>
        <v>928.40004090811192</v>
      </c>
      <c r="FN39" s="68">
        <f>+[1]Аппарат!FN39+[1]Филиалы!FM17</f>
        <v>530.26909701510385</v>
      </c>
      <c r="FO39" s="70">
        <f t="shared" si="257"/>
        <v>-6436.8762907161363</v>
      </c>
      <c r="FP39" s="71">
        <f t="shared" si="258"/>
        <v>13.790913274933231</v>
      </c>
      <c r="FQ39" s="67">
        <f t="shared" si="422"/>
        <v>139815.02344000002</v>
      </c>
      <c r="FR39" s="68">
        <f t="shared" si="443"/>
        <v>139815.02344000002</v>
      </c>
      <c r="FS39" s="68">
        <f t="shared" si="443"/>
        <v>0</v>
      </c>
      <c r="FT39" s="68">
        <f t="shared" si="443"/>
        <v>0</v>
      </c>
      <c r="FU39" s="69">
        <f t="shared" si="423"/>
        <v>154724.0531029659</v>
      </c>
      <c r="FV39" s="68">
        <f t="shared" si="444"/>
        <v>150329.34638874102</v>
      </c>
      <c r="FW39" s="68">
        <f t="shared" si="444"/>
        <v>2724.1987447603278</v>
      </c>
      <c r="FX39" s="68">
        <f t="shared" si="444"/>
        <v>1670.5079694645676</v>
      </c>
      <c r="FY39" s="70">
        <f t="shared" si="261"/>
        <v>-14909.029662965884</v>
      </c>
      <c r="FZ39" s="71">
        <f t="shared" si="262"/>
        <v>10.66339603294773</v>
      </c>
      <c r="GA39" s="67">
        <f t="shared" si="424"/>
        <v>267421.83585666667</v>
      </c>
      <c r="GB39" s="68">
        <f t="shared" si="445"/>
        <v>267421.83585666667</v>
      </c>
      <c r="GC39" s="68">
        <f t="shared" si="445"/>
        <v>0</v>
      </c>
      <c r="GD39" s="68">
        <f t="shared" si="445"/>
        <v>0</v>
      </c>
      <c r="GE39" s="69">
        <f t="shared" si="425"/>
        <v>299514.62543346774</v>
      </c>
      <c r="GF39" s="68">
        <f t="shared" si="446"/>
        <v>291245.69992665865</v>
      </c>
      <c r="GG39" s="68">
        <f t="shared" si="446"/>
        <v>4601.3731578735542</v>
      </c>
      <c r="GH39" s="68">
        <f t="shared" si="446"/>
        <v>3667.5523489354991</v>
      </c>
      <c r="GI39" s="70">
        <f t="shared" si="265"/>
        <v>-32092.789576801064</v>
      </c>
      <c r="GJ39" s="71">
        <f t="shared" si="266"/>
        <v>12.000811180580712</v>
      </c>
      <c r="GK39" s="67">
        <f t="shared" si="426"/>
        <v>805193.01933666668</v>
      </c>
      <c r="GL39" s="68">
        <f t="shared" si="447"/>
        <v>805193.01933666668</v>
      </c>
      <c r="GM39" s="68">
        <f t="shared" si="447"/>
        <v>0</v>
      </c>
      <c r="GN39" s="68">
        <f t="shared" si="447"/>
        <v>0</v>
      </c>
      <c r="GO39" s="69">
        <f t="shared" si="427"/>
        <v>851346.13999635587</v>
      </c>
      <c r="GP39" s="68">
        <f t="shared" si="448"/>
        <v>749713.33234844962</v>
      </c>
      <c r="GQ39" s="68">
        <f t="shared" si="448"/>
        <v>93402.016732611854</v>
      </c>
      <c r="GR39" s="68">
        <f t="shared" si="448"/>
        <v>8230.7909152944121</v>
      </c>
      <c r="GS39" s="70">
        <f t="shared" si="269"/>
        <v>-46153.120659689186</v>
      </c>
      <c r="GT39" s="71">
        <f t="shared" si="270"/>
        <v>5.731932536835842</v>
      </c>
      <c r="GV39" s="31">
        <f>+GK39-[1]Шатура!GK17</f>
        <v>799799.82933666673</v>
      </c>
      <c r="GW39" s="31">
        <v>551814.32799999998</v>
      </c>
      <c r="GX39" s="65">
        <f t="shared" si="78"/>
        <v>-17.186562888207845</v>
      </c>
      <c r="GZ39" s="79">
        <f t="shared" si="449"/>
        <v>425905.898585708</v>
      </c>
    </row>
    <row r="40" spans="1:215" s="76" customFormat="1" ht="15" x14ac:dyDescent="0.2">
      <c r="A40" s="131" t="s">
        <v>290</v>
      </c>
      <c r="B40" s="132" t="s">
        <v>296</v>
      </c>
      <c r="C40" s="133">
        <f t="shared" si="79"/>
        <v>139790.11891000002</v>
      </c>
      <c r="D40" s="134">
        <f>SUM(D38:D39)</f>
        <v>139790.11891000002</v>
      </c>
      <c r="E40" s="134">
        <f t="shared" ref="E40:F40" si="450">SUM(E38:E39)</f>
        <v>0</v>
      </c>
      <c r="F40" s="134">
        <f t="shared" si="450"/>
        <v>0</v>
      </c>
      <c r="G40" s="134">
        <f t="shared" si="4"/>
        <v>141962.60806351638</v>
      </c>
      <c r="H40" s="134">
        <f>SUM(H38:H39)</f>
        <v>111844.80161080792</v>
      </c>
      <c r="I40" s="134">
        <f t="shared" ref="I40:J40" si="451">SUM(I38:I39)</f>
        <v>30117.806452708475</v>
      </c>
      <c r="J40" s="134">
        <f t="shared" si="451"/>
        <v>0</v>
      </c>
      <c r="K40" s="135">
        <f t="shared" si="80"/>
        <v>-2172.4891535163624</v>
      </c>
      <c r="L40" s="136">
        <f t="shared" si="81"/>
        <v>1.5541078085176139</v>
      </c>
      <c r="M40" s="133">
        <f t="shared" si="207"/>
        <v>139240.42491</v>
      </c>
      <c r="N40" s="134">
        <f>SUM(N38:N39)</f>
        <v>139240.42491</v>
      </c>
      <c r="O40" s="134">
        <f t="shared" ref="O40:P40" si="452">SUM(O38:O39)</f>
        <v>0</v>
      </c>
      <c r="P40" s="134">
        <f t="shared" si="452"/>
        <v>0</v>
      </c>
      <c r="Q40" s="134">
        <f t="shared" si="7"/>
        <v>141866.24568257245</v>
      </c>
      <c r="R40" s="134">
        <f>SUM(R38:R39)</f>
        <v>110072.95756911729</v>
      </c>
      <c r="S40" s="134">
        <f t="shared" ref="S40:T40" si="453">SUM(S38:S39)</f>
        <v>30190.644910777981</v>
      </c>
      <c r="T40" s="134">
        <f t="shared" si="453"/>
        <v>1602.6432026771522</v>
      </c>
      <c r="U40" s="135">
        <f t="shared" si="83"/>
        <v>-2625.8207725724496</v>
      </c>
      <c r="V40" s="136">
        <f t="shared" si="84"/>
        <v>1.8858178393736438</v>
      </c>
      <c r="W40" s="133">
        <f t="shared" si="396"/>
        <v>139452.94991</v>
      </c>
      <c r="X40" s="134">
        <f>SUM(X38:X39)</f>
        <v>139452.94991</v>
      </c>
      <c r="Y40" s="134">
        <f t="shared" ref="Y40:Z40" si="454">SUM(Y38:Y39)</f>
        <v>0</v>
      </c>
      <c r="Z40" s="134">
        <f t="shared" si="454"/>
        <v>0</v>
      </c>
      <c r="AA40" s="134">
        <f t="shared" si="397"/>
        <v>142077.91270337938</v>
      </c>
      <c r="AB40" s="134">
        <f>SUM(AB38:AB39)</f>
        <v>114556.56799481843</v>
      </c>
      <c r="AC40" s="134">
        <f t="shared" ref="AC40:AD40" si="455">SUM(AC38:AC39)</f>
        <v>27521.134448560966</v>
      </c>
      <c r="AD40" s="134">
        <f t="shared" si="455"/>
        <v>0.21026</v>
      </c>
      <c r="AE40" s="135">
        <f t="shared" si="85"/>
        <v>-2624.9627933793818</v>
      </c>
      <c r="AF40" s="136">
        <f t="shared" si="86"/>
        <v>1.8823286241513699</v>
      </c>
      <c r="AG40" s="133">
        <f t="shared" si="398"/>
        <v>418483.49372999999</v>
      </c>
      <c r="AH40" s="134">
        <f>SUM(AH38:AH39)</f>
        <v>418483.49372999999</v>
      </c>
      <c r="AI40" s="134">
        <f t="shared" ref="AI40:AJ40" si="456">SUM(AI38:AI39)</f>
        <v>0</v>
      </c>
      <c r="AJ40" s="134">
        <f t="shared" si="456"/>
        <v>0</v>
      </c>
      <c r="AK40" s="134">
        <f t="shared" si="399"/>
        <v>425906.76644946821</v>
      </c>
      <c r="AL40" s="134">
        <f>SUM(AL38:AL39)</f>
        <v>336474.32717474364</v>
      </c>
      <c r="AM40" s="134">
        <f t="shared" ref="AM40:AN40" si="457">SUM(AM38:AM39)</f>
        <v>87829.585812047415</v>
      </c>
      <c r="AN40" s="134">
        <f t="shared" si="457"/>
        <v>1602.8534626771523</v>
      </c>
      <c r="AO40" s="135">
        <f t="shared" si="89"/>
        <v>-7423.2727194682229</v>
      </c>
      <c r="AP40" s="136">
        <f t="shared" si="90"/>
        <v>1.773850780422336</v>
      </c>
      <c r="AQ40" s="133">
        <f t="shared" si="400"/>
        <v>39561.153250000003</v>
      </c>
      <c r="AR40" s="134">
        <f>SUM(AR38:AR39)</f>
        <v>39561.153250000003</v>
      </c>
      <c r="AS40" s="134">
        <f t="shared" ref="AS40:AT40" si="458">SUM(AS38:AS39)</f>
        <v>0</v>
      </c>
      <c r="AT40" s="134">
        <f t="shared" si="458"/>
        <v>0</v>
      </c>
      <c r="AU40" s="134">
        <f t="shared" si="401"/>
        <v>41637.104077712291</v>
      </c>
      <c r="AV40" s="134">
        <f>SUM(AV38:AV39)</f>
        <v>39921.625465884987</v>
      </c>
      <c r="AW40" s="134">
        <f t="shared" ref="AW40:AX40" si="459">SUM(AW38:AW39)</f>
        <v>159.54113908910441</v>
      </c>
      <c r="AX40" s="134">
        <f t="shared" si="459"/>
        <v>1555.9374727382008</v>
      </c>
      <c r="AY40" s="135">
        <f t="shared" si="91"/>
        <v>-2075.9508277122877</v>
      </c>
      <c r="AZ40" s="136">
        <f t="shared" si="92"/>
        <v>5.247447703543088</v>
      </c>
      <c r="BA40" s="133">
        <f t="shared" si="402"/>
        <v>39856.133250000006</v>
      </c>
      <c r="BB40" s="134">
        <f>SUM(BB38:BB39)</f>
        <v>39856.133250000006</v>
      </c>
      <c r="BC40" s="134">
        <f t="shared" ref="BC40:BD40" si="460">SUM(BC38:BC39)</f>
        <v>0</v>
      </c>
      <c r="BD40" s="134">
        <f t="shared" si="460"/>
        <v>0</v>
      </c>
      <c r="BE40" s="134">
        <f t="shared" si="403"/>
        <v>41893.444423168956</v>
      </c>
      <c r="BF40" s="134">
        <f>SUM(BF38:BF39)</f>
        <v>40791.737340175998</v>
      </c>
      <c r="BG40" s="134">
        <f t="shared" ref="BG40:BH40" si="461">SUM(BG38:BG39)</f>
        <v>409.62015200264</v>
      </c>
      <c r="BH40" s="134">
        <f t="shared" si="461"/>
        <v>692.08693099031996</v>
      </c>
      <c r="BI40" s="135">
        <f t="shared" si="93"/>
        <v>-2037.3111731689496</v>
      </c>
      <c r="BJ40" s="136">
        <f t="shared" si="94"/>
        <v>5.1116628911033359</v>
      </c>
      <c r="BK40" s="133">
        <f t="shared" si="404"/>
        <v>39870.403250000003</v>
      </c>
      <c r="BL40" s="134">
        <f>SUM(BL38:BL39)</f>
        <v>39870.403250000003</v>
      </c>
      <c r="BM40" s="134">
        <f t="shared" ref="BM40:BN40" si="462">SUM(BM38:BM39)</f>
        <v>0</v>
      </c>
      <c r="BN40" s="134">
        <f t="shared" si="462"/>
        <v>0</v>
      </c>
      <c r="BO40" s="134">
        <f t="shared" si="405"/>
        <v>42396.130437126652</v>
      </c>
      <c r="BP40" s="134">
        <f>SUM(BP38:BP39)</f>
        <v>41281.87726557428</v>
      </c>
      <c r="BQ40" s="134">
        <f t="shared" ref="BQ40:BR40" si="463">SUM(BQ38:BQ39)</f>
        <v>402.40647159913198</v>
      </c>
      <c r="BR40" s="134">
        <f t="shared" si="463"/>
        <v>711.84669995323986</v>
      </c>
      <c r="BS40" s="135">
        <f t="shared" si="95"/>
        <v>-2525.7271871266494</v>
      </c>
      <c r="BT40" s="136">
        <f t="shared" si="96"/>
        <v>6.3348423422997229</v>
      </c>
      <c r="BU40" s="133">
        <f t="shared" si="406"/>
        <v>119287.68975000002</v>
      </c>
      <c r="BV40" s="134">
        <f>SUM(BV38:BV39)</f>
        <v>119287.68975000002</v>
      </c>
      <c r="BW40" s="134">
        <f t="shared" ref="BW40:BX40" si="464">SUM(BW38:BW39)</f>
        <v>0</v>
      </c>
      <c r="BX40" s="134">
        <f t="shared" si="464"/>
        <v>0</v>
      </c>
      <c r="BY40" s="134">
        <f t="shared" si="407"/>
        <v>125926.6789380079</v>
      </c>
      <c r="BZ40" s="134">
        <f>SUM(BZ38:BZ39)</f>
        <v>121995.24007163527</v>
      </c>
      <c r="CA40" s="134">
        <f t="shared" ref="CA40:CB40" si="465">SUM(CA38:CA39)</f>
        <v>971.56776269087641</v>
      </c>
      <c r="CB40" s="134">
        <f t="shared" si="465"/>
        <v>2959.8711036817604</v>
      </c>
      <c r="CC40" s="135">
        <f t="shared" si="99"/>
        <v>-6638.9891880078794</v>
      </c>
      <c r="CD40" s="136">
        <f t="shared" si="100"/>
        <v>5.5655275091014857</v>
      </c>
      <c r="CE40" s="133">
        <f t="shared" si="408"/>
        <v>537771.18348000001</v>
      </c>
      <c r="CF40" s="134">
        <f>SUM(CF38:CF39)</f>
        <v>537771.18348000001</v>
      </c>
      <c r="CG40" s="134">
        <f t="shared" ref="CG40:CH40" si="466">SUM(CG38:CG39)</f>
        <v>0</v>
      </c>
      <c r="CH40" s="134">
        <f t="shared" si="466"/>
        <v>0</v>
      </c>
      <c r="CI40" s="134">
        <f t="shared" si="409"/>
        <v>551833.44938747608</v>
      </c>
      <c r="CJ40" s="134">
        <f>SUM(CJ38:CJ39)</f>
        <v>458469.56724637887</v>
      </c>
      <c r="CK40" s="134">
        <f t="shared" ref="CK40:CL40" si="467">SUM(CK38:CK39)</f>
        <v>88800.643574738293</v>
      </c>
      <c r="CL40" s="134">
        <f t="shared" si="467"/>
        <v>4563.238566358913</v>
      </c>
      <c r="CM40" s="135">
        <f t="shared" si="103"/>
        <v>-14062.265907476074</v>
      </c>
      <c r="CN40" s="136">
        <f t="shared" si="104"/>
        <v>2.6149162207757257</v>
      </c>
      <c r="CO40" s="133">
        <f t="shared" si="224"/>
        <v>43130.201916666672</v>
      </c>
      <c r="CP40" s="134">
        <f>SUM(CP38:CP39)</f>
        <v>43130.201916666672</v>
      </c>
      <c r="CQ40" s="134">
        <f t="shared" ref="CQ40:FB40" si="468">SUM(CQ38:CQ39)</f>
        <v>0</v>
      </c>
      <c r="CR40" s="134">
        <f t="shared" si="468"/>
        <v>0</v>
      </c>
      <c r="CS40" s="134">
        <f t="shared" si="468"/>
        <v>47226.852091192915</v>
      </c>
      <c r="CT40" s="134">
        <f t="shared" si="468"/>
        <v>46054.508048251002</v>
      </c>
      <c r="CU40" s="134">
        <f t="shared" si="468"/>
        <v>482.88324320588794</v>
      </c>
      <c r="CV40" s="134">
        <f t="shared" si="468"/>
        <v>689.46079973603196</v>
      </c>
      <c r="CW40" s="135">
        <f t="shared" si="468"/>
        <v>-4096.6501745262412</v>
      </c>
      <c r="CX40" s="136" t="e">
        <f t="shared" si="468"/>
        <v>#DIV/0!</v>
      </c>
      <c r="CY40" s="133">
        <f t="shared" si="468"/>
        <v>42266.405250000003</v>
      </c>
      <c r="CZ40" s="134">
        <f t="shared" si="468"/>
        <v>42266.405250000003</v>
      </c>
      <c r="DA40" s="134">
        <f t="shared" si="468"/>
        <v>0</v>
      </c>
      <c r="DB40" s="134">
        <f t="shared" si="468"/>
        <v>0</v>
      </c>
      <c r="DC40" s="134">
        <f t="shared" si="468"/>
        <v>48531.006776438</v>
      </c>
      <c r="DD40" s="134">
        <f t="shared" si="468"/>
        <v>47154.057655525001</v>
      </c>
      <c r="DE40" s="134">
        <f t="shared" si="468"/>
        <v>690.7803804565001</v>
      </c>
      <c r="DF40" s="134">
        <f t="shared" si="468"/>
        <v>686.16874045650002</v>
      </c>
      <c r="DG40" s="135">
        <f t="shared" si="468"/>
        <v>-6264.601526437993</v>
      </c>
      <c r="DH40" s="136" t="e">
        <f t="shared" si="468"/>
        <v>#DIV/0!</v>
      </c>
      <c r="DI40" s="133">
        <f t="shared" si="468"/>
        <v>42210.205250000006</v>
      </c>
      <c r="DJ40" s="134">
        <f t="shared" si="468"/>
        <v>42210.205250000006</v>
      </c>
      <c r="DK40" s="134">
        <f t="shared" si="468"/>
        <v>0</v>
      </c>
      <c r="DL40" s="134">
        <f t="shared" si="468"/>
        <v>0</v>
      </c>
      <c r="DM40" s="134">
        <f t="shared" si="468"/>
        <v>49033.803122868238</v>
      </c>
      <c r="DN40" s="134">
        <f t="shared" si="468"/>
        <v>47708.877494139</v>
      </c>
      <c r="DO40" s="134">
        <f t="shared" si="468"/>
        <v>703.5107894508385</v>
      </c>
      <c r="DP40" s="134">
        <f t="shared" si="468"/>
        <v>621.41483927839988</v>
      </c>
      <c r="DQ40" s="135">
        <f t="shared" si="468"/>
        <v>-6823.597872868233</v>
      </c>
      <c r="DR40" s="136" t="e">
        <f t="shared" si="468"/>
        <v>#DIV/0!</v>
      </c>
      <c r="DS40" s="133">
        <f t="shared" si="468"/>
        <v>127606.81241666668</v>
      </c>
      <c r="DT40" s="134">
        <f t="shared" si="468"/>
        <v>127606.81241666668</v>
      </c>
      <c r="DU40" s="134">
        <f t="shared" si="468"/>
        <v>0</v>
      </c>
      <c r="DV40" s="134">
        <f t="shared" si="468"/>
        <v>0</v>
      </c>
      <c r="DW40" s="134">
        <f t="shared" si="468"/>
        <v>144791.66199049912</v>
      </c>
      <c r="DX40" s="134">
        <f t="shared" si="468"/>
        <v>140917.44319791498</v>
      </c>
      <c r="DY40" s="134">
        <f t="shared" si="468"/>
        <v>1877.1744131132266</v>
      </c>
      <c r="DZ40" s="134">
        <f t="shared" si="468"/>
        <v>1997.0443794709317</v>
      </c>
      <c r="EA40" s="135">
        <f t="shared" si="468"/>
        <v>-17184.849573832453</v>
      </c>
      <c r="EB40" s="136" t="e">
        <f t="shared" si="468"/>
        <v>#DIV/0!</v>
      </c>
      <c r="EC40" s="133">
        <f t="shared" si="468"/>
        <v>665377.99589666666</v>
      </c>
      <c r="ED40" s="134">
        <f t="shared" si="468"/>
        <v>665377.99589666666</v>
      </c>
      <c r="EE40" s="134">
        <f t="shared" si="468"/>
        <v>0</v>
      </c>
      <c r="EF40" s="134">
        <f t="shared" si="468"/>
        <v>0</v>
      </c>
      <c r="EG40" s="134">
        <f t="shared" si="468"/>
        <v>696625.1113779752</v>
      </c>
      <c r="EH40" s="134">
        <f t="shared" si="468"/>
        <v>599387.01044429385</v>
      </c>
      <c r="EI40" s="134">
        <f t="shared" si="468"/>
        <v>90677.817987851522</v>
      </c>
      <c r="EJ40" s="134">
        <f t="shared" si="468"/>
        <v>6560.2829458298447</v>
      </c>
      <c r="EK40" s="135">
        <f t="shared" si="468"/>
        <v>-31247.115481308505</v>
      </c>
      <c r="EL40" s="136" t="e">
        <f t="shared" si="468"/>
        <v>#DIV/0!</v>
      </c>
      <c r="EM40" s="133">
        <f t="shared" si="468"/>
        <v>46567.684480000004</v>
      </c>
      <c r="EN40" s="134">
        <f t="shared" si="468"/>
        <v>46567.684480000004</v>
      </c>
      <c r="EO40" s="134">
        <f t="shared" si="468"/>
        <v>0</v>
      </c>
      <c r="EP40" s="134">
        <f t="shared" si="468"/>
        <v>0</v>
      </c>
      <c r="EQ40" s="134">
        <f t="shared" si="468"/>
        <v>50446.079256398749</v>
      </c>
      <c r="ER40" s="134">
        <f t="shared" si="468"/>
        <v>48914.252714609996</v>
      </c>
      <c r="ES40" s="134">
        <f t="shared" si="468"/>
        <v>917.0743263816139</v>
      </c>
      <c r="ET40" s="134">
        <f t="shared" si="468"/>
        <v>614.75221540714392</v>
      </c>
      <c r="EU40" s="135">
        <f t="shared" si="468"/>
        <v>-3878.3947763987453</v>
      </c>
      <c r="EV40" s="136" t="e">
        <f t="shared" si="468"/>
        <v>#DIV/0!</v>
      </c>
      <c r="EW40" s="133">
        <f t="shared" si="468"/>
        <v>46572.574480000003</v>
      </c>
      <c r="EX40" s="134">
        <f t="shared" si="468"/>
        <v>46572.574480000003</v>
      </c>
      <c r="EY40" s="134">
        <f t="shared" si="468"/>
        <v>0</v>
      </c>
      <c r="EZ40" s="134">
        <f t="shared" si="468"/>
        <v>0</v>
      </c>
      <c r="FA40" s="134">
        <f t="shared" si="468"/>
        <v>51167.054743781315</v>
      </c>
      <c r="FB40" s="134">
        <f t="shared" si="468"/>
        <v>49762.843709268396</v>
      </c>
      <c r="FC40" s="134">
        <f t="shared" ref="FC40:GV40" si="469">SUM(FC38:FC39)</f>
        <v>878.72437747060224</v>
      </c>
      <c r="FD40" s="134">
        <f t="shared" si="469"/>
        <v>525.48665704231985</v>
      </c>
      <c r="FE40" s="135">
        <f t="shared" si="469"/>
        <v>-4594.4802637813091</v>
      </c>
      <c r="FF40" s="136" t="e">
        <f t="shared" si="469"/>
        <v>#DIV/0!</v>
      </c>
      <c r="FG40" s="133">
        <f t="shared" si="469"/>
        <v>46674.764479999998</v>
      </c>
      <c r="FH40" s="134">
        <f t="shared" si="469"/>
        <v>46674.764479999998</v>
      </c>
      <c r="FI40" s="134">
        <f t="shared" si="469"/>
        <v>0</v>
      </c>
      <c r="FJ40" s="134">
        <f t="shared" si="469"/>
        <v>0</v>
      </c>
      <c r="FK40" s="134">
        <f t="shared" si="469"/>
        <v>53112.002277707572</v>
      </c>
      <c r="FL40" s="134">
        <f t="shared" si="469"/>
        <v>51653.333139784358</v>
      </c>
      <c r="FM40" s="134">
        <f t="shared" si="469"/>
        <v>928.40004090811192</v>
      </c>
      <c r="FN40" s="134">
        <f t="shared" si="469"/>
        <v>530.26909701510385</v>
      </c>
      <c r="FO40" s="135">
        <f t="shared" si="469"/>
        <v>-6437.2377977075712</v>
      </c>
      <c r="FP40" s="136" t="e">
        <f t="shared" si="469"/>
        <v>#DIV/0!</v>
      </c>
      <c r="FQ40" s="133">
        <f t="shared" si="469"/>
        <v>139815.02344000002</v>
      </c>
      <c r="FR40" s="134">
        <f t="shared" si="469"/>
        <v>139815.02344000002</v>
      </c>
      <c r="FS40" s="134">
        <f t="shared" si="469"/>
        <v>0</v>
      </c>
      <c r="FT40" s="134">
        <f t="shared" si="469"/>
        <v>0</v>
      </c>
      <c r="FU40" s="134">
        <f t="shared" si="469"/>
        <v>154725.13627788762</v>
      </c>
      <c r="FV40" s="134">
        <f t="shared" si="469"/>
        <v>150330.42956366274</v>
      </c>
      <c r="FW40" s="134">
        <f t="shared" si="469"/>
        <v>2724.1987447603278</v>
      </c>
      <c r="FX40" s="134">
        <f t="shared" si="469"/>
        <v>1670.5079694645676</v>
      </c>
      <c r="FY40" s="135">
        <f t="shared" si="469"/>
        <v>-14910.112837887611</v>
      </c>
      <c r="FZ40" s="136" t="e">
        <f t="shared" si="469"/>
        <v>#DIV/0!</v>
      </c>
      <c r="GA40" s="133">
        <f t="shared" si="469"/>
        <v>267421.83585666667</v>
      </c>
      <c r="GB40" s="134">
        <f t="shared" si="469"/>
        <v>267421.83585666667</v>
      </c>
      <c r="GC40" s="134">
        <f t="shared" si="469"/>
        <v>0</v>
      </c>
      <c r="GD40" s="134">
        <f t="shared" si="469"/>
        <v>0</v>
      </c>
      <c r="GE40" s="134">
        <f t="shared" si="469"/>
        <v>299516.7982683868</v>
      </c>
      <c r="GF40" s="134">
        <f t="shared" si="469"/>
        <v>291247.87276157772</v>
      </c>
      <c r="GG40" s="134">
        <f t="shared" si="469"/>
        <v>4601.3731578735542</v>
      </c>
      <c r="GH40" s="134">
        <f t="shared" si="469"/>
        <v>3667.5523489354991</v>
      </c>
      <c r="GI40" s="135">
        <f t="shared" si="469"/>
        <v>-32094.962411720153</v>
      </c>
      <c r="GJ40" s="136" t="e">
        <f t="shared" si="469"/>
        <v>#DIV/0!</v>
      </c>
      <c r="GK40" s="133">
        <f t="shared" si="469"/>
        <v>805193.01933666668</v>
      </c>
      <c r="GL40" s="134">
        <f t="shared" si="469"/>
        <v>805193.01933666668</v>
      </c>
      <c r="GM40" s="134">
        <f t="shared" si="469"/>
        <v>0</v>
      </c>
      <c r="GN40" s="134">
        <f t="shared" si="469"/>
        <v>0</v>
      </c>
      <c r="GO40" s="134">
        <f t="shared" si="469"/>
        <v>851350.24765586283</v>
      </c>
      <c r="GP40" s="134">
        <f t="shared" si="469"/>
        <v>749717.44000795658</v>
      </c>
      <c r="GQ40" s="134">
        <f t="shared" si="469"/>
        <v>93402.016732611854</v>
      </c>
      <c r="GR40" s="134">
        <f t="shared" si="469"/>
        <v>8230.7909152944121</v>
      </c>
      <c r="GS40" s="135">
        <f t="shared" si="469"/>
        <v>-46157.228319196147</v>
      </c>
      <c r="GT40" s="136" t="e">
        <f t="shared" si="469"/>
        <v>#DIV/0!</v>
      </c>
      <c r="GV40" s="134">
        <f t="shared" si="469"/>
        <v>799799.82933666673</v>
      </c>
      <c r="GW40" s="77"/>
      <c r="GX40" s="65">
        <f t="shared" si="78"/>
        <v>-551833.44938747608</v>
      </c>
      <c r="GY40" s="79">
        <f>+[1]Аппарат!AK40+[1]Филиалы!AK18</f>
        <v>425906.76644946821</v>
      </c>
      <c r="GZ40" s="79">
        <f t="shared" si="449"/>
        <v>0</v>
      </c>
      <c r="HB40" s="79">
        <f>+[1]Аппарат!CJ40+[1]Филиалы!CJ18</f>
        <v>458469.56724637887</v>
      </c>
      <c r="HD40" s="79">
        <f>+[1]Аппарат!EG40+[1]Филиалы!EG18</f>
        <v>696625.1113779752</v>
      </c>
      <c r="HF40" s="79">
        <f>851323-GP40</f>
        <v>101605.55999204342</v>
      </c>
      <c r="HG40" s="76" t="s">
        <v>491</v>
      </c>
    </row>
    <row r="41" spans="1:215" ht="25.5" x14ac:dyDescent="0.2">
      <c r="A41" s="339" t="s">
        <v>299</v>
      </c>
      <c r="B41" s="128" t="s">
        <v>300</v>
      </c>
      <c r="C41" s="67">
        <f t="shared" si="79"/>
        <v>4022.1899999999996</v>
      </c>
      <c r="D41" s="68">
        <f>+[1]Аппарат!D41+[1]Филиалы!D19</f>
        <v>3084.503112416236</v>
      </c>
      <c r="E41" s="68">
        <f>+[1]Аппарат!E41+[1]Филиалы!F19</f>
        <v>937.68688758376379</v>
      </c>
      <c r="F41" s="68">
        <f>+[1]Филиалы!E19</f>
        <v>0</v>
      </c>
      <c r="G41" s="69">
        <f t="shared" si="4"/>
        <v>341.21000000000004</v>
      </c>
      <c r="H41" s="68">
        <f>+[1]Аппарат!H41+[1]Филиалы!H19</f>
        <v>328.1163547296</v>
      </c>
      <c r="I41" s="68">
        <f>+[1]Аппарат!I41+[1]Филиалы!J19</f>
        <v>12.793645270400003</v>
      </c>
      <c r="J41" s="68">
        <f>+[1]Филиалы!I19</f>
        <v>0.3</v>
      </c>
      <c r="K41" s="70">
        <f t="shared" si="80"/>
        <v>3680.9799999999996</v>
      </c>
      <c r="L41" s="71">
        <f t="shared" si="81"/>
        <v>-91.516810493785727</v>
      </c>
      <c r="M41" s="67">
        <f t="shared" si="207"/>
        <v>1069.82</v>
      </c>
      <c r="N41" s="68">
        <f>+[1]Аппарат!N41+[1]Филиалы!N19</f>
        <v>1069.82</v>
      </c>
      <c r="O41" s="68">
        <f>+[1]Аппарат!O41+[1]Филиалы!P19</f>
        <v>0</v>
      </c>
      <c r="P41" s="68">
        <f>+[1]Филиалы!O19</f>
        <v>0</v>
      </c>
      <c r="Q41" s="69">
        <f t="shared" si="7"/>
        <v>622.96480798999994</v>
      </c>
      <c r="R41" s="68">
        <f>+[1]Аппарат!R41+[1]Филиалы!R19</f>
        <v>557.30864551465856</v>
      </c>
      <c r="S41" s="68">
        <f>+[1]Аппарат!S41+[1]Филиалы!T19</f>
        <v>65.656162475341389</v>
      </c>
      <c r="T41" s="68">
        <f>+[1]Филиалы!S19</f>
        <v>0</v>
      </c>
      <c r="U41" s="70">
        <f t="shared" si="83"/>
        <v>446.85519201</v>
      </c>
      <c r="V41" s="71">
        <f t="shared" si="84"/>
        <v>-41.769194070965213</v>
      </c>
      <c r="W41" s="67">
        <f t="shared" si="396"/>
        <v>1298.8999999999999</v>
      </c>
      <c r="X41" s="68">
        <f>+[1]Аппарат!X41+[1]Филиалы!X19</f>
        <v>1298.8999999999999</v>
      </c>
      <c r="Y41" s="68">
        <f>+[1]Аппарат!Y41+[1]Филиалы!Z19</f>
        <v>0</v>
      </c>
      <c r="Z41" s="68">
        <f>+[1]Филиалы!Y19</f>
        <v>0</v>
      </c>
      <c r="AA41" s="69">
        <f t="shared" si="397"/>
        <v>1032.0092399999999</v>
      </c>
      <c r="AB41" s="68">
        <f>+[1]Аппарат!AB41+[1]Филиалы!AB19</f>
        <v>1004.2250414299999</v>
      </c>
      <c r="AC41" s="68">
        <f>+[1]Аппарат!AC41+[1]Филиалы!AD19</f>
        <v>21.477558570000006</v>
      </c>
      <c r="AD41" s="68">
        <f>+[1]Филиалы!AC19</f>
        <v>6.3066399999999998</v>
      </c>
      <c r="AE41" s="70">
        <f t="shared" si="85"/>
        <v>266.89076</v>
      </c>
      <c r="AF41" s="71">
        <f t="shared" si="86"/>
        <v>-20.547444760951578</v>
      </c>
      <c r="AG41" s="67">
        <f t="shared" si="398"/>
        <v>6390.9099999999989</v>
      </c>
      <c r="AH41" s="68">
        <f t="shared" ref="AH41:AJ44" si="470">+D41+N41+X41</f>
        <v>5453.2231124162354</v>
      </c>
      <c r="AI41" s="68">
        <f t="shared" si="470"/>
        <v>937.68688758376379</v>
      </c>
      <c r="AJ41" s="68">
        <f>+F41+P41+Z41</f>
        <v>0</v>
      </c>
      <c r="AK41" s="69">
        <f t="shared" si="399"/>
        <v>1996.18404799</v>
      </c>
      <c r="AL41" s="68">
        <f t="shared" ref="AL41:AN44" si="471">+H41+R41+AB41</f>
        <v>1889.6500416742585</v>
      </c>
      <c r="AM41" s="68">
        <f t="shared" si="471"/>
        <v>99.927366315741409</v>
      </c>
      <c r="AN41" s="68">
        <f t="shared" si="471"/>
        <v>6.6066399999999996</v>
      </c>
      <c r="AO41" s="70">
        <f t="shared" si="89"/>
        <v>4394.7259520099988</v>
      </c>
      <c r="AP41" s="71">
        <f t="shared" si="90"/>
        <v>-68.765261160147759</v>
      </c>
      <c r="AQ41" s="67">
        <f t="shared" si="400"/>
        <v>911.47</v>
      </c>
      <c r="AR41" s="68">
        <f>+[1]Аппарат!AR41+[1]Филиалы!AR19</f>
        <v>911.47</v>
      </c>
      <c r="AS41" s="68">
        <f>+[1]Аппарат!AS41+[1]Филиалы!AT19</f>
        <v>0</v>
      </c>
      <c r="AT41" s="68">
        <f>+[1]Филиалы!AS19</f>
        <v>0</v>
      </c>
      <c r="AU41" s="69">
        <f t="shared" si="401"/>
        <v>967.6719999999998</v>
      </c>
      <c r="AV41" s="68">
        <f>+[1]Аппарат!AV41+[1]Филиалы!AV19</f>
        <v>913.75294127059271</v>
      </c>
      <c r="AW41" s="68">
        <f>+[1]Аппарат!AW41+[1]Филиалы!AX19</f>
        <v>48.629058729407156</v>
      </c>
      <c r="AX41" s="68">
        <f>+[1]Филиалы!AW19</f>
        <v>5.29</v>
      </c>
      <c r="AY41" s="70">
        <f t="shared" si="91"/>
        <v>-56.201999999999771</v>
      </c>
      <c r="AZ41" s="71">
        <f t="shared" si="92"/>
        <v>6.1660833598472493</v>
      </c>
      <c r="BA41" s="67">
        <f t="shared" si="402"/>
        <v>707.38000000000011</v>
      </c>
      <c r="BB41" s="68">
        <f>+[1]Аппарат!BB41+[1]Филиалы!BB19</f>
        <v>707.38000000000011</v>
      </c>
      <c r="BC41" s="68">
        <f>+[1]Аппарат!BC41+[1]Филиалы!BD19</f>
        <v>0</v>
      </c>
      <c r="BD41" s="68">
        <f>+[1]Филиалы!BC19</f>
        <v>0</v>
      </c>
      <c r="BE41" s="69">
        <f t="shared" si="403"/>
        <v>1160.1650000000002</v>
      </c>
      <c r="BF41" s="68">
        <f>+[1]Аппарат!BF41+[1]Филиалы!BF19</f>
        <v>1070.7456950010539</v>
      </c>
      <c r="BG41" s="68">
        <f>+[1]Аппарат!BG41+[1]Филиалы!BH19</f>
        <v>80.459144998946172</v>
      </c>
      <c r="BH41" s="68">
        <f>+[1]Филиалы!BG19</f>
        <v>8.9601600000000001</v>
      </c>
      <c r="BI41" s="70">
        <f t="shared" si="93"/>
        <v>-452.78500000000008</v>
      </c>
      <c r="BJ41" s="71">
        <f t="shared" si="94"/>
        <v>64.008736464135239</v>
      </c>
      <c r="BK41" s="67">
        <f t="shared" si="404"/>
        <v>856.64</v>
      </c>
      <c r="BL41" s="68">
        <f>+[1]Аппарат!BL41+[1]Филиалы!BL19</f>
        <v>856.64</v>
      </c>
      <c r="BM41" s="68">
        <f>+[1]Аппарат!BM41+[1]Филиалы!BN19</f>
        <v>0</v>
      </c>
      <c r="BN41" s="68">
        <f>+[1]Филиалы!BM19</f>
        <v>0</v>
      </c>
      <c r="BO41" s="69">
        <f t="shared" si="405"/>
        <v>916.16599999999983</v>
      </c>
      <c r="BP41" s="68">
        <f>+[1]Аппарат!BP41+[1]Филиалы!BP19</f>
        <v>884.49653052227131</v>
      </c>
      <c r="BQ41" s="68">
        <f>+[1]Аппарат!BQ41+[1]Филиалы!BR19</f>
        <v>24.133539477728547</v>
      </c>
      <c r="BR41" s="68">
        <f>+[1]Филиалы!BQ19</f>
        <v>7.5359299999999996</v>
      </c>
      <c r="BS41" s="70">
        <f t="shared" si="95"/>
        <v>-59.52599999999984</v>
      </c>
      <c r="BT41" s="71">
        <f t="shared" si="96"/>
        <v>6.9487766156144772</v>
      </c>
      <c r="BU41" s="67">
        <f t="shared" si="406"/>
        <v>2475.4900000000002</v>
      </c>
      <c r="BV41" s="68">
        <f t="shared" ref="BV41:BX44" si="472">+AR41+BB41+BL41</f>
        <v>2475.4900000000002</v>
      </c>
      <c r="BW41" s="68">
        <f t="shared" si="472"/>
        <v>0</v>
      </c>
      <c r="BX41" s="68">
        <f t="shared" si="472"/>
        <v>0</v>
      </c>
      <c r="BY41" s="69">
        <f t="shared" si="407"/>
        <v>3044.0030000000002</v>
      </c>
      <c r="BZ41" s="68">
        <f t="shared" ref="BZ41:CB44" si="473">+AV41+BF41+BP41</f>
        <v>2868.9951667939181</v>
      </c>
      <c r="CA41" s="68">
        <f t="shared" si="473"/>
        <v>153.2217432060819</v>
      </c>
      <c r="CB41" s="68">
        <f t="shared" si="473"/>
        <v>21.786090000000002</v>
      </c>
      <c r="CC41" s="70">
        <f t="shared" si="99"/>
        <v>-568.51299999999992</v>
      </c>
      <c r="CD41" s="71">
        <f t="shared" si="100"/>
        <v>22.965675482429731</v>
      </c>
      <c r="CE41" s="67">
        <f t="shared" si="408"/>
        <v>8866.4</v>
      </c>
      <c r="CF41" s="68">
        <f t="shared" ref="CF41:CH44" si="474">+AH41+BV41</f>
        <v>7928.7131124162352</v>
      </c>
      <c r="CG41" s="68">
        <f t="shared" si="474"/>
        <v>937.68688758376379</v>
      </c>
      <c r="CH41" s="68">
        <f t="shared" si="474"/>
        <v>0</v>
      </c>
      <c r="CI41" s="69">
        <f t="shared" si="409"/>
        <v>5040.1870479899999</v>
      </c>
      <c r="CJ41" s="68">
        <f>+[1]Аппарат!CJ41+[1]Филиалы!CJ19</f>
        <v>4758.6452084681769</v>
      </c>
      <c r="CK41" s="68">
        <f>+[1]Аппарат!CK41+[1]Филиалы!CL19</f>
        <v>247.21910952182327</v>
      </c>
      <c r="CL41" s="68">
        <f>+[1]Филиалы!CK19</f>
        <v>34.322729999999993</v>
      </c>
      <c r="CM41" s="70">
        <f t="shared" si="103"/>
        <v>3826.2129520099998</v>
      </c>
      <c r="CN41" s="71">
        <f t="shared" si="104"/>
        <v>-43.154075521181092</v>
      </c>
      <c r="CO41" s="67">
        <f t="shared" si="224"/>
        <v>936.9</v>
      </c>
      <c r="CP41" s="68">
        <f>+[1]Аппарат!CP41+[1]Филиалы!CP19</f>
        <v>936.9</v>
      </c>
      <c r="CQ41" s="68">
        <f>+[1]Аппарат!CQ41+[1]Филиалы!CR19</f>
        <v>0</v>
      </c>
      <c r="CR41" s="68">
        <f>+[1]Филиалы!CQ19</f>
        <v>0</v>
      </c>
      <c r="CS41" s="69">
        <f t="shared" si="438"/>
        <v>578.93399999999997</v>
      </c>
      <c r="CT41" s="68">
        <f>+[1]Аппарат!CT41+[1]Филиалы!CT19</f>
        <v>554.39174088090567</v>
      </c>
      <c r="CU41" s="68">
        <f>+[1]Аппарат!CU41+[1]Филиалы!CV19</f>
        <v>24.384959119094304</v>
      </c>
      <c r="CV41" s="68">
        <f>+[1]Филиалы!CU19</f>
        <v>0.1573</v>
      </c>
      <c r="CW41" s="70">
        <f t="shared" si="228"/>
        <v>357.96600000000001</v>
      </c>
      <c r="CX41" s="71">
        <f t="shared" si="229"/>
        <v>-38.207492795389051</v>
      </c>
      <c r="CY41" s="67">
        <f t="shared" si="230"/>
        <v>577.58000000000004</v>
      </c>
      <c r="CZ41" s="68">
        <f>+[1]Аппарат!CZ41+[1]Филиалы!CZ19</f>
        <v>577.58000000000004</v>
      </c>
      <c r="DA41" s="68">
        <f>+[1]Аппарат!DA41+[1]Филиалы!DB19</f>
        <v>0</v>
      </c>
      <c r="DB41" s="68">
        <f>+[1]Филиалы!DA19</f>
        <v>0</v>
      </c>
      <c r="DC41" s="69">
        <f t="shared" si="41"/>
        <v>463.05000000000007</v>
      </c>
      <c r="DD41" s="68">
        <f>+[1]Аппарат!DD41+[1]Филиалы!DD19</f>
        <v>440.12863791975303</v>
      </c>
      <c r="DE41" s="68">
        <f>+[1]Аппарат!DE41+[1]Филиалы!DF19</f>
        <v>22.361362080247023</v>
      </c>
      <c r="DF41" s="68">
        <f>+[1]Филиалы!DE19</f>
        <v>0.56000000000000005</v>
      </c>
      <c r="DG41" s="70">
        <f t="shared" si="233"/>
        <v>114.52999999999997</v>
      </c>
      <c r="DH41" s="71">
        <f t="shared" si="234"/>
        <v>-19.829287717718742</v>
      </c>
      <c r="DI41" s="67">
        <f t="shared" si="410"/>
        <v>736.3</v>
      </c>
      <c r="DJ41" s="68">
        <f>+[1]Аппарат!DJ41+[1]Филиалы!DJ19</f>
        <v>736.3</v>
      </c>
      <c r="DK41" s="68">
        <f>+[1]Аппарат!DK41+[1]Филиалы!DL19</f>
        <v>0</v>
      </c>
      <c r="DL41" s="68">
        <f>+[1]Филиалы!DK19</f>
        <v>0</v>
      </c>
      <c r="DM41" s="69">
        <f t="shared" si="411"/>
        <v>741.48999999999978</v>
      </c>
      <c r="DN41" s="68">
        <f>+[1]Аппарат!DN41+[1]Филиалы!DN19</f>
        <v>671.23699033645471</v>
      </c>
      <c r="DO41" s="68">
        <f>+[1]Аппарат!DO41+[1]Филиалы!DP19</f>
        <v>66.230259663545127</v>
      </c>
      <c r="DP41" s="68">
        <f>+[1]Филиалы!DO19</f>
        <v>4.0227500000000003</v>
      </c>
      <c r="DQ41" s="70">
        <f t="shared" si="237"/>
        <v>-5.1899999999998272</v>
      </c>
      <c r="DR41" s="71">
        <f t="shared" si="238"/>
        <v>0.70487573000133352</v>
      </c>
      <c r="DS41" s="67">
        <f t="shared" si="412"/>
        <v>2250.7799999999997</v>
      </c>
      <c r="DT41" s="68">
        <f t="shared" ref="DT41:DV44" si="475">+CP41+CZ41+DJ41</f>
        <v>2250.7799999999997</v>
      </c>
      <c r="DU41" s="68">
        <f t="shared" si="475"/>
        <v>0</v>
      </c>
      <c r="DV41" s="68">
        <f t="shared" si="475"/>
        <v>0</v>
      </c>
      <c r="DW41" s="69">
        <f t="shared" si="413"/>
        <v>1783.4740000000002</v>
      </c>
      <c r="DX41" s="68">
        <f t="shared" ref="DX41:DZ44" si="476">+CT41+DD41+DN41</f>
        <v>1665.7573691371135</v>
      </c>
      <c r="DY41" s="68">
        <f t="shared" si="476"/>
        <v>112.97658086288645</v>
      </c>
      <c r="DZ41" s="68">
        <f t="shared" si="476"/>
        <v>4.7400500000000001</v>
      </c>
      <c r="EA41" s="70">
        <f t="shared" si="241"/>
        <v>467.30599999999959</v>
      </c>
      <c r="EB41" s="71">
        <f t="shared" si="242"/>
        <v>-20.76195807675559</v>
      </c>
      <c r="EC41" s="67">
        <f t="shared" si="414"/>
        <v>11117.18</v>
      </c>
      <c r="ED41" s="68">
        <f t="shared" ref="ED41:EF44" si="477">+CF41+DT41</f>
        <v>10179.493112416236</v>
      </c>
      <c r="EE41" s="68">
        <f t="shared" si="477"/>
        <v>937.68688758376379</v>
      </c>
      <c r="EF41" s="68">
        <f t="shared" si="477"/>
        <v>0</v>
      </c>
      <c r="EG41" s="69">
        <f t="shared" si="415"/>
        <v>6823.66104799</v>
      </c>
      <c r="EH41" s="68">
        <f t="shared" ref="EH41:EJ44" si="478">+CJ41+DX41</f>
        <v>6424.4025776052904</v>
      </c>
      <c r="EI41" s="68">
        <f t="shared" si="478"/>
        <v>360.19569038470974</v>
      </c>
      <c r="EJ41" s="68">
        <f t="shared" si="478"/>
        <v>39.062779999999989</v>
      </c>
      <c r="EK41" s="70">
        <f t="shared" si="245"/>
        <v>4293.5189520100002</v>
      </c>
      <c r="EL41" s="71">
        <f t="shared" si="246"/>
        <v>-38.620576009473631</v>
      </c>
      <c r="EM41" s="67">
        <f t="shared" si="416"/>
        <v>886.18</v>
      </c>
      <c r="EN41" s="68">
        <f>+[1]Аппарат!EN41+[1]Филиалы!EN19</f>
        <v>886.18</v>
      </c>
      <c r="EO41" s="68">
        <f>+[1]Аппарат!EO41+[1]Филиалы!EP19</f>
        <v>0</v>
      </c>
      <c r="EP41" s="68">
        <f>+[1]Филиалы!EO19</f>
        <v>0</v>
      </c>
      <c r="EQ41" s="69">
        <f t="shared" si="417"/>
        <v>437.50799999999998</v>
      </c>
      <c r="ER41" s="68">
        <f>+[1]Аппарат!ER41+[1]Филиалы!ER19</f>
        <v>405.31832754915871</v>
      </c>
      <c r="ES41" s="68">
        <f>+[1]Аппарат!ES41+[1]Филиалы!ET19</f>
        <v>31.331282450841272</v>
      </c>
      <c r="ET41" s="68">
        <f>+[1]Филиалы!ES19</f>
        <v>0.85838999999999999</v>
      </c>
      <c r="EU41" s="70">
        <f t="shared" si="249"/>
        <v>448.67199999999997</v>
      </c>
      <c r="EV41" s="71">
        <f t="shared" si="250"/>
        <v>-50.629894603805099</v>
      </c>
      <c r="EW41" s="67">
        <f t="shared" si="418"/>
        <v>970.27</v>
      </c>
      <c r="EX41" s="68">
        <f>+[1]Аппарат!EX41+[1]Филиалы!EX19</f>
        <v>970.27</v>
      </c>
      <c r="EY41" s="68">
        <f>+[1]Аппарат!EY41+[1]Филиалы!EZ19</f>
        <v>0</v>
      </c>
      <c r="EZ41" s="68">
        <f>+[1]Филиалы!EY19</f>
        <v>0</v>
      </c>
      <c r="FA41" s="69">
        <f t="shared" si="419"/>
        <v>769.98299999999995</v>
      </c>
      <c r="FB41" s="68">
        <f>+[1]Аппарат!FB41+[1]Филиалы!FB19</f>
        <v>681.50275425659595</v>
      </c>
      <c r="FC41" s="68">
        <f>+[1]Аппарат!FC41+[1]Филиалы!FD19</f>
        <v>85.896245743404052</v>
      </c>
      <c r="FD41" s="68">
        <f>+[1]Филиалы!FC19</f>
        <v>2.5839999999999996</v>
      </c>
      <c r="FE41" s="70">
        <f t="shared" si="253"/>
        <v>200.28700000000003</v>
      </c>
      <c r="FF41" s="71">
        <f t="shared" si="254"/>
        <v>-20.642398507631896</v>
      </c>
      <c r="FG41" s="67">
        <f t="shared" si="420"/>
        <v>265.48999999999995</v>
      </c>
      <c r="FH41" s="68">
        <f>+[1]Аппарат!FH41+[1]Филиалы!FH19</f>
        <v>265.48999999999995</v>
      </c>
      <c r="FI41" s="68">
        <f>+[1]Аппарат!FI41+[1]Филиалы!FJ19</f>
        <v>0</v>
      </c>
      <c r="FJ41" s="68">
        <f>+[1]Филиалы!FI19</f>
        <v>0</v>
      </c>
      <c r="FK41" s="69">
        <f t="shared" si="421"/>
        <v>1356.9329999999998</v>
      </c>
      <c r="FL41" s="68">
        <f>+[1]Аппарат!FL41+[1]Филиалы!FL19</f>
        <v>1315.9073250656011</v>
      </c>
      <c r="FM41" s="68">
        <f>+[1]Аппарат!FM41+[1]Филиалы!FN19</f>
        <v>34.64267493439862</v>
      </c>
      <c r="FN41" s="68">
        <f>+[1]Филиалы!FM19</f>
        <v>6.383</v>
      </c>
      <c r="FO41" s="70">
        <f t="shared" si="257"/>
        <v>-1091.4429999999998</v>
      </c>
      <c r="FP41" s="71">
        <f t="shared" si="258"/>
        <v>411.10512637010811</v>
      </c>
      <c r="FQ41" s="67">
        <f t="shared" si="422"/>
        <v>2121.9399999999996</v>
      </c>
      <c r="FR41" s="68">
        <f t="shared" ref="FR41:FT44" si="479">+EN41+EX41+FH41</f>
        <v>2121.9399999999996</v>
      </c>
      <c r="FS41" s="68">
        <f t="shared" si="479"/>
        <v>0</v>
      </c>
      <c r="FT41" s="68">
        <f t="shared" si="479"/>
        <v>0</v>
      </c>
      <c r="FU41" s="69">
        <f t="shared" si="423"/>
        <v>2564.4239999999995</v>
      </c>
      <c r="FV41" s="68">
        <f t="shared" ref="FV41:FX44" si="480">+ER41+FB41+FL41</f>
        <v>2402.7284068713557</v>
      </c>
      <c r="FW41" s="68">
        <f t="shared" si="480"/>
        <v>151.87020312864394</v>
      </c>
      <c r="FX41" s="68">
        <f t="shared" si="480"/>
        <v>9.8253899999999987</v>
      </c>
      <c r="FY41" s="70">
        <f t="shared" si="261"/>
        <v>-442.48399999999992</v>
      </c>
      <c r="FZ41" s="71">
        <f t="shared" si="262"/>
        <v>20.852804509081309</v>
      </c>
      <c r="GA41" s="67">
        <f t="shared" si="424"/>
        <v>4372.7199999999993</v>
      </c>
      <c r="GB41" s="68">
        <f t="shared" ref="GB41:GD44" si="481">+DT41+FR41</f>
        <v>4372.7199999999993</v>
      </c>
      <c r="GC41" s="68">
        <f t="shared" si="481"/>
        <v>0</v>
      </c>
      <c r="GD41" s="68">
        <f t="shared" si="481"/>
        <v>0</v>
      </c>
      <c r="GE41" s="69">
        <f t="shared" si="425"/>
        <v>4347.8980000000001</v>
      </c>
      <c r="GF41" s="68">
        <f t="shared" ref="GF41:GH44" si="482">+DX41+FV41</f>
        <v>4068.4857760084692</v>
      </c>
      <c r="GG41" s="68">
        <f t="shared" si="482"/>
        <v>264.8467839915304</v>
      </c>
      <c r="GH41" s="68">
        <f t="shared" si="482"/>
        <v>14.565439999999999</v>
      </c>
      <c r="GI41" s="70">
        <f t="shared" si="265"/>
        <v>24.821999999999207</v>
      </c>
      <c r="GJ41" s="71">
        <f t="shared" si="266"/>
        <v>-0.56765582978098905</v>
      </c>
      <c r="GK41" s="67">
        <f t="shared" si="426"/>
        <v>13239.119999999999</v>
      </c>
      <c r="GL41" s="68">
        <f t="shared" ref="GL41:GN44" si="483">+ED41+FR41</f>
        <v>12301.433112416235</v>
      </c>
      <c r="GM41" s="68">
        <f t="shared" si="483"/>
        <v>937.68688758376379</v>
      </c>
      <c r="GN41" s="68">
        <f t="shared" si="483"/>
        <v>0</v>
      </c>
      <c r="GO41" s="69">
        <f t="shared" si="427"/>
        <v>9388.08504799</v>
      </c>
      <c r="GP41" s="68">
        <f t="shared" ref="GP41:GR44" si="484">+EH41+FV41</f>
        <v>8827.1309844766456</v>
      </c>
      <c r="GQ41" s="68">
        <f t="shared" si="484"/>
        <v>512.06589351335367</v>
      </c>
      <c r="GR41" s="68">
        <f t="shared" si="484"/>
        <v>48.888169999999988</v>
      </c>
      <c r="GS41" s="70">
        <f t="shared" si="269"/>
        <v>3851.034952009999</v>
      </c>
      <c r="GT41" s="71">
        <f t="shared" si="270"/>
        <v>-29.088300068358009</v>
      </c>
      <c r="GV41" s="31">
        <f>+GK41-[1]Шатура!GK19</f>
        <v>13009.919999999998</v>
      </c>
      <c r="GW41" s="31">
        <f>3044.74838+1683.76511</f>
        <v>4728.5134900000003</v>
      </c>
      <c r="GX41" s="65">
        <f t="shared" si="78"/>
        <v>-311.67355798999961</v>
      </c>
      <c r="GZ41" s="79">
        <f t="shared" si="449"/>
        <v>1996.18404799</v>
      </c>
    </row>
    <row r="42" spans="1:215" ht="15" x14ac:dyDescent="0.2">
      <c r="A42" s="340"/>
      <c r="B42" s="107" t="s">
        <v>301</v>
      </c>
      <c r="C42" s="67">
        <f t="shared" si="79"/>
        <v>0</v>
      </c>
      <c r="D42" s="68">
        <f>+[1]Аппарат!D42</f>
        <v>0</v>
      </c>
      <c r="E42" s="68">
        <f>+[1]Аппарат!E42</f>
        <v>0</v>
      </c>
      <c r="F42" s="68"/>
      <c r="G42" s="69">
        <f t="shared" si="4"/>
        <v>0</v>
      </c>
      <c r="H42" s="68">
        <f>+[1]Аппарат!H42</f>
        <v>0</v>
      </c>
      <c r="I42" s="68">
        <f>+[1]Аппарат!I42</f>
        <v>0</v>
      </c>
      <c r="J42" s="68">
        <f>+[1]Аппарат!J42</f>
        <v>0</v>
      </c>
      <c r="K42" s="70">
        <f t="shared" si="80"/>
        <v>0</v>
      </c>
      <c r="L42" s="71" t="e">
        <f t="shared" si="81"/>
        <v>#DIV/0!</v>
      </c>
      <c r="M42" s="67">
        <f t="shared" si="207"/>
        <v>0</v>
      </c>
      <c r="N42" s="68">
        <f>+[1]Аппарат!N42</f>
        <v>0</v>
      </c>
      <c r="O42" s="68">
        <f>+[1]Аппарат!O42</f>
        <v>0</v>
      </c>
      <c r="P42" s="68"/>
      <c r="Q42" s="69">
        <f t="shared" si="7"/>
        <v>0</v>
      </c>
      <c r="R42" s="68">
        <f>+[1]Аппарат!R42</f>
        <v>0</v>
      </c>
      <c r="S42" s="68">
        <f>+[1]Аппарат!S42</f>
        <v>0</v>
      </c>
      <c r="T42" s="68">
        <f>+[1]Аппарат!T42</f>
        <v>0</v>
      </c>
      <c r="U42" s="70">
        <f t="shared" si="83"/>
        <v>0</v>
      </c>
      <c r="V42" s="71" t="e">
        <f t="shared" si="84"/>
        <v>#DIV/0!</v>
      </c>
      <c r="W42" s="67">
        <f t="shared" si="396"/>
        <v>0</v>
      </c>
      <c r="X42" s="68">
        <f>+[1]Аппарат!X42</f>
        <v>0</v>
      </c>
      <c r="Y42" s="68">
        <f>+[1]Аппарат!Y42</f>
        <v>0</v>
      </c>
      <c r="Z42" s="68"/>
      <c r="AA42" s="69">
        <f t="shared" si="397"/>
        <v>0</v>
      </c>
      <c r="AB42" s="68">
        <f>+[1]Аппарат!AB42</f>
        <v>0</v>
      </c>
      <c r="AC42" s="68">
        <f>+[1]Аппарат!AC42</f>
        <v>0</v>
      </c>
      <c r="AD42" s="68">
        <f>+[1]Аппарат!AD42</f>
        <v>0</v>
      </c>
      <c r="AE42" s="70">
        <f t="shared" si="85"/>
        <v>0</v>
      </c>
      <c r="AF42" s="71" t="e">
        <f t="shared" si="86"/>
        <v>#DIV/0!</v>
      </c>
      <c r="AG42" s="67">
        <f t="shared" si="398"/>
        <v>0</v>
      </c>
      <c r="AH42" s="68">
        <f t="shared" si="470"/>
        <v>0</v>
      </c>
      <c r="AI42" s="68">
        <f t="shared" si="470"/>
        <v>0</v>
      </c>
      <c r="AJ42" s="68">
        <f t="shared" si="470"/>
        <v>0</v>
      </c>
      <c r="AK42" s="69">
        <f t="shared" si="399"/>
        <v>0</v>
      </c>
      <c r="AL42" s="68">
        <f t="shared" si="471"/>
        <v>0</v>
      </c>
      <c r="AM42" s="68">
        <f t="shared" si="471"/>
        <v>0</v>
      </c>
      <c r="AN42" s="68">
        <f t="shared" si="471"/>
        <v>0</v>
      </c>
      <c r="AO42" s="70">
        <f t="shared" si="89"/>
        <v>0</v>
      </c>
      <c r="AP42" s="71" t="e">
        <f t="shared" si="90"/>
        <v>#DIV/0!</v>
      </c>
      <c r="AQ42" s="67">
        <f t="shared" si="400"/>
        <v>0</v>
      </c>
      <c r="AR42" s="68">
        <f>+[1]Аппарат!AR42</f>
        <v>0</v>
      </c>
      <c r="AS42" s="68">
        <f>+[1]Аппарат!AS42</f>
        <v>0</v>
      </c>
      <c r="AT42" s="68"/>
      <c r="AU42" s="69">
        <f t="shared" si="401"/>
        <v>0</v>
      </c>
      <c r="AV42" s="68">
        <f>+[1]Аппарат!AV42</f>
        <v>0</v>
      </c>
      <c r="AW42" s="68">
        <f>+[1]Аппарат!AW42</f>
        <v>0</v>
      </c>
      <c r="AX42" s="68">
        <f>+[1]Аппарат!AX42</f>
        <v>0</v>
      </c>
      <c r="AY42" s="70">
        <f t="shared" si="91"/>
        <v>0</v>
      </c>
      <c r="AZ42" s="71" t="e">
        <f t="shared" si="92"/>
        <v>#DIV/0!</v>
      </c>
      <c r="BA42" s="67">
        <f t="shared" si="402"/>
        <v>0</v>
      </c>
      <c r="BB42" s="68">
        <f>+[1]Аппарат!BB42</f>
        <v>0</v>
      </c>
      <c r="BC42" s="68">
        <f>+[1]Аппарат!BC42</f>
        <v>0</v>
      </c>
      <c r="BD42" s="68"/>
      <c r="BE42" s="69">
        <f t="shared" si="403"/>
        <v>0</v>
      </c>
      <c r="BF42" s="68">
        <f>+[1]Аппарат!BF42</f>
        <v>0</v>
      </c>
      <c r="BG42" s="68">
        <f>+[1]Аппарат!BG42</f>
        <v>0</v>
      </c>
      <c r="BH42" s="68">
        <f>+[1]Аппарат!BH42</f>
        <v>0</v>
      </c>
      <c r="BI42" s="70">
        <f t="shared" si="93"/>
        <v>0</v>
      </c>
      <c r="BJ42" s="71" t="e">
        <f t="shared" si="94"/>
        <v>#DIV/0!</v>
      </c>
      <c r="BK42" s="67">
        <f t="shared" si="404"/>
        <v>0</v>
      </c>
      <c r="BL42" s="68">
        <f>+[1]Аппарат!BL42</f>
        <v>0</v>
      </c>
      <c r="BM42" s="68">
        <f>+[1]Аппарат!BM42</f>
        <v>0</v>
      </c>
      <c r="BN42" s="68"/>
      <c r="BO42" s="69">
        <f t="shared" si="405"/>
        <v>0</v>
      </c>
      <c r="BP42" s="68">
        <f>+[1]Аппарат!BP42</f>
        <v>0</v>
      </c>
      <c r="BQ42" s="68">
        <f>+[1]Аппарат!BQ42</f>
        <v>0</v>
      </c>
      <c r="BR42" s="68">
        <f>+[1]Аппарат!BR42</f>
        <v>0</v>
      </c>
      <c r="BS42" s="70">
        <f t="shared" si="95"/>
        <v>0</v>
      </c>
      <c r="BT42" s="71" t="e">
        <f t="shared" si="96"/>
        <v>#DIV/0!</v>
      </c>
      <c r="BU42" s="67">
        <f t="shared" si="406"/>
        <v>0</v>
      </c>
      <c r="BV42" s="68">
        <f t="shared" si="472"/>
        <v>0</v>
      </c>
      <c r="BW42" s="68">
        <f t="shared" si="472"/>
        <v>0</v>
      </c>
      <c r="BX42" s="68">
        <f t="shared" si="472"/>
        <v>0</v>
      </c>
      <c r="BY42" s="69">
        <f t="shared" si="407"/>
        <v>0</v>
      </c>
      <c r="BZ42" s="68">
        <f t="shared" si="473"/>
        <v>0</v>
      </c>
      <c r="CA42" s="68">
        <f t="shared" si="473"/>
        <v>0</v>
      </c>
      <c r="CB42" s="68">
        <f t="shared" si="473"/>
        <v>0</v>
      </c>
      <c r="CC42" s="70">
        <f t="shared" si="99"/>
        <v>0</v>
      </c>
      <c r="CD42" s="71" t="e">
        <f t="shared" si="100"/>
        <v>#DIV/0!</v>
      </c>
      <c r="CE42" s="67">
        <f t="shared" si="408"/>
        <v>0</v>
      </c>
      <c r="CF42" s="68">
        <f t="shared" si="474"/>
        <v>0</v>
      </c>
      <c r="CG42" s="68">
        <f t="shared" si="474"/>
        <v>0</v>
      </c>
      <c r="CH42" s="68">
        <f t="shared" si="474"/>
        <v>0</v>
      </c>
      <c r="CI42" s="69">
        <f t="shared" si="409"/>
        <v>0</v>
      </c>
      <c r="CJ42" s="68">
        <f>+[1]Аппарат!CJ42</f>
        <v>0</v>
      </c>
      <c r="CK42" s="68">
        <f>+[1]Аппарат!CK42</f>
        <v>0</v>
      </c>
      <c r="CL42" s="68">
        <f>+[1]Аппарат!CL42</f>
        <v>0</v>
      </c>
      <c r="CM42" s="70">
        <f t="shared" si="103"/>
        <v>0</v>
      </c>
      <c r="CN42" s="71" t="e">
        <f t="shared" si="104"/>
        <v>#DIV/0!</v>
      </c>
      <c r="CO42" s="67">
        <f t="shared" si="224"/>
        <v>0</v>
      </c>
      <c r="CP42" s="68">
        <f>+[1]Аппарат!CP42</f>
        <v>0</v>
      </c>
      <c r="CQ42" s="68">
        <f>+[1]Аппарат!CQ42</f>
        <v>0</v>
      </c>
      <c r="CR42" s="68"/>
      <c r="CS42" s="69">
        <f t="shared" si="438"/>
        <v>0</v>
      </c>
      <c r="CT42" s="68">
        <f>+[1]Аппарат!CT42</f>
        <v>0</v>
      </c>
      <c r="CU42" s="68">
        <f>+[1]Аппарат!CU42</f>
        <v>0</v>
      </c>
      <c r="CV42" s="68">
        <f>+[1]Аппарат!CV42</f>
        <v>0</v>
      </c>
      <c r="CW42" s="70">
        <f t="shared" si="228"/>
        <v>0</v>
      </c>
      <c r="CX42" s="71" t="e">
        <f t="shared" si="229"/>
        <v>#DIV/0!</v>
      </c>
      <c r="CY42" s="67">
        <f t="shared" si="230"/>
        <v>0</v>
      </c>
      <c r="CZ42" s="68">
        <f>+[1]Аппарат!CZ42</f>
        <v>0</v>
      </c>
      <c r="DA42" s="68">
        <f>+[1]Аппарат!DA42</f>
        <v>0</v>
      </c>
      <c r="DB42" s="68"/>
      <c r="DC42" s="69">
        <f t="shared" si="41"/>
        <v>0</v>
      </c>
      <c r="DD42" s="68">
        <f>+[1]Аппарат!DD42</f>
        <v>0</v>
      </c>
      <c r="DE42" s="68">
        <f>+[1]Аппарат!DE42</f>
        <v>0</v>
      </c>
      <c r="DF42" s="68">
        <f>+[1]Аппарат!DF42</f>
        <v>0</v>
      </c>
      <c r="DG42" s="70">
        <f t="shared" si="233"/>
        <v>0</v>
      </c>
      <c r="DH42" s="71" t="e">
        <f t="shared" si="234"/>
        <v>#DIV/0!</v>
      </c>
      <c r="DI42" s="67">
        <f t="shared" si="410"/>
        <v>0</v>
      </c>
      <c r="DJ42" s="68">
        <f>+[1]Аппарат!DJ42</f>
        <v>0</v>
      </c>
      <c r="DK42" s="68">
        <f>+[1]Аппарат!DK42</f>
        <v>0</v>
      </c>
      <c r="DL42" s="68"/>
      <c r="DM42" s="69">
        <f t="shared" si="411"/>
        <v>0</v>
      </c>
      <c r="DN42" s="68">
        <f>+[1]Аппарат!DN42</f>
        <v>0</v>
      </c>
      <c r="DO42" s="68">
        <f>+[1]Аппарат!DO42</f>
        <v>0</v>
      </c>
      <c r="DP42" s="68">
        <f>+[1]Аппарат!DP42</f>
        <v>0</v>
      </c>
      <c r="DQ42" s="70">
        <f t="shared" si="237"/>
        <v>0</v>
      </c>
      <c r="DR42" s="71" t="e">
        <f t="shared" si="238"/>
        <v>#DIV/0!</v>
      </c>
      <c r="DS42" s="67">
        <f t="shared" si="412"/>
        <v>0</v>
      </c>
      <c r="DT42" s="68">
        <f t="shared" si="475"/>
        <v>0</v>
      </c>
      <c r="DU42" s="68">
        <f t="shared" si="475"/>
        <v>0</v>
      </c>
      <c r="DV42" s="68">
        <f t="shared" si="475"/>
        <v>0</v>
      </c>
      <c r="DW42" s="69">
        <f t="shared" si="413"/>
        <v>0</v>
      </c>
      <c r="DX42" s="68">
        <f t="shared" si="476"/>
        <v>0</v>
      </c>
      <c r="DY42" s="68">
        <f t="shared" si="476"/>
        <v>0</v>
      </c>
      <c r="DZ42" s="68">
        <f t="shared" si="476"/>
        <v>0</v>
      </c>
      <c r="EA42" s="70">
        <f t="shared" si="241"/>
        <v>0</v>
      </c>
      <c r="EB42" s="71" t="e">
        <f t="shared" si="242"/>
        <v>#DIV/0!</v>
      </c>
      <c r="EC42" s="67">
        <f t="shared" si="414"/>
        <v>0</v>
      </c>
      <c r="ED42" s="68">
        <f t="shared" si="477"/>
        <v>0</v>
      </c>
      <c r="EE42" s="68">
        <f t="shared" si="477"/>
        <v>0</v>
      </c>
      <c r="EF42" s="68">
        <f t="shared" si="477"/>
        <v>0</v>
      </c>
      <c r="EG42" s="69">
        <f t="shared" si="415"/>
        <v>0</v>
      </c>
      <c r="EH42" s="68">
        <f t="shared" si="478"/>
        <v>0</v>
      </c>
      <c r="EI42" s="68">
        <f t="shared" si="478"/>
        <v>0</v>
      </c>
      <c r="EJ42" s="68">
        <f t="shared" si="478"/>
        <v>0</v>
      </c>
      <c r="EK42" s="70">
        <f t="shared" si="245"/>
        <v>0</v>
      </c>
      <c r="EL42" s="71" t="e">
        <f t="shared" si="246"/>
        <v>#DIV/0!</v>
      </c>
      <c r="EM42" s="67">
        <f t="shared" si="416"/>
        <v>0</v>
      </c>
      <c r="EN42" s="68">
        <f>+[1]Аппарат!EN42</f>
        <v>0</v>
      </c>
      <c r="EO42" s="68">
        <f>+[1]Аппарат!EO42</f>
        <v>0</v>
      </c>
      <c r="EP42" s="68"/>
      <c r="EQ42" s="69">
        <f t="shared" si="417"/>
        <v>0</v>
      </c>
      <c r="ER42" s="68">
        <f>+[1]Аппарат!ER42</f>
        <v>0</v>
      </c>
      <c r="ES42" s="68">
        <f>+[1]Аппарат!ES42</f>
        <v>0</v>
      </c>
      <c r="ET42" s="68">
        <f>+[1]Аппарат!ET42</f>
        <v>0</v>
      </c>
      <c r="EU42" s="70">
        <f t="shared" si="249"/>
        <v>0</v>
      </c>
      <c r="EV42" s="71" t="e">
        <f t="shared" si="250"/>
        <v>#DIV/0!</v>
      </c>
      <c r="EW42" s="67">
        <f t="shared" si="418"/>
        <v>0</v>
      </c>
      <c r="EX42" s="68">
        <f>+[1]Аппарат!EX42</f>
        <v>0</v>
      </c>
      <c r="EY42" s="68">
        <f>+[1]Аппарат!EY42</f>
        <v>0</v>
      </c>
      <c r="EZ42" s="68"/>
      <c r="FA42" s="69">
        <f t="shared" si="419"/>
        <v>0</v>
      </c>
      <c r="FB42" s="68">
        <f>+[1]Аппарат!FB42</f>
        <v>0</v>
      </c>
      <c r="FC42" s="68">
        <f>+[1]Аппарат!FC42</f>
        <v>0</v>
      </c>
      <c r="FD42" s="68">
        <f>+[1]Аппарат!FD42</f>
        <v>0</v>
      </c>
      <c r="FE42" s="70">
        <f t="shared" si="253"/>
        <v>0</v>
      </c>
      <c r="FF42" s="71" t="e">
        <f t="shared" si="254"/>
        <v>#DIV/0!</v>
      </c>
      <c r="FG42" s="67">
        <f t="shared" si="420"/>
        <v>0</v>
      </c>
      <c r="FH42" s="68">
        <f>+[1]Аппарат!FH42</f>
        <v>0</v>
      </c>
      <c r="FI42" s="68">
        <f>+[1]Аппарат!FI42</f>
        <v>0</v>
      </c>
      <c r="FJ42" s="68"/>
      <c r="FK42" s="69">
        <f t="shared" si="421"/>
        <v>0</v>
      </c>
      <c r="FL42" s="68">
        <f>+[1]Аппарат!FL42</f>
        <v>0</v>
      </c>
      <c r="FM42" s="68">
        <f>+[1]Аппарат!FM42</f>
        <v>0</v>
      </c>
      <c r="FN42" s="68">
        <f>+[1]Аппарат!FN42</f>
        <v>0</v>
      </c>
      <c r="FO42" s="70">
        <f t="shared" si="257"/>
        <v>0</v>
      </c>
      <c r="FP42" s="71" t="e">
        <f t="shared" si="258"/>
        <v>#DIV/0!</v>
      </c>
      <c r="FQ42" s="67">
        <f t="shared" si="422"/>
        <v>0</v>
      </c>
      <c r="FR42" s="68">
        <f t="shared" si="479"/>
        <v>0</v>
      </c>
      <c r="FS42" s="68">
        <f t="shared" si="479"/>
        <v>0</v>
      </c>
      <c r="FT42" s="68">
        <f t="shared" si="479"/>
        <v>0</v>
      </c>
      <c r="FU42" s="69">
        <f t="shared" si="423"/>
        <v>0</v>
      </c>
      <c r="FV42" s="68">
        <f t="shared" si="480"/>
        <v>0</v>
      </c>
      <c r="FW42" s="68">
        <f t="shared" si="480"/>
        <v>0</v>
      </c>
      <c r="FX42" s="68">
        <f t="shared" si="480"/>
        <v>0</v>
      </c>
      <c r="FY42" s="70">
        <f t="shared" si="261"/>
        <v>0</v>
      </c>
      <c r="FZ42" s="71" t="e">
        <f t="shared" si="262"/>
        <v>#DIV/0!</v>
      </c>
      <c r="GA42" s="67">
        <f t="shared" si="424"/>
        <v>0</v>
      </c>
      <c r="GB42" s="68">
        <f t="shared" si="481"/>
        <v>0</v>
      </c>
      <c r="GC42" s="68">
        <f t="shared" si="481"/>
        <v>0</v>
      </c>
      <c r="GD42" s="68">
        <f t="shared" si="481"/>
        <v>0</v>
      </c>
      <c r="GE42" s="69">
        <f t="shared" si="425"/>
        <v>0</v>
      </c>
      <c r="GF42" s="68">
        <f t="shared" si="482"/>
        <v>0</v>
      </c>
      <c r="GG42" s="68">
        <f t="shared" si="482"/>
        <v>0</v>
      </c>
      <c r="GH42" s="68">
        <f t="shared" si="482"/>
        <v>0</v>
      </c>
      <c r="GI42" s="70">
        <f t="shared" si="265"/>
        <v>0</v>
      </c>
      <c r="GJ42" s="71" t="e">
        <f t="shared" si="266"/>
        <v>#DIV/0!</v>
      </c>
      <c r="GK42" s="67">
        <f t="shared" si="426"/>
        <v>0</v>
      </c>
      <c r="GL42" s="68">
        <f t="shared" si="483"/>
        <v>0</v>
      </c>
      <c r="GM42" s="68">
        <f t="shared" si="483"/>
        <v>0</v>
      </c>
      <c r="GN42" s="68">
        <f t="shared" si="483"/>
        <v>0</v>
      </c>
      <c r="GO42" s="69">
        <f t="shared" si="427"/>
        <v>0</v>
      </c>
      <c r="GP42" s="68">
        <f t="shared" si="484"/>
        <v>0</v>
      </c>
      <c r="GQ42" s="68">
        <f t="shared" si="484"/>
        <v>0</v>
      </c>
      <c r="GR42" s="68">
        <f t="shared" si="484"/>
        <v>0</v>
      </c>
      <c r="GS42" s="70">
        <f t="shared" si="269"/>
        <v>0</v>
      </c>
      <c r="GT42" s="71" t="e">
        <f t="shared" si="270"/>
        <v>#DIV/0!</v>
      </c>
      <c r="GV42" s="31"/>
      <c r="GX42" s="65">
        <f t="shared" si="78"/>
        <v>0</v>
      </c>
      <c r="GZ42" s="79">
        <f t="shared" si="449"/>
        <v>0</v>
      </c>
    </row>
    <row r="43" spans="1:215" ht="15" x14ac:dyDescent="0.2">
      <c r="A43" s="340"/>
      <c r="B43" s="107" t="s">
        <v>302</v>
      </c>
      <c r="C43" s="137">
        <f t="shared" si="79"/>
        <v>31</v>
      </c>
      <c r="D43" s="68">
        <f>+[1]Аппарат!D43</f>
        <v>22.694773281400948</v>
      </c>
      <c r="E43" s="68">
        <f>+[1]Аппарат!E43</f>
        <v>8.3052267185990516</v>
      </c>
      <c r="F43" s="68"/>
      <c r="G43" s="138">
        <f t="shared" si="4"/>
        <v>26.271000000000001</v>
      </c>
      <c r="H43" s="68">
        <f>+[1]Аппарат!H43</f>
        <v>18.566099860832999</v>
      </c>
      <c r="I43" s="68">
        <f>+[1]Аппарат!I43</f>
        <v>7.7049001391670009</v>
      </c>
      <c r="J43" s="68">
        <f>+[1]Аппарат!J43</f>
        <v>0</v>
      </c>
      <c r="K43" s="139">
        <f t="shared" si="80"/>
        <v>4.7289999999999992</v>
      </c>
      <c r="L43" s="140">
        <f t="shared" si="81"/>
        <v>-15.254838709677415</v>
      </c>
      <c r="M43" s="137">
        <f t="shared" si="207"/>
        <v>28.000000000000004</v>
      </c>
      <c r="N43" s="68">
        <f>+[1]Аппарат!N43</f>
        <v>20.519420929953718</v>
      </c>
      <c r="O43" s="68">
        <f>+[1]Аппарат!O43</f>
        <v>7.4805790700462849</v>
      </c>
      <c r="P43" s="68"/>
      <c r="Q43" s="138">
        <f t="shared" si="7"/>
        <v>23.7261420976</v>
      </c>
      <c r="R43" s="68">
        <f>+[1]Аппарат!R43</f>
        <v>16.6361682416</v>
      </c>
      <c r="S43" s="68">
        <f>+[1]Аппарат!S43</f>
        <v>7.0899738560000012</v>
      </c>
      <c r="T43" s="68">
        <f>+[1]Аппарат!T43</f>
        <v>0</v>
      </c>
      <c r="U43" s="139">
        <f t="shared" si="83"/>
        <v>4.2738579024000032</v>
      </c>
      <c r="V43" s="140">
        <f t="shared" si="84"/>
        <v>-15.263778222857155</v>
      </c>
      <c r="W43" s="137">
        <f t="shared" si="396"/>
        <v>31</v>
      </c>
      <c r="X43" s="68">
        <f>+[1]Аппарат!X43</f>
        <v>22.694773281400945</v>
      </c>
      <c r="Y43" s="68">
        <f>+[1]Аппарат!Y43</f>
        <v>8.3052267185990534</v>
      </c>
      <c r="Z43" s="68"/>
      <c r="AA43" s="138">
        <f t="shared" si="397"/>
        <v>26.271000000000001</v>
      </c>
      <c r="AB43" s="68">
        <f>+[1]Аппарат!AB43</f>
        <v>19.233891788579999</v>
      </c>
      <c r="AC43" s="68">
        <f>+[1]Аппарат!AC43</f>
        <v>7.0371082114200014</v>
      </c>
      <c r="AD43" s="68">
        <f>+[1]Аппарат!AD43</f>
        <v>0</v>
      </c>
      <c r="AE43" s="139">
        <f t="shared" si="85"/>
        <v>4.7289999999999992</v>
      </c>
      <c r="AF43" s="140">
        <f t="shared" si="86"/>
        <v>-15.254838709677415</v>
      </c>
      <c r="AG43" s="137">
        <f t="shared" si="398"/>
        <v>90</v>
      </c>
      <c r="AH43" s="68">
        <f t="shared" si="470"/>
        <v>65.908967492755608</v>
      </c>
      <c r="AI43" s="68">
        <f t="shared" si="470"/>
        <v>24.091032507244392</v>
      </c>
      <c r="AJ43" s="68">
        <f t="shared" si="470"/>
        <v>0</v>
      </c>
      <c r="AK43" s="138">
        <f t="shared" si="399"/>
        <v>76.268142097599991</v>
      </c>
      <c r="AL43" s="68">
        <f t="shared" si="471"/>
        <v>54.436159891012991</v>
      </c>
      <c r="AM43" s="68">
        <f t="shared" si="471"/>
        <v>21.831982206587004</v>
      </c>
      <c r="AN43" s="68">
        <f t="shared" si="471"/>
        <v>0</v>
      </c>
      <c r="AO43" s="139">
        <f t="shared" si="89"/>
        <v>13.731857902400009</v>
      </c>
      <c r="AP43" s="140">
        <f t="shared" si="90"/>
        <v>-15.257619891555564</v>
      </c>
      <c r="AQ43" s="137">
        <f t="shared" si="400"/>
        <v>29.999999999999996</v>
      </c>
      <c r="AR43" s="68">
        <f>+[1]Аппарат!AR43</f>
        <v>21.962683820710591</v>
      </c>
      <c r="AS43" s="68">
        <f>+[1]Аппарат!AS43</f>
        <v>8.0373161792894052</v>
      </c>
      <c r="AT43" s="68"/>
      <c r="AU43" s="138">
        <f t="shared" si="401"/>
        <v>25.423729999999999</v>
      </c>
      <c r="AV43" s="68">
        <f>+[1]Аппарат!AV43</f>
        <v>18.212324831433875</v>
      </c>
      <c r="AW43" s="68">
        <f>+[1]Аппарат!AW43</f>
        <v>7.2114051685661229</v>
      </c>
      <c r="AX43" s="68">
        <f>+[1]Аппарат!AX43</f>
        <v>0</v>
      </c>
      <c r="AY43" s="139">
        <f t="shared" si="91"/>
        <v>4.5762699999999974</v>
      </c>
      <c r="AZ43" s="140">
        <f t="shared" si="92"/>
        <v>-15.254233333333318</v>
      </c>
      <c r="BA43" s="137">
        <f t="shared" si="402"/>
        <v>31</v>
      </c>
      <c r="BB43" s="68">
        <f>+[1]Аппарат!BB43</f>
        <v>22.557687043461137</v>
      </c>
      <c r="BC43" s="68">
        <f>+[1]Аппарат!BC43</f>
        <v>8.4423129565388617</v>
      </c>
      <c r="BD43" s="68"/>
      <c r="BE43" s="138">
        <f t="shared" si="403"/>
        <v>26.271000000000001</v>
      </c>
      <c r="BF43" s="68">
        <f>+[1]Аппарат!BF43</f>
        <v>18.807439054617401</v>
      </c>
      <c r="BG43" s="68">
        <f>+[1]Аппарат!BG43</f>
        <v>7.4635609453826</v>
      </c>
      <c r="BH43" s="68">
        <f>+[1]Аппарат!BH43</f>
        <v>0</v>
      </c>
      <c r="BI43" s="139">
        <f t="shared" si="93"/>
        <v>4.7289999999999992</v>
      </c>
      <c r="BJ43" s="140">
        <f t="shared" si="94"/>
        <v>-15.254838709677415</v>
      </c>
      <c r="BK43" s="137">
        <f t="shared" si="404"/>
        <v>30</v>
      </c>
      <c r="BL43" s="68">
        <f>+[1]Аппарат!BL43</f>
        <v>21.962683820710595</v>
      </c>
      <c r="BM43" s="68">
        <f>+[1]Аппарат!BM43</f>
        <v>8.0373161792894052</v>
      </c>
      <c r="BN43" s="68"/>
      <c r="BO43" s="138">
        <f t="shared" si="405"/>
        <v>0</v>
      </c>
      <c r="BP43" s="68">
        <f>+[1]Аппарат!BP43</f>
        <v>0</v>
      </c>
      <c r="BQ43" s="68">
        <f>+[1]Аппарат!BQ43</f>
        <v>0</v>
      </c>
      <c r="BR43" s="68">
        <f>+[1]Аппарат!BR43</f>
        <v>0</v>
      </c>
      <c r="BS43" s="139">
        <f t="shared" si="95"/>
        <v>30</v>
      </c>
      <c r="BT43" s="140">
        <f t="shared" si="96"/>
        <v>-100</v>
      </c>
      <c r="BU43" s="137">
        <f t="shared" si="406"/>
        <v>91</v>
      </c>
      <c r="BV43" s="68">
        <f t="shared" si="472"/>
        <v>66.483054684882319</v>
      </c>
      <c r="BW43" s="68">
        <f t="shared" si="472"/>
        <v>24.516945315117674</v>
      </c>
      <c r="BX43" s="68">
        <f t="shared" si="472"/>
        <v>0</v>
      </c>
      <c r="BY43" s="138">
        <f t="shared" si="407"/>
        <v>51.694730000000007</v>
      </c>
      <c r="BZ43" s="68">
        <f t="shared" si="473"/>
        <v>37.01976388605128</v>
      </c>
      <c r="CA43" s="68">
        <f t="shared" si="473"/>
        <v>14.674966113948724</v>
      </c>
      <c r="CB43" s="68">
        <f t="shared" si="473"/>
        <v>0</v>
      </c>
      <c r="CC43" s="139">
        <f t="shared" si="99"/>
        <v>39.305269999999993</v>
      </c>
      <c r="CD43" s="140">
        <f t="shared" si="100"/>
        <v>-43.192604395604384</v>
      </c>
      <c r="CE43" s="137">
        <f t="shared" si="408"/>
        <v>181</v>
      </c>
      <c r="CF43" s="68">
        <f t="shared" si="474"/>
        <v>132.39202217763793</v>
      </c>
      <c r="CG43" s="68">
        <f t="shared" si="474"/>
        <v>48.607977822362066</v>
      </c>
      <c r="CH43" s="68">
        <f t="shared" si="474"/>
        <v>0</v>
      </c>
      <c r="CI43" s="138">
        <f t="shared" si="409"/>
        <v>127.9628720976</v>
      </c>
      <c r="CJ43" s="68">
        <f>+[1]Аппарат!CJ43</f>
        <v>91.455923777064271</v>
      </c>
      <c r="CK43" s="68">
        <f>+[1]Аппарат!CK43</f>
        <v>36.506948320535727</v>
      </c>
      <c r="CL43" s="68">
        <f>+[1]Аппарат!CL43</f>
        <v>0</v>
      </c>
      <c r="CM43" s="139">
        <f t="shared" si="103"/>
        <v>53.037127902400002</v>
      </c>
      <c r="CN43" s="140">
        <f t="shared" si="104"/>
        <v>-29.302280609060773</v>
      </c>
      <c r="CO43" s="137">
        <f t="shared" si="224"/>
        <v>31.000000000000004</v>
      </c>
      <c r="CP43" s="68">
        <f>+[1]Аппарат!CP43</f>
        <v>22.694773281400948</v>
      </c>
      <c r="CQ43" s="68">
        <f>+[1]Аппарат!CQ43</f>
        <v>8.3052267185990551</v>
      </c>
      <c r="CR43" s="68"/>
      <c r="CS43" s="138">
        <f t="shared" si="438"/>
        <v>51.694000000000003</v>
      </c>
      <c r="CT43" s="68">
        <f>+[1]Аппарат!CT43</f>
        <v>36.434961731718417</v>
      </c>
      <c r="CU43" s="68">
        <f>+[1]Аппарат!CU43</f>
        <v>15.259038268281587</v>
      </c>
      <c r="CV43" s="68">
        <f>+[1]Аппарат!CV43</f>
        <v>0</v>
      </c>
      <c r="CW43" s="139">
        <f t="shared" si="228"/>
        <v>-20.693999999999999</v>
      </c>
      <c r="CX43" s="140">
        <f t="shared" si="229"/>
        <v>66.754838709677387</v>
      </c>
      <c r="CY43" s="137">
        <f t="shared" si="230"/>
        <v>31.000000000000004</v>
      </c>
      <c r="CZ43" s="68">
        <f>+[1]Аппарат!CZ43</f>
        <v>22.558453008592583</v>
      </c>
      <c r="DA43" s="68">
        <f>+[1]Аппарат!DA43</f>
        <v>8.4415469914074208</v>
      </c>
      <c r="DB43" s="68"/>
      <c r="DC43" s="138">
        <f t="shared" si="41"/>
        <v>26.271000000000004</v>
      </c>
      <c r="DD43" s="68">
        <f>+[1]Аппарат!DD43</f>
        <v>18.956151779455286</v>
      </c>
      <c r="DE43" s="68">
        <f>+[1]Аппарат!DE43</f>
        <v>7.3148482205447172</v>
      </c>
      <c r="DF43" s="68">
        <f>+[1]Аппарат!DF43</f>
        <v>0</v>
      </c>
      <c r="DG43" s="139">
        <f t="shared" si="233"/>
        <v>4.7289999999999992</v>
      </c>
      <c r="DH43" s="140">
        <f t="shared" si="234"/>
        <v>-15.254838709677415</v>
      </c>
      <c r="DI43" s="137">
        <f t="shared" si="410"/>
        <v>30</v>
      </c>
      <c r="DJ43" s="68">
        <f>+[1]Аппарат!DJ43</f>
        <v>21.962683820710591</v>
      </c>
      <c r="DK43" s="68">
        <f>+[1]Аппарат!DK43</f>
        <v>8.037316179289407</v>
      </c>
      <c r="DL43" s="68"/>
      <c r="DM43" s="138">
        <f t="shared" si="411"/>
        <v>25.422999999999998</v>
      </c>
      <c r="DN43" s="68">
        <f>+[1]Аппарат!DN43</f>
        <v>18.479725748273172</v>
      </c>
      <c r="DO43" s="68">
        <f>+[1]Аппарат!DO43</f>
        <v>6.9432742517268267</v>
      </c>
      <c r="DP43" s="68">
        <f>+[1]Аппарат!DP43</f>
        <v>0</v>
      </c>
      <c r="DQ43" s="139">
        <f t="shared" si="237"/>
        <v>4.5770000000000017</v>
      </c>
      <c r="DR43" s="140">
        <f t="shared" si="238"/>
        <v>-15.256666666666675</v>
      </c>
      <c r="DS43" s="137">
        <f t="shared" si="412"/>
        <v>92.000000000000014</v>
      </c>
      <c r="DT43" s="68">
        <f t="shared" si="475"/>
        <v>67.215910110704129</v>
      </c>
      <c r="DU43" s="68">
        <f t="shared" si="475"/>
        <v>24.784089889295885</v>
      </c>
      <c r="DV43" s="68">
        <f t="shared" si="475"/>
        <v>0</v>
      </c>
      <c r="DW43" s="138">
        <f t="shared" si="413"/>
        <v>103.38800000000001</v>
      </c>
      <c r="DX43" s="68">
        <f t="shared" si="476"/>
        <v>73.870839259446868</v>
      </c>
      <c r="DY43" s="68">
        <f t="shared" si="476"/>
        <v>29.51716074055313</v>
      </c>
      <c r="DZ43" s="68">
        <f t="shared" si="476"/>
        <v>0</v>
      </c>
      <c r="EA43" s="139">
        <f t="shared" si="241"/>
        <v>-11.387999999999991</v>
      </c>
      <c r="EB43" s="140">
        <f t="shared" si="242"/>
        <v>12.37826086956521</v>
      </c>
      <c r="EC43" s="137">
        <f t="shared" si="414"/>
        <v>273</v>
      </c>
      <c r="ED43" s="68">
        <f t="shared" si="477"/>
        <v>199.60793228834206</v>
      </c>
      <c r="EE43" s="68">
        <f t="shared" si="477"/>
        <v>73.392067711657944</v>
      </c>
      <c r="EF43" s="68">
        <f t="shared" si="477"/>
        <v>0</v>
      </c>
      <c r="EG43" s="138">
        <f t="shared" si="415"/>
        <v>231.35087209759999</v>
      </c>
      <c r="EH43" s="68">
        <f t="shared" si="478"/>
        <v>165.32676303651112</v>
      </c>
      <c r="EI43" s="68">
        <f t="shared" si="478"/>
        <v>66.024109061088865</v>
      </c>
      <c r="EJ43" s="68">
        <f t="shared" si="478"/>
        <v>0</v>
      </c>
      <c r="EK43" s="139">
        <f t="shared" si="245"/>
        <v>41.649127902400011</v>
      </c>
      <c r="EL43" s="140">
        <f t="shared" si="246"/>
        <v>-15.256090806739934</v>
      </c>
      <c r="EM43" s="137">
        <f t="shared" si="416"/>
        <v>31.000000000000007</v>
      </c>
      <c r="EN43" s="68">
        <f>+[1]Аппарат!EN43</f>
        <v>22.694773281400952</v>
      </c>
      <c r="EO43" s="68">
        <f>+[1]Аппарат!EO43</f>
        <v>8.3052267185990534</v>
      </c>
      <c r="EP43" s="68"/>
      <c r="EQ43" s="138">
        <f t="shared" si="417"/>
        <v>26.271000000000001</v>
      </c>
      <c r="ER43" s="68">
        <f>+[1]Аппарат!ER43</f>
        <v>19.056580068246671</v>
      </c>
      <c r="ES43" s="68">
        <f>+[1]Аппарат!ES43</f>
        <v>7.2144199317533291</v>
      </c>
      <c r="ET43" s="68">
        <f>+[1]Аппарат!ET43</f>
        <v>0</v>
      </c>
      <c r="EU43" s="139">
        <f t="shared" si="249"/>
        <v>4.7290000000000063</v>
      </c>
      <c r="EV43" s="140">
        <f t="shared" si="250"/>
        <v>-15.254838709677429</v>
      </c>
      <c r="EW43" s="137">
        <f t="shared" si="418"/>
        <v>30</v>
      </c>
      <c r="EX43" s="68">
        <f>+[1]Аппарат!EX43</f>
        <v>21.827490027259188</v>
      </c>
      <c r="EY43" s="68">
        <f>+[1]Аппарат!EY43</f>
        <v>8.1725099727408139</v>
      </c>
      <c r="EZ43" s="68"/>
      <c r="FA43" s="138">
        <f t="shared" si="419"/>
        <v>19.491</v>
      </c>
      <c r="FB43" s="68">
        <f>+[1]Аппарат!FB43</f>
        <v>14.072486781672561</v>
      </c>
      <c r="FC43" s="68">
        <f>+[1]Аппарат!FC43</f>
        <v>5.4185132183274369</v>
      </c>
      <c r="FD43" s="68">
        <f>+[1]Аппарат!FD43</f>
        <v>0</v>
      </c>
      <c r="FE43" s="139">
        <f t="shared" si="253"/>
        <v>10.509</v>
      </c>
      <c r="FF43" s="140">
        <f t="shared" si="254"/>
        <v>-35.03</v>
      </c>
      <c r="FG43" s="137">
        <f t="shared" si="420"/>
        <v>30.999999999999996</v>
      </c>
      <c r="FH43" s="68">
        <f>+[1]Аппарат!FH43</f>
        <v>22.694773281400945</v>
      </c>
      <c r="FI43" s="68">
        <f>+[1]Аппарат!FI43</f>
        <v>8.3052267185990516</v>
      </c>
      <c r="FJ43" s="68"/>
      <c r="FK43" s="138">
        <f t="shared" si="421"/>
        <v>16.779</v>
      </c>
      <c r="FL43" s="68">
        <f>+[1]Аппарат!FL43</f>
        <v>12.277827440228561</v>
      </c>
      <c r="FM43" s="68">
        <f>+[1]Аппарат!FM43</f>
        <v>4.5011725597714385</v>
      </c>
      <c r="FN43" s="68">
        <f>+[1]Аппарат!FN43</f>
        <v>0</v>
      </c>
      <c r="FO43" s="139">
        <f t="shared" si="257"/>
        <v>14.220999999999997</v>
      </c>
      <c r="FP43" s="140">
        <f t="shared" si="258"/>
        <v>-45.87419354838709</v>
      </c>
      <c r="FQ43" s="137">
        <f t="shared" si="422"/>
        <v>92</v>
      </c>
      <c r="FR43" s="68">
        <f t="shared" si="479"/>
        <v>67.217036590061085</v>
      </c>
      <c r="FS43" s="68">
        <f t="shared" si="479"/>
        <v>24.782963409938919</v>
      </c>
      <c r="FT43" s="68">
        <f t="shared" si="479"/>
        <v>0</v>
      </c>
      <c r="FU43" s="138">
        <f t="shared" si="423"/>
        <v>62.541000000000004</v>
      </c>
      <c r="FV43" s="68">
        <f t="shared" si="480"/>
        <v>45.406894290147797</v>
      </c>
      <c r="FW43" s="68">
        <f t="shared" si="480"/>
        <v>17.134105709852207</v>
      </c>
      <c r="FX43" s="68">
        <f t="shared" si="480"/>
        <v>0</v>
      </c>
      <c r="FY43" s="139">
        <f t="shared" si="261"/>
        <v>29.458999999999996</v>
      </c>
      <c r="FZ43" s="140">
        <f t="shared" si="262"/>
        <v>-32.020652173913049</v>
      </c>
      <c r="GA43" s="137">
        <f t="shared" si="424"/>
        <v>184.00000000000003</v>
      </c>
      <c r="GB43" s="68">
        <f t="shared" si="481"/>
        <v>134.43294670076523</v>
      </c>
      <c r="GC43" s="68">
        <f t="shared" si="481"/>
        <v>49.5670532992348</v>
      </c>
      <c r="GD43" s="68">
        <f t="shared" si="481"/>
        <v>0</v>
      </c>
      <c r="GE43" s="138">
        <f t="shared" si="425"/>
        <v>165.929</v>
      </c>
      <c r="GF43" s="68">
        <f t="shared" si="482"/>
        <v>119.27773354959467</v>
      </c>
      <c r="GG43" s="68">
        <f t="shared" si="482"/>
        <v>46.651266450405338</v>
      </c>
      <c r="GH43" s="68">
        <f t="shared" si="482"/>
        <v>0</v>
      </c>
      <c r="GI43" s="139">
        <f t="shared" si="265"/>
        <v>18.071000000000026</v>
      </c>
      <c r="GJ43" s="140">
        <f t="shared" si="266"/>
        <v>-9.8211956521739268</v>
      </c>
      <c r="GK43" s="137">
        <f t="shared" si="426"/>
        <v>365</v>
      </c>
      <c r="GL43" s="68">
        <f t="shared" si="483"/>
        <v>266.82496887840313</v>
      </c>
      <c r="GM43" s="68">
        <f t="shared" si="483"/>
        <v>98.175031121596859</v>
      </c>
      <c r="GN43" s="68">
        <f t="shared" si="483"/>
        <v>0</v>
      </c>
      <c r="GO43" s="138">
        <f t="shared" si="427"/>
        <v>293.89187209759996</v>
      </c>
      <c r="GP43" s="68">
        <f t="shared" si="484"/>
        <v>210.73365732665891</v>
      </c>
      <c r="GQ43" s="68">
        <f t="shared" si="484"/>
        <v>83.158214770941072</v>
      </c>
      <c r="GR43" s="68">
        <f t="shared" si="484"/>
        <v>0</v>
      </c>
      <c r="GS43" s="139">
        <f t="shared" si="269"/>
        <v>71.108127902400042</v>
      </c>
      <c r="GT43" s="140">
        <f t="shared" si="270"/>
        <v>-19.481678877369873</v>
      </c>
      <c r="GV43" s="31">
        <f>+GK43-[1]Шатура!GK22</f>
        <v>354.2</v>
      </c>
      <c r="GX43" s="65">
        <f t="shared" si="78"/>
        <v>-127.9628720976</v>
      </c>
      <c r="GZ43" s="79">
        <f t="shared" si="449"/>
        <v>76.268142097599991</v>
      </c>
    </row>
    <row r="44" spans="1:215" s="141" customFormat="1" ht="15" x14ac:dyDescent="0.2">
      <c r="A44" s="341"/>
      <c r="B44" s="130" t="s">
        <v>303</v>
      </c>
      <c r="C44" s="67">
        <f t="shared" si="79"/>
        <v>24.200000000000003</v>
      </c>
      <c r="D44" s="68">
        <f>+[1]Аппарат!D44+[1]Филиалы!D22</f>
        <v>24.200000000000003</v>
      </c>
      <c r="E44" s="68">
        <f>+[1]Аппарат!E44</f>
        <v>0</v>
      </c>
      <c r="F44" s="68"/>
      <c r="G44" s="69">
        <f>SUM(H44:J44)</f>
        <v>29.832000000000001</v>
      </c>
      <c r="H44" s="68">
        <f>+[1]Аппарат!H44+[1]Филиалы!H22</f>
        <v>29.50123</v>
      </c>
      <c r="I44" s="68">
        <f>+[1]Аппарат!I44+[1]Филиалы!J22</f>
        <v>0.33077000000000001</v>
      </c>
      <c r="J44" s="68">
        <f>+[1]Аппарат!J44+[1]Филиалы!I22</f>
        <v>0</v>
      </c>
      <c r="K44" s="70">
        <f t="shared" si="80"/>
        <v>-5.6319999999999979</v>
      </c>
      <c r="L44" s="71">
        <f t="shared" si="81"/>
        <v>23.272727272727266</v>
      </c>
      <c r="M44" s="67">
        <f t="shared" si="207"/>
        <v>27.700000000000003</v>
      </c>
      <c r="N44" s="68">
        <f>+[1]Аппарат!N44+[1]Филиалы!N22</f>
        <v>27.700000000000003</v>
      </c>
      <c r="O44" s="68">
        <f>+[1]Аппарат!O44</f>
        <v>0</v>
      </c>
      <c r="P44" s="68"/>
      <c r="Q44" s="69">
        <f t="shared" si="7"/>
        <v>34.188000000000002</v>
      </c>
      <c r="R44" s="68">
        <f>+[1]Аппарат!R44+[1]Филиалы!R22</f>
        <v>33.681280000000001</v>
      </c>
      <c r="S44" s="68">
        <f>+[1]Аппарат!S44+[1]Филиалы!T22</f>
        <v>0.50672000000000006</v>
      </c>
      <c r="T44" s="68">
        <f>+[1]Аппарат!T44+[1]Филиалы!S22</f>
        <v>0</v>
      </c>
      <c r="U44" s="70">
        <f t="shared" si="83"/>
        <v>-6.4879999999999995</v>
      </c>
      <c r="V44" s="71">
        <f t="shared" si="84"/>
        <v>23.422382671480136</v>
      </c>
      <c r="W44" s="67">
        <f t="shared" si="396"/>
        <v>32.92</v>
      </c>
      <c r="X44" s="68">
        <f>+[1]Аппарат!X44+[1]Филиалы!X22</f>
        <v>32.92</v>
      </c>
      <c r="Y44" s="68">
        <f>+[1]Аппарат!Y44</f>
        <v>0</v>
      </c>
      <c r="Z44" s="68"/>
      <c r="AA44" s="69">
        <f t="shared" si="397"/>
        <v>56.814</v>
      </c>
      <c r="AB44" s="68">
        <f>+[1]Аппарат!AB44+[1]Филиалы!AB22</f>
        <v>56.03736</v>
      </c>
      <c r="AC44" s="68">
        <f>+[1]Аппарат!AC44+[1]Филиалы!AD22</f>
        <v>0.48446999999999996</v>
      </c>
      <c r="AD44" s="68">
        <f>+[1]Аппарат!AD44+[1]Филиалы!AC22</f>
        <v>0.29216999999999999</v>
      </c>
      <c r="AE44" s="70">
        <f t="shared" si="85"/>
        <v>-23.893999999999998</v>
      </c>
      <c r="AF44" s="71">
        <f t="shared" si="86"/>
        <v>72.582017010935573</v>
      </c>
      <c r="AG44" s="67">
        <f t="shared" si="398"/>
        <v>84.820000000000007</v>
      </c>
      <c r="AH44" s="68">
        <f t="shared" si="470"/>
        <v>84.820000000000007</v>
      </c>
      <c r="AI44" s="68">
        <f t="shared" si="470"/>
        <v>0</v>
      </c>
      <c r="AJ44" s="68">
        <f t="shared" si="470"/>
        <v>0</v>
      </c>
      <c r="AK44" s="69">
        <f t="shared" si="399"/>
        <v>120.834</v>
      </c>
      <c r="AL44" s="68">
        <f t="shared" si="471"/>
        <v>119.21987</v>
      </c>
      <c r="AM44" s="68">
        <f t="shared" si="471"/>
        <v>1.32196</v>
      </c>
      <c r="AN44" s="68">
        <f t="shared" si="471"/>
        <v>0.29216999999999999</v>
      </c>
      <c r="AO44" s="70">
        <f t="shared" si="89"/>
        <v>-36.013999999999996</v>
      </c>
      <c r="AP44" s="71">
        <f t="shared" si="90"/>
        <v>42.459325630747458</v>
      </c>
      <c r="AQ44" s="67">
        <f t="shared" si="400"/>
        <v>27.92</v>
      </c>
      <c r="AR44" s="68">
        <f>+[1]Аппарат!AR44+[1]Филиалы!AR22</f>
        <v>27.92</v>
      </c>
      <c r="AS44" s="68">
        <f>+[1]Аппарат!AS44</f>
        <v>0</v>
      </c>
      <c r="AT44" s="68"/>
      <c r="AU44" s="69">
        <f t="shared" si="401"/>
        <v>42.190740000000005</v>
      </c>
      <c r="AV44" s="68">
        <f>+[1]Аппарат!AV44+[1]Филиалы!AV22</f>
        <v>41.74145</v>
      </c>
      <c r="AW44" s="68">
        <f>+[1]Аппарат!AW44+[1]Филиалы!AX22</f>
        <v>0.35842000000000002</v>
      </c>
      <c r="AX44" s="68">
        <f>+[1]Аппарат!AX44+[1]Филиалы!AW22</f>
        <v>9.0870000000000006E-2</v>
      </c>
      <c r="AY44" s="70">
        <f t="shared" si="91"/>
        <v>-14.270740000000004</v>
      </c>
      <c r="AZ44" s="71">
        <f t="shared" si="92"/>
        <v>51.112965616045869</v>
      </c>
      <c r="BA44" s="67">
        <f t="shared" si="402"/>
        <v>27.720000000000002</v>
      </c>
      <c r="BB44" s="68">
        <f>+[1]Аппарат!BB44+[1]Филиалы!BB22</f>
        <v>27.720000000000002</v>
      </c>
      <c r="BC44" s="68">
        <f>+[1]Аппарат!BC44</f>
        <v>0</v>
      </c>
      <c r="BD44" s="68"/>
      <c r="BE44" s="69">
        <f t="shared" si="403"/>
        <v>24.756219999999999</v>
      </c>
      <c r="BF44" s="68">
        <f>+[1]Аппарат!BF44+[1]Филиалы!BF22</f>
        <v>24.315329999999999</v>
      </c>
      <c r="BG44" s="68">
        <f>+[1]Аппарат!BG44+[1]Филиалы!BH22</f>
        <v>0.37156</v>
      </c>
      <c r="BH44" s="68">
        <f>+[1]Аппарат!BH44+[1]Филиалы!BG22</f>
        <v>6.9330000000000003E-2</v>
      </c>
      <c r="BI44" s="70">
        <f t="shared" si="93"/>
        <v>2.9637800000000034</v>
      </c>
      <c r="BJ44" s="71">
        <f t="shared" si="94"/>
        <v>-10.691847041847055</v>
      </c>
      <c r="BK44" s="67">
        <f t="shared" si="404"/>
        <v>33.020000000000003</v>
      </c>
      <c r="BL44" s="68">
        <f>+[1]Аппарат!BL44+[1]Филиалы!BL22</f>
        <v>33.020000000000003</v>
      </c>
      <c r="BM44" s="68">
        <f>+[1]Аппарат!BM44</f>
        <v>0</v>
      </c>
      <c r="BN44" s="68"/>
      <c r="BO44" s="69">
        <f t="shared" si="405"/>
        <v>34.937509999999996</v>
      </c>
      <c r="BP44" s="68">
        <f>+[1]Аппарат!BP44+[1]Филиалы!BP22</f>
        <v>32.656869999999998</v>
      </c>
      <c r="BQ44" s="68">
        <f>+[1]Аппарат!BQ44+[1]Филиалы!BR22</f>
        <v>2.2070400000000001</v>
      </c>
      <c r="BR44" s="68">
        <f>+[1]Аппарат!BR44+[1]Филиалы!BQ22</f>
        <v>7.3599999999999999E-2</v>
      </c>
      <c r="BS44" s="70">
        <f t="shared" si="95"/>
        <v>-1.9175099999999929</v>
      </c>
      <c r="BT44" s="71">
        <f t="shared" si="96"/>
        <v>5.8071168988491593</v>
      </c>
      <c r="BU44" s="67">
        <f t="shared" si="406"/>
        <v>88.66</v>
      </c>
      <c r="BV44" s="68">
        <f t="shared" si="472"/>
        <v>88.66</v>
      </c>
      <c r="BW44" s="68">
        <f t="shared" si="472"/>
        <v>0</v>
      </c>
      <c r="BX44" s="68">
        <f t="shared" si="472"/>
        <v>0</v>
      </c>
      <c r="BY44" s="69">
        <f t="shared" si="407"/>
        <v>101.88447000000001</v>
      </c>
      <c r="BZ44" s="68">
        <f t="shared" si="473"/>
        <v>98.713650000000001</v>
      </c>
      <c r="CA44" s="68">
        <f t="shared" si="473"/>
        <v>2.9370200000000004</v>
      </c>
      <c r="CB44" s="68">
        <f t="shared" si="473"/>
        <v>0.23380000000000001</v>
      </c>
      <c r="CC44" s="70">
        <f t="shared" si="99"/>
        <v>-13.224470000000011</v>
      </c>
      <c r="CD44" s="71">
        <f t="shared" si="100"/>
        <v>14.915937288517938</v>
      </c>
      <c r="CE44" s="67">
        <f t="shared" si="408"/>
        <v>173.48000000000002</v>
      </c>
      <c r="CF44" s="68">
        <f t="shared" si="474"/>
        <v>173.48000000000002</v>
      </c>
      <c r="CG44" s="68">
        <f t="shared" si="474"/>
        <v>0</v>
      </c>
      <c r="CH44" s="68">
        <f t="shared" si="474"/>
        <v>0</v>
      </c>
      <c r="CI44" s="69">
        <f t="shared" si="409"/>
        <v>222.71847000000002</v>
      </c>
      <c r="CJ44" s="68">
        <f>+[1]Аппарат!CJ44+[1]Филиалы!CJ22</f>
        <v>217.93352000000002</v>
      </c>
      <c r="CK44" s="68">
        <f>+[1]Аппарат!CK44+[1]Филиалы!CL22</f>
        <v>4.2589800000000002</v>
      </c>
      <c r="CL44" s="68">
        <f>+[1]Аппарат!CL44+[1]Филиалы!CK22</f>
        <v>0.52597000000000005</v>
      </c>
      <c r="CM44" s="70">
        <f t="shared" si="103"/>
        <v>-49.238470000000007</v>
      </c>
      <c r="CN44" s="71">
        <f t="shared" si="104"/>
        <v>28.382793405579889</v>
      </c>
      <c r="CO44" s="67">
        <f t="shared" si="224"/>
        <v>28.020000000000003</v>
      </c>
      <c r="CP44" s="68">
        <f>+[1]Аппарат!CP44+[1]Филиалы!CP22</f>
        <v>28.020000000000003</v>
      </c>
      <c r="CQ44" s="68">
        <f>+[1]Аппарат!CQ44</f>
        <v>0</v>
      </c>
      <c r="CR44" s="68"/>
      <c r="CS44" s="69">
        <f t="shared" si="438"/>
        <v>51.509349999999998</v>
      </c>
      <c r="CT44" s="68">
        <f>+[1]Аппарат!CT44+[1]Филиалы!CT22</f>
        <v>50.320549999999997</v>
      </c>
      <c r="CU44" s="68">
        <f>+[1]Аппарат!CU44+[1]Филиалы!CV22</f>
        <v>1.12913</v>
      </c>
      <c r="CV44" s="68">
        <f>+[1]Аппарат!CV44+[1]Филиалы!CU22</f>
        <v>5.9670000000000001E-2</v>
      </c>
      <c r="CW44" s="70">
        <f t="shared" si="228"/>
        <v>-23.489349999999995</v>
      </c>
      <c r="CX44" s="71">
        <f t="shared" si="229"/>
        <v>83.830656673804413</v>
      </c>
      <c r="CY44" s="67">
        <f t="shared" si="230"/>
        <v>27.92</v>
      </c>
      <c r="CZ44" s="68">
        <f>+[1]Аппарат!CZ44+[1]Филиалы!CZ22</f>
        <v>27.92</v>
      </c>
      <c r="DA44" s="68">
        <f>+[1]Аппарат!DA44</f>
        <v>0</v>
      </c>
      <c r="DB44" s="68"/>
      <c r="DC44" s="69">
        <f t="shared" si="41"/>
        <v>30.695710000000002</v>
      </c>
      <c r="DD44" s="68">
        <f>+[1]Аппарат!DD44+[1]Филиалы!DD22</f>
        <v>30.367830000000001</v>
      </c>
      <c r="DE44" s="68">
        <f>+[1]Аппарат!DE44+[1]Филиалы!DF22</f>
        <v>0.25</v>
      </c>
      <c r="DF44" s="68">
        <f>+[1]Аппарат!DF44+[1]Филиалы!DE22</f>
        <v>7.7880000000000005E-2</v>
      </c>
      <c r="DG44" s="70">
        <f t="shared" si="233"/>
        <v>-2.7757100000000001</v>
      </c>
      <c r="DH44" s="71">
        <f t="shared" si="234"/>
        <v>9.94165472779369</v>
      </c>
      <c r="DI44" s="67">
        <f t="shared" si="410"/>
        <v>32.92</v>
      </c>
      <c r="DJ44" s="68">
        <f>+[1]Аппарат!DJ44+[1]Филиалы!DJ22</f>
        <v>32.92</v>
      </c>
      <c r="DK44" s="68">
        <f>+[1]Аппарат!DK44</f>
        <v>0</v>
      </c>
      <c r="DL44" s="68"/>
      <c r="DM44" s="69">
        <f t="shared" si="411"/>
        <v>31.19314</v>
      </c>
      <c r="DN44" s="68">
        <f>+[1]Аппарат!DN44+[1]Филиалы!DN22</f>
        <v>30.810189999999999</v>
      </c>
      <c r="DO44" s="68">
        <f>+[1]Аппарат!DO44+[1]Филиалы!DP22</f>
        <v>0.34914999999999996</v>
      </c>
      <c r="DP44" s="68">
        <f>+[1]Аппарат!DP44+[1]Филиалы!DO22</f>
        <v>3.3799999999999997E-2</v>
      </c>
      <c r="DQ44" s="70">
        <f t="shared" si="237"/>
        <v>1.7268600000000021</v>
      </c>
      <c r="DR44" s="71">
        <f t="shared" si="238"/>
        <v>-5.2456257594167681</v>
      </c>
      <c r="DS44" s="67">
        <f t="shared" si="412"/>
        <v>88.860000000000014</v>
      </c>
      <c r="DT44" s="68">
        <f t="shared" si="475"/>
        <v>88.860000000000014</v>
      </c>
      <c r="DU44" s="68">
        <f t="shared" si="475"/>
        <v>0</v>
      </c>
      <c r="DV44" s="68">
        <f t="shared" si="475"/>
        <v>0</v>
      </c>
      <c r="DW44" s="69">
        <f t="shared" si="413"/>
        <v>113.3982</v>
      </c>
      <c r="DX44" s="68">
        <f t="shared" si="476"/>
        <v>111.49857</v>
      </c>
      <c r="DY44" s="68">
        <f t="shared" si="476"/>
        <v>1.7282799999999998</v>
      </c>
      <c r="DZ44" s="68">
        <f t="shared" si="476"/>
        <v>0.17135</v>
      </c>
      <c r="EA44" s="70">
        <f t="shared" si="241"/>
        <v>-24.538199999999989</v>
      </c>
      <c r="EB44" s="71">
        <f t="shared" si="242"/>
        <v>27.61444969615124</v>
      </c>
      <c r="EC44" s="67">
        <f t="shared" si="414"/>
        <v>262.34000000000003</v>
      </c>
      <c r="ED44" s="68">
        <f t="shared" si="477"/>
        <v>262.34000000000003</v>
      </c>
      <c r="EE44" s="68">
        <f t="shared" si="477"/>
        <v>0</v>
      </c>
      <c r="EF44" s="68">
        <f t="shared" si="477"/>
        <v>0</v>
      </c>
      <c r="EG44" s="69">
        <f t="shared" si="415"/>
        <v>336.11667</v>
      </c>
      <c r="EH44" s="68">
        <f t="shared" si="478"/>
        <v>329.43209000000002</v>
      </c>
      <c r="EI44" s="68">
        <f t="shared" si="478"/>
        <v>5.98726</v>
      </c>
      <c r="EJ44" s="68">
        <f t="shared" si="478"/>
        <v>0.69732000000000005</v>
      </c>
      <c r="EK44" s="70">
        <f t="shared" si="245"/>
        <v>-73.776669999999967</v>
      </c>
      <c r="EL44" s="71">
        <f t="shared" si="246"/>
        <v>28.122539452618724</v>
      </c>
      <c r="EM44" s="67">
        <f t="shared" si="416"/>
        <v>27.92</v>
      </c>
      <c r="EN44" s="68">
        <f>+[1]Аппарат!EN44+[1]Филиалы!EN22</f>
        <v>27.92</v>
      </c>
      <c r="EO44" s="68">
        <f>+[1]Аппарат!EO44</f>
        <v>0</v>
      </c>
      <c r="EP44" s="68"/>
      <c r="EQ44" s="69">
        <f t="shared" si="417"/>
        <v>28.330999999999996</v>
      </c>
      <c r="ER44" s="68">
        <f>+[1]Аппарат!ER44+[1]Филиалы!ER22</f>
        <v>27.609569999999998</v>
      </c>
      <c r="ES44" s="68">
        <f>+[1]Аппарат!ES44+[1]Филиалы!ET22</f>
        <v>0.64143000000000006</v>
      </c>
      <c r="ET44" s="68">
        <f>+[1]Аппарат!ET44+[1]Филиалы!ES22</f>
        <v>0.08</v>
      </c>
      <c r="EU44" s="70">
        <f t="shared" si="249"/>
        <v>-0.41099999999999426</v>
      </c>
      <c r="EV44" s="71">
        <f t="shared" si="250"/>
        <v>1.4720630372492707</v>
      </c>
      <c r="EW44" s="67">
        <f t="shared" si="418"/>
        <v>32.82</v>
      </c>
      <c r="EX44" s="68">
        <f>+[1]Аппарат!EX44+[1]Филиалы!EX22</f>
        <v>32.82</v>
      </c>
      <c r="EY44" s="68">
        <f>+[1]Аппарат!EY44</f>
        <v>0</v>
      </c>
      <c r="EZ44" s="68"/>
      <c r="FA44" s="69">
        <f t="shared" si="419"/>
        <v>26.713000000000001</v>
      </c>
      <c r="FB44" s="68">
        <f>+[1]Аппарат!FB44+[1]Филиалы!FB22</f>
        <v>26.305220000000002</v>
      </c>
      <c r="FC44" s="68">
        <f>+[1]Аппарат!FC44+[1]Филиалы!FD22</f>
        <v>0.40777999999999998</v>
      </c>
      <c r="FD44" s="68">
        <f>+[1]Аппарат!FD44+[1]Филиалы!FC22</f>
        <v>0</v>
      </c>
      <c r="FE44" s="70">
        <f t="shared" si="253"/>
        <v>6.1069999999999993</v>
      </c>
      <c r="FF44" s="71">
        <f t="shared" si="254"/>
        <v>-18.607556368068245</v>
      </c>
      <c r="FG44" s="67">
        <f t="shared" si="420"/>
        <v>27.880000000000003</v>
      </c>
      <c r="FH44" s="68">
        <f>+[1]Аппарат!FH44+[1]Филиалы!FH22</f>
        <v>27.880000000000003</v>
      </c>
      <c r="FI44" s="68">
        <f>+[1]Аппарат!FI44</f>
        <v>0</v>
      </c>
      <c r="FJ44" s="68"/>
      <c r="FK44" s="69">
        <f t="shared" si="421"/>
        <v>28.527999999999999</v>
      </c>
      <c r="FL44" s="68">
        <f>+[1]Аппарат!FL44+[1]Филиалы!FL22</f>
        <v>28.16554</v>
      </c>
      <c r="FM44" s="68">
        <f>+[1]Аппарат!FM44+[1]Филиалы!FN22</f>
        <v>0.36246</v>
      </c>
      <c r="FN44" s="68">
        <f>+[1]Аппарат!FN44+[1]Филиалы!FM22</f>
        <v>0</v>
      </c>
      <c r="FO44" s="70">
        <f t="shared" si="257"/>
        <v>-0.64799999999999613</v>
      </c>
      <c r="FP44" s="71">
        <f t="shared" si="258"/>
        <v>2.3242467718794728</v>
      </c>
      <c r="FQ44" s="67">
        <f t="shared" si="422"/>
        <v>88.62</v>
      </c>
      <c r="FR44" s="68">
        <f t="shared" si="479"/>
        <v>88.62</v>
      </c>
      <c r="FS44" s="68">
        <f t="shared" si="479"/>
        <v>0</v>
      </c>
      <c r="FT44" s="68">
        <f t="shared" si="479"/>
        <v>0</v>
      </c>
      <c r="FU44" s="69">
        <f t="shared" si="423"/>
        <v>83.572000000000003</v>
      </c>
      <c r="FV44" s="68">
        <f t="shared" si="480"/>
        <v>82.080330000000004</v>
      </c>
      <c r="FW44" s="68">
        <f t="shared" si="480"/>
        <v>1.41167</v>
      </c>
      <c r="FX44" s="68">
        <f t="shared" si="480"/>
        <v>0.08</v>
      </c>
      <c r="FY44" s="70">
        <f t="shared" si="261"/>
        <v>5.0480000000000018</v>
      </c>
      <c r="FZ44" s="71">
        <f t="shared" si="262"/>
        <v>-5.6962310990746943</v>
      </c>
      <c r="GA44" s="67">
        <f t="shared" si="424"/>
        <v>177.48000000000002</v>
      </c>
      <c r="GB44" s="68">
        <f t="shared" si="481"/>
        <v>177.48000000000002</v>
      </c>
      <c r="GC44" s="68">
        <f t="shared" si="481"/>
        <v>0</v>
      </c>
      <c r="GD44" s="68">
        <f t="shared" si="481"/>
        <v>0</v>
      </c>
      <c r="GE44" s="69">
        <f t="shared" si="425"/>
        <v>196.97020000000001</v>
      </c>
      <c r="GF44" s="68">
        <f t="shared" si="482"/>
        <v>193.5789</v>
      </c>
      <c r="GG44" s="68">
        <f t="shared" si="482"/>
        <v>3.1399499999999998</v>
      </c>
      <c r="GH44" s="68">
        <f t="shared" si="482"/>
        <v>0.25135000000000002</v>
      </c>
      <c r="GI44" s="70">
        <f t="shared" si="265"/>
        <v>-19.490199999999987</v>
      </c>
      <c r="GJ44" s="71">
        <f t="shared" si="266"/>
        <v>10.981631733153023</v>
      </c>
      <c r="GK44" s="67">
        <f t="shared" si="426"/>
        <v>350.96000000000004</v>
      </c>
      <c r="GL44" s="68">
        <f t="shared" si="483"/>
        <v>350.96000000000004</v>
      </c>
      <c r="GM44" s="68">
        <f t="shared" si="483"/>
        <v>0</v>
      </c>
      <c r="GN44" s="68">
        <f t="shared" si="483"/>
        <v>0</v>
      </c>
      <c r="GO44" s="69">
        <f t="shared" si="427"/>
        <v>419.68867</v>
      </c>
      <c r="GP44" s="68">
        <f t="shared" si="484"/>
        <v>411.51242000000002</v>
      </c>
      <c r="GQ44" s="68">
        <f t="shared" si="484"/>
        <v>7.39893</v>
      </c>
      <c r="GR44" s="68">
        <f t="shared" si="484"/>
        <v>0.77732000000000001</v>
      </c>
      <c r="GS44" s="70">
        <f t="shared" si="269"/>
        <v>-68.728669999999966</v>
      </c>
      <c r="GT44" s="71">
        <f t="shared" si="270"/>
        <v>19.583049350353306</v>
      </c>
      <c r="GV44" s="31">
        <f>+GK44-[1]Шатура!GK22</f>
        <v>340.16</v>
      </c>
      <c r="GW44" s="142"/>
      <c r="GX44" s="65">
        <f t="shared" si="78"/>
        <v>-222.71847000000002</v>
      </c>
      <c r="GZ44" s="79">
        <f t="shared" si="449"/>
        <v>120.834</v>
      </c>
    </row>
    <row r="45" spans="1:215" s="76" customFormat="1" ht="15" x14ac:dyDescent="0.2">
      <c r="A45" s="131" t="s">
        <v>290</v>
      </c>
      <c r="B45" s="132" t="s">
        <v>299</v>
      </c>
      <c r="C45" s="133">
        <f t="shared" si="79"/>
        <v>4077.39</v>
      </c>
      <c r="D45" s="134">
        <f>SUM(D41:D44)</f>
        <v>3131.3978856976369</v>
      </c>
      <c r="E45" s="134">
        <f t="shared" ref="E45:F45" si="485">SUM(E41:E44)</f>
        <v>945.99211430236289</v>
      </c>
      <c r="F45" s="134">
        <f t="shared" si="485"/>
        <v>0</v>
      </c>
      <c r="G45" s="134">
        <f t="shared" si="4"/>
        <v>397.31300000000005</v>
      </c>
      <c r="H45" s="134">
        <f>SUM(H41:H44)</f>
        <v>376.18368459043302</v>
      </c>
      <c r="I45" s="134">
        <f t="shared" ref="I45:J45" si="486">SUM(I41:I44)</f>
        <v>20.829315409567005</v>
      </c>
      <c r="J45" s="134">
        <f t="shared" si="486"/>
        <v>0.3</v>
      </c>
      <c r="K45" s="135">
        <f t="shared" si="80"/>
        <v>3680.0769999999998</v>
      </c>
      <c r="L45" s="136">
        <f t="shared" si="81"/>
        <v>-90.255702790265332</v>
      </c>
      <c r="M45" s="133">
        <f t="shared" si="207"/>
        <v>1125.52</v>
      </c>
      <c r="N45" s="134">
        <f>SUM(N41:N44)</f>
        <v>1118.0394209299536</v>
      </c>
      <c r="O45" s="134">
        <f t="shared" ref="O45:P45" si="487">SUM(O41:O44)</f>
        <v>7.4805790700462849</v>
      </c>
      <c r="P45" s="134">
        <f t="shared" si="487"/>
        <v>0</v>
      </c>
      <c r="Q45" s="134">
        <f t="shared" si="7"/>
        <v>680.87895008759995</v>
      </c>
      <c r="R45" s="134">
        <f>SUM(R41:R44)</f>
        <v>607.62609375625857</v>
      </c>
      <c r="S45" s="134">
        <f t="shared" ref="S45:T45" si="488">SUM(S41:S44)</f>
        <v>73.252856331341391</v>
      </c>
      <c r="T45" s="134">
        <f t="shared" si="488"/>
        <v>0</v>
      </c>
      <c r="U45" s="135">
        <f t="shared" si="83"/>
        <v>444.64104991240004</v>
      </c>
      <c r="V45" s="136">
        <f t="shared" si="84"/>
        <v>-39.505388612587964</v>
      </c>
      <c r="W45" s="133">
        <f t="shared" si="396"/>
        <v>1362.82</v>
      </c>
      <c r="X45" s="134">
        <f>SUM(X41:X44)</f>
        <v>1354.5147732814009</v>
      </c>
      <c r="Y45" s="134">
        <f t="shared" ref="Y45:Z45" si="489">SUM(Y41:Y44)</f>
        <v>8.3052267185990534</v>
      </c>
      <c r="Z45" s="134">
        <f t="shared" si="489"/>
        <v>0</v>
      </c>
      <c r="AA45" s="134">
        <f t="shared" si="397"/>
        <v>1115.0942399999999</v>
      </c>
      <c r="AB45" s="134">
        <f>SUM(AB41:AB44)</f>
        <v>1079.4962932185799</v>
      </c>
      <c r="AC45" s="134">
        <f t="shared" ref="AC45:AD45" si="490">SUM(AC41:AC44)</f>
        <v>28.999136781420006</v>
      </c>
      <c r="AD45" s="134">
        <f t="shared" si="490"/>
        <v>6.5988099999999994</v>
      </c>
      <c r="AE45" s="135">
        <f t="shared" si="85"/>
        <v>247.72576000000004</v>
      </c>
      <c r="AF45" s="136">
        <f t="shared" si="86"/>
        <v>-18.177437959525108</v>
      </c>
      <c r="AG45" s="133">
        <f t="shared" si="398"/>
        <v>6565.7299999999987</v>
      </c>
      <c r="AH45" s="134">
        <f>SUM(AH41:AH44)</f>
        <v>5603.9520799089905</v>
      </c>
      <c r="AI45" s="134">
        <f t="shared" ref="AI45:AJ45" si="491">SUM(AI41:AI44)</f>
        <v>961.77792009100813</v>
      </c>
      <c r="AJ45" s="134">
        <f t="shared" si="491"/>
        <v>0</v>
      </c>
      <c r="AK45" s="134">
        <f t="shared" si="399"/>
        <v>2193.2861900876001</v>
      </c>
      <c r="AL45" s="134">
        <f>SUM(AL41:AL44)</f>
        <v>2063.3060715652714</v>
      </c>
      <c r="AM45" s="134">
        <f t="shared" ref="AM45:AN45" si="492">SUM(AM41:AM44)</f>
        <v>123.08130852232841</v>
      </c>
      <c r="AN45" s="134">
        <f t="shared" si="492"/>
        <v>6.8988099999999992</v>
      </c>
      <c r="AO45" s="135">
        <f t="shared" si="89"/>
        <v>4372.4438099123981</v>
      </c>
      <c r="AP45" s="136">
        <f t="shared" si="90"/>
        <v>-66.594937804515254</v>
      </c>
      <c r="AQ45" s="133">
        <f t="shared" si="400"/>
        <v>969.39</v>
      </c>
      <c r="AR45" s="134">
        <f>SUM(AR41:AR44)</f>
        <v>961.35268382071058</v>
      </c>
      <c r="AS45" s="134">
        <f t="shared" ref="AS45:AT45" si="493">SUM(AS41:AS44)</f>
        <v>8.0373161792894052</v>
      </c>
      <c r="AT45" s="134">
        <f t="shared" si="493"/>
        <v>0</v>
      </c>
      <c r="AU45" s="134">
        <f t="shared" si="401"/>
        <v>1035.2864699999998</v>
      </c>
      <c r="AV45" s="134">
        <f>SUM(AV41:AV44)</f>
        <v>973.70671610202658</v>
      </c>
      <c r="AW45" s="134">
        <f t="shared" ref="AW45:AX45" si="494">SUM(AW41:AW44)</f>
        <v>56.198883897973282</v>
      </c>
      <c r="AX45" s="134">
        <f t="shared" si="494"/>
        <v>5.3808699999999998</v>
      </c>
      <c r="AY45" s="135">
        <f t="shared" si="91"/>
        <v>-65.896469999999795</v>
      </c>
      <c r="AZ45" s="136">
        <f t="shared" si="92"/>
        <v>6.7977253736885928</v>
      </c>
      <c r="BA45" s="133">
        <f t="shared" si="402"/>
        <v>766.10000000000014</v>
      </c>
      <c r="BB45" s="134">
        <f>SUM(BB41:BB44)</f>
        <v>757.65768704346124</v>
      </c>
      <c r="BC45" s="134">
        <f t="shared" ref="BC45:BD45" si="495">SUM(BC41:BC44)</f>
        <v>8.4423129565388617</v>
      </c>
      <c r="BD45" s="134">
        <f t="shared" si="495"/>
        <v>0</v>
      </c>
      <c r="BE45" s="134">
        <f t="shared" si="403"/>
        <v>1211.1922199999999</v>
      </c>
      <c r="BF45" s="134">
        <f>SUM(BF41:BF44)</f>
        <v>1113.8684640556712</v>
      </c>
      <c r="BG45" s="134">
        <f t="shared" ref="BG45:BH45" si="496">SUM(BG41:BG44)</f>
        <v>88.294265944328771</v>
      </c>
      <c r="BH45" s="134">
        <f t="shared" si="496"/>
        <v>9.0294900000000009</v>
      </c>
      <c r="BI45" s="135">
        <f t="shared" si="93"/>
        <v>-445.09221999999977</v>
      </c>
      <c r="BJ45" s="136">
        <f t="shared" si="94"/>
        <v>58.09844928860457</v>
      </c>
      <c r="BK45" s="133">
        <f t="shared" si="404"/>
        <v>919.66</v>
      </c>
      <c r="BL45" s="134">
        <f>SUM(BL41:BL44)</f>
        <v>911.62268382071056</v>
      </c>
      <c r="BM45" s="134">
        <f t="shared" ref="BM45:BN45" si="497">SUM(BM41:BM44)</f>
        <v>8.0373161792894052</v>
      </c>
      <c r="BN45" s="134">
        <f t="shared" si="497"/>
        <v>0</v>
      </c>
      <c r="BO45" s="134">
        <f t="shared" si="405"/>
        <v>951.1035099999998</v>
      </c>
      <c r="BP45" s="134">
        <f>SUM(BP41:BP44)</f>
        <v>917.15340052227134</v>
      </c>
      <c r="BQ45" s="134">
        <f t="shared" ref="BQ45:BR45" si="498">SUM(BQ41:BQ44)</f>
        <v>26.340579477728546</v>
      </c>
      <c r="BR45" s="134">
        <f t="shared" si="498"/>
        <v>7.6095299999999995</v>
      </c>
      <c r="BS45" s="135">
        <f t="shared" si="95"/>
        <v>-31.443509999999833</v>
      </c>
      <c r="BT45" s="136">
        <f t="shared" si="96"/>
        <v>3.4190363830110897</v>
      </c>
      <c r="BU45" s="133">
        <f t="shared" si="406"/>
        <v>2655.15</v>
      </c>
      <c r="BV45" s="134">
        <f>SUM(BV41:BV44)</f>
        <v>2630.6330546848826</v>
      </c>
      <c r="BW45" s="134">
        <f t="shared" ref="BW45:BX45" si="499">SUM(BW41:BW44)</f>
        <v>24.516945315117674</v>
      </c>
      <c r="BX45" s="134">
        <f t="shared" si="499"/>
        <v>0</v>
      </c>
      <c r="BY45" s="134">
        <f t="shared" si="407"/>
        <v>3197.5822000000003</v>
      </c>
      <c r="BZ45" s="134">
        <f>SUM(BZ41:BZ44)</f>
        <v>3004.7285806799696</v>
      </c>
      <c r="CA45" s="134">
        <f t="shared" ref="CA45:CB45" si="500">SUM(CA41:CA44)</f>
        <v>170.83372932003061</v>
      </c>
      <c r="CB45" s="134">
        <f t="shared" si="500"/>
        <v>22.01989</v>
      </c>
      <c r="CC45" s="135">
        <f t="shared" si="99"/>
        <v>-542.43220000000019</v>
      </c>
      <c r="CD45" s="136">
        <f t="shared" si="100"/>
        <v>20.429437131612161</v>
      </c>
      <c r="CE45" s="133">
        <f t="shared" si="408"/>
        <v>9220.8799999999992</v>
      </c>
      <c r="CF45" s="134">
        <f>SUM(CF41:CF44)</f>
        <v>8234.5851345938736</v>
      </c>
      <c r="CG45" s="134">
        <f t="shared" ref="CG45:CH45" si="501">SUM(CG41:CG44)</f>
        <v>986.29486540612584</v>
      </c>
      <c r="CH45" s="134">
        <f t="shared" si="501"/>
        <v>0</v>
      </c>
      <c r="CI45" s="134">
        <f t="shared" si="409"/>
        <v>5390.8683900875994</v>
      </c>
      <c r="CJ45" s="134">
        <f>SUM(CJ41:CJ44)</f>
        <v>5068.034652245241</v>
      </c>
      <c r="CK45" s="134">
        <f t="shared" ref="CK45:CL45" si="502">SUM(CK41:CK44)</f>
        <v>287.98503784235902</v>
      </c>
      <c r="CL45" s="134">
        <f t="shared" si="502"/>
        <v>34.848699999999994</v>
      </c>
      <c r="CM45" s="135">
        <f t="shared" si="103"/>
        <v>3830.0116099123998</v>
      </c>
      <c r="CN45" s="136">
        <f t="shared" si="104"/>
        <v>-41.536291654510208</v>
      </c>
      <c r="CO45" s="133">
        <f t="shared" si="224"/>
        <v>995.92</v>
      </c>
      <c r="CP45" s="134">
        <f>SUM(CP41:CP44)</f>
        <v>987.61477328140086</v>
      </c>
      <c r="CQ45" s="134">
        <f t="shared" ref="CQ45:FB45" si="503">SUM(CQ41:CQ44)</f>
        <v>8.3052267185990551</v>
      </c>
      <c r="CR45" s="134">
        <f t="shared" si="503"/>
        <v>0</v>
      </c>
      <c r="CS45" s="134">
        <f t="shared" si="503"/>
        <v>682.13734999999997</v>
      </c>
      <c r="CT45" s="134">
        <f t="shared" si="503"/>
        <v>641.14725261262413</v>
      </c>
      <c r="CU45" s="134">
        <f t="shared" si="503"/>
        <v>40.773127387375894</v>
      </c>
      <c r="CV45" s="134">
        <f t="shared" si="503"/>
        <v>0.21697</v>
      </c>
      <c r="CW45" s="135">
        <f t="shared" si="503"/>
        <v>313.78264999999999</v>
      </c>
      <c r="CX45" s="136" t="e">
        <f t="shared" si="503"/>
        <v>#DIV/0!</v>
      </c>
      <c r="CY45" s="133">
        <f t="shared" si="503"/>
        <v>636.5</v>
      </c>
      <c r="CZ45" s="134">
        <f t="shared" si="503"/>
        <v>628.05845300859255</v>
      </c>
      <c r="DA45" s="134">
        <f t="shared" si="503"/>
        <v>8.4415469914074208</v>
      </c>
      <c r="DB45" s="134">
        <f t="shared" si="503"/>
        <v>0</v>
      </c>
      <c r="DC45" s="134">
        <f t="shared" si="503"/>
        <v>520.0167100000001</v>
      </c>
      <c r="DD45" s="134">
        <f t="shared" si="503"/>
        <v>489.45261969920836</v>
      </c>
      <c r="DE45" s="134">
        <f t="shared" si="503"/>
        <v>29.926210300791741</v>
      </c>
      <c r="DF45" s="134">
        <f t="shared" si="503"/>
        <v>0.63788</v>
      </c>
      <c r="DG45" s="135">
        <f t="shared" si="503"/>
        <v>116.48328999999997</v>
      </c>
      <c r="DH45" s="136" t="e">
        <f t="shared" si="503"/>
        <v>#DIV/0!</v>
      </c>
      <c r="DI45" s="133">
        <f t="shared" si="503"/>
        <v>799.21999999999991</v>
      </c>
      <c r="DJ45" s="134">
        <f t="shared" si="503"/>
        <v>791.18268382071051</v>
      </c>
      <c r="DK45" s="134">
        <f t="shared" si="503"/>
        <v>8.037316179289407</v>
      </c>
      <c r="DL45" s="134">
        <f t="shared" si="503"/>
        <v>0</v>
      </c>
      <c r="DM45" s="134">
        <f t="shared" si="503"/>
        <v>798.10613999999975</v>
      </c>
      <c r="DN45" s="134">
        <f t="shared" si="503"/>
        <v>720.5269060847279</v>
      </c>
      <c r="DO45" s="134">
        <f t="shared" si="503"/>
        <v>73.522683915271941</v>
      </c>
      <c r="DP45" s="134">
        <f t="shared" si="503"/>
        <v>4.0565500000000005</v>
      </c>
      <c r="DQ45" s="135">
        <f t="shared" si="503"/>
        <v>1.1138600000001766</v>
      </c>
      <c r="DR45" s="136" t="e">
        <f t="shared" si="503"/>
        <v>#DIV/0!</v>
      </c>
      <c r="DS45" s="133">
        <f t="shared" si="503"/>
        <v>2431.64</v>
      </c>
      <c r="DT45" s="134">
        <f t="shared" si="503"/>
        <v>2406.8559101107039</v>
      </c>
      <c r="DU45" s="134">
        <f t="shared" si="503"/>
        <v>24.784089889295885</v>
      </c>
      <c r="DV45" s="134">
        <f t="shared" si="503"/>
        <v>0</v>
      </c>
      <c r="DW45" s="134">
        <f t="shared" si="503"/>
        <v>2000.2602000000002</v>
      </c>
      <c r="DX45" s="134">
        <f t="shared" si="503"/>
        <v>1851.1267783965604</v>
      </c>
      <c r="DY45" s="134">
        <f t="shared" si="503"/>
        <v>144.2220216034396</v>
      </c>
      <c r="DZ45" s="134">
        <f t="shared" si="503"/>
        <v>4.9114000000000004</v>
      </c>
      <c r="EA45" s="135">
        <f t="shared" si="503"/>
        <v>431.37979999999959</v>
      </c>
      <c r="EB45" s="136" t="e">
        <f t="shared" si="503"/>
        <v>#DIV/0!</v>
      </c>
      <c r="EC45" s="133">
        <f t="shared" si="503"/>
        <v>11652.52</v>
      </c>
      <c r="ED45" s="134">
        <f t="shared" si="503"/>
        <v>10641.441044704578</v>
      </c>
      <c r="EE45" s="134">
        <f t="shared" si="503"/>
        <v>1011.0789552954218</v>
      </c>
      <c r="EF45" s="134">
        <f t="shared" si="503"/>
        <v>0</v>
      </c>
      <c r="EG45" s="134">
        <f t="shared" si="503"/>
        <v>7391.1285900876001</v>
      </c>
      <c r="EH45" s="134">
        <f t="shared" si="503"/>
        <v>6919.1614306418014</v>
      </c>
      <c r="EI45" s="134">
        <f t="shared" si="503"/>
        <v>432.20705944579856</v>
      </c>
      <c r="EJ45" s="134">
        <f t="shared" si="503"/>
        <v>39.760099999999987</v>
      </c>
      <c r="EK45" s="135">
        <f t="shared" si="503"/>
        <v>4261.3914099124004</v>
      </c>
      <c r="EL45" s="136" t="e">
        <f t="shared" si="503"/>
        <v>#DIV/0!</v>
      </c>
      <c r="EM45" s="133">
        <f t="shared" si="503"/>
        <v>945.09999999999991</v>
      </c>
      <c r="EN45" s="134">
        <f t="shared" si="503"/>
        <v>936.79477328140081</v>
      </c>
      <c r="EO45" s="134">
        <f t="shared" si="503"/>
        <v>8.3052267185990534</v>
      </c>
      <c r="EP45" s="134">
        <f t="shared" si="503"/>
        <v>0</v>
      </c>
      <c r="EQ45" s="134">
        <f t="shared" si="503"/>
        <v>492.11</v>
      </c>
      <c r="ER45" s="134">
        <f t="shared" si="503"/>
        <v>451.98447761740539</v>
      </c>
      <c r="ES45" s="134">
        <f t="shared" si="503"/>
        <v>39.187132382594598</v>
      </c>
      <c r="ET45" s="134">
        <f t="shared" si="503"/>
        <v>0.93838999999999995</v>
      </c>
      <c r="EU45" s="135">
        <f t="shared" si="503"/>
        <v>452.98999999999995</v>
      </c>
      <c r="EV45" s="136" t="e">
        <f t="shared" si="503"/>
        <v>#DIV/0!</v>
      </c>
      <c r="EW45" s="133">
        <f t="shared" si="503"/>
        <v>1033.0899999999999</v>
      </c>
      <c r="EX45" s="134">
        <f t="shared" si="503"/>
        <v>1024.9174900272592</v>
      </c>
      <c r="EY45" s="134">
        <f t="shared" si="503"/>
        <v>8.1725099727408139</v>
      </c>
      <c r="EZ45" s="134">
        <f t="shared" si="503"/>
        <v>0</v>
      </c>
      <c r="FA45" s="134">
        <f t="shared" si="503"/>
        <v>816.1869999999999</v>
      </c>
      <c r="FB45" s="134">
        <f t="shared" si="503"/>
        <v>721.88046103826844</v>
      </c>
      <c r="FC45" s="134">
        <f t="shared" ref="FC45:GV45" si="504">SUM(FC41:FC44)</f>
        <v>91.722538961731487</v>
      </c>
      <c r="FD45" s="134">
        <f t="shared" si="504"/>
        <v>2.5839999999999996</v>
      </c>
      <c r="FE45" s="135">
        <f t="shared" si="504"/>
        <v>216.90300000000005</v>
      </c>
      <c r="FF45" s="136" t="e">
        <f t="shared" si="504"/>
        <v>#DIV/0!</v>
      </c>
      <c r="FG45" s="133">
        <f t="shared" si="504"/>
        <v>324.36999999999995</v>
      </c>
      <c r="FH45" s="134">
        <f t="shared" si="504"/>
        <v>316.0647732814009</v>
      </c>
      <c r="FI45" s="134">
        <f t="shared" si="504"/>
        <v>8.3052267185990516</v>
      </c>
      <c r="FJ45" s="134">
        <f t="shared" si="504"/>
        <v>0</v>
      </c>
      <c r="FK45" s="134">
        <f t="shared" si="504"/>
        <v>1402.2399999999998</v>
      </c>
      <c r="FL45" s="134">
        <f t="shared" si="504"/>
        <v>1356.3506925058296</v>
      </c>
      <c r="FM45" s="134">
        <f t="shared" si="504"/>
        <v>39.506307494170059</v>
      </c>
      <c r="FN45" s="134">
        <f t="shared" si="504"/>
        <v>6.383</v>
      </c>
      <c r="FO45" s="135">
        <f t="shared" si="504"/>
        <v>-1077.8699999999997</v>
      </c>
      <c r="FP45" s="136" t="e">
        <f t="shared" si="504"/>
        <v>#DIV/0!</v>
      </c>
      <c r="FQ45" s="133">
        <f t="shared" si="504"/>
        <v>2302.5599999999995</v>
      </c>
      <c r="FR45" s="134">
        <f t="shared" si="504"/>
        <v>2277.7770365900606</v>
      </c>
      <c r="FS45" s="134">
        <f t="shared" si="504"/>
        <v>24.782963409938919</v>
      </c>
      <c r="FT45" s="134">
        <f t="shared" si="504"/>
        <v>0</v>
      </c>
      <c r="FU45" s="134">
        <f t="shared" si="504"/>
        <v>2710.5369999999998</v>
      </c>
      <c r="FV45" s="134">
        <f t="shared" si="504"/>
        <v>2530.2156311615036</v>
      </c>
      <c r="FW45" s="134">
        <f t="shared" si="504"/>
        <v>170.41597883849613</v>
      </c>
      <c r="FX45" s="134">
        <f t="shared" si="504"/>
        <v>9.9053899999999988</v>
      </c>
      <c r="FY45" s="135">
        <f t="shared" si="504"/>
        <v>-407.97699999999992</v>
      </c>
      <c r="FZ45" s="136" t="e">
        <f t="shared" si="504"/>
        <v>#DIV/0!</v>
      </c>
      <c r="GA45" s="133">
        <f t="shared" si="504"/>
        <v>4734.1999999999989</v>
      </c>
      <c r="GB45" s="134">
        <f t="shared" si="504"/>
        <v>4684.6329467007654</v>
      </c>
      <c r="GC45" s="134">
        <f t="shared" si="504"/>
        <v>49.5670532992348</v>
      </c>
      <c r="GD45" s="134">
        <f t="shared" si="504"/>
        <v>0</v>
      </c>
      <c r="GE45" s="134">
        <f t="shared" si="504"/>
        <v>4710.7972</v>
      </c>
      <c r="GF45" s="134">
        <f t="shared" si="504"/>
        <v>4381.342409558064</v>
      </c>
      <c r="GG45" s="134">
        <f t="shared" si="504"/>
        <v>314.63800044193573</v>
      </c>
      <c r="GH45" s="134">
        <f t="shared" si="504"/>
        <v>14.816789999999999</v>
      </c>
      <c r="GI45" s="135">
        <f t="shared" si="504"/>
        <v>23.402799999999246</v>
      </c>
      <c r="GJ45" s="136" t="e">
        <f t="shared" si="504"/>
        <v>#DIV/0!</v>
      </c>
      <c r="GK45" s="133">
        <f t="shared" si="504"/>
        <v>13955.079999999998</v>
      </c>
      <c r="GL45" s="134">
        <f t="shared" si="504"/>
        <v>12919.218081294639</v>
      </c>
      <c r="GM45" s="134">
        <f t="shared" si="504"/>
        <v>1035.8619187053607</v>
      </c>
      <c r="GN45" s="134">
        <f t="shared" si="504"/>
        <v>0</v>
      </c>
      <c r="GO45" s="134">
        <f t="shared" si="504"/>
        <v>10101.665590087599</v>
      </c>
      <c r="GP45" s="134">
        <f t="shared" si="504"/>
        <v>9449.377061803305</v>
      </c>
      <c r="GQ45" s="134">
        <f t="shared" si="504"/>
        <v>602.62303828429469</v>
      </c>
      <c r="GR45" s="134">
        <f t="shared" si="504"/>
        <v>49.665489999999991</v>
      </c>
      <c r="GS45" s="135">
        <f t="shared" si="504"/>
        <v>3853.4144099123992</v>
      </c>
      <c r="GT45" s="136" t="e">
        <f t="shared" si="504"/>
        <v>#DIV/0!</v>
      </c>
      <c r="GV45" s="134">
        <f t="shared" si="504"/>
        <v>13704.279999999999</v>
      </c>
      <c r="GW45" s="77"/>
      <c r="GX45" s="65">
        <f t="shared" si="78"/>
        <v>-5390.8683900875994</v>
      </c>
      <c r="GZ45" s="79">
        <f t="shared" si="449"/>
        <v>2193.2861900876001</v>
      </c>
      <c r="HD45" s="79">
        <f>+[1]Аппарат!EG45+[1]Филиалы!EG19+[1]Филиалы!EG22</f>
        <v>7391.1285900876001</v>
      </c>
    </row>
    <row r="46" spans="1:215" ht="15" x14ac:dyDescent="0.2">
      <c r="A46" s="339" t="s">
        <v>304</v>
      </c>
      <c r="B46" s="107" t="s">
        <v>305</v>
      </c>
      <c r="C46" s="67">
        <f t="shared" si="79"/>
        <v>898.7518</v>
      </c>
      <c r="D46" s="68">
        <f>+[1]Аппарат!D46+[1]Филиалы!D24</f>
        <v>738.0054764142119</v>
      </c>
      <c r="E46" s="68">
        <f>+[1]Аппарат!E46+[1]Филиалы!F24</f>
        <v>160.74632358578808</v>
      </c>
      <c r="F46" s="68">
        <f>+[1]Филиалы!E24</f>
        <v>0</v>
      </c>
      <c r="G46" s="69">
        <f t="shared" si="4"/>
        <v>830.30100000000004</v>
      </c>
      <c r="H46" s="68">
        <f>+[1]Аппарат!H46+[1]Филиалы!H24</f>
        <v>703.648215696129</v>
      </c>
      <c r="I46" s="68">
        <f>+[1]Аппарат!I46+[1]Филиалы!J24</f>
        <v>126.45278430387101</v>
      </c>
      <c r="J46" s="68">
        <f>+[1]Филиалы!I24</f>
        <v>0.2</v>
      </c>
      <c r="K46" s="70">
        <f t="shared" si="80"/>
        <v>68.450799999999958</v>
      </c>
      <c r="L46" s="71">
        <f t="shared" si="81"/>
        <v>-7.6162072776933485</v>
      </c>
      <c r="M46" s="67">
        <f t="shared" si="207"/>
        <v>1183.0454</v>
      </c>
      <c r="N46" s="68">
        <f>+[1]Аппарат!N46+[1]Филиалы!N24</f>
        <v>1022.7472770704367</v>
      </c>
      <c r="O46" s="68">
        <f>+[1]Аппарат!O46+[1]Филиалы!P24</f>
        <v>160.29812292956325</v>
      </c>
      <c r="P46" s="68">
        <f>+[1]Филиалы!O24</f>
        <v>0</v>
      </c>
      <c r="Q46" s="69">
        <f t="shared" si="7"/>
        <v>1045.4363768055</v>
      </c>
      <c r="R46" s="68">
        <f>+[1]Аппарат!R46+[1]Филиалы!R24</f>
        <v>889.31253856837066</v>
      </c>
      <c r="S46" s="68">
        <f>+[1]Аппарат!S46+[1]Филиалы!T24</f>
        <v>155.22383823712923</v>
      </c>
      <c r="T46" s="68">
        <f>+[1]Филиалы!S24</f>
        <v>0.9</v>
      </c>
      <c r="U46" s="70">
        <f t="shared" si="83"/>
        <v>137.60902319449997</v>
      </c>
      <c r="V46" s="71">
        <f t="shared" si="84"/>
        <v>-11.631761823722059</v>
      </c>
      <c r="W46" s="67">
        <f t="shared" si="396"/>
        <v>1188.5719999999999</v>
      </c>
      <c r="X46" s="68">
        <f>+[1]Аппарат!X46+[1]Филиалы!X24</f>
        <v>1027.8256764142118</v>
      </c>
      <c r="Y46" s="68">
        <f>+[1]Аппарат!Y46+[1]Филиалы!Z24</f>
        <v>160.74632358578813</v>
      </c>
      <c r="Z46" s="68">
        <f>+[1]Филиалы!Y24</f>
        <v>0</v>
      </c>
      <c r="AA46" s="69">
        <f t="shared" si="397"/>
        <v>908.5368900000002</v>
      </c>
      <c r="AB46" s="68">
        <f>+[1]Аппарат!AB46+[1]Филиалы!AB24</f>
        <v>812.31822330326008</v>
      </c>
      <c r="AC46" s="68">
        <f>+[1]Аппарат!AC46+[1]Филиалы!AD24</f>
        <v>93.898666696740023</v>
      </c>
      <c r="AD46" s="68">
        <f>+[1]Филиалы!AC24</f>
        <v>2.3199999999999998</v>
      </c>
      <c r="AE46" s="70">
        <f t="shared" si="85"/>
        <v>280.03510999999969</v>
      </c>
      <c r="AF46" s="71">
        <f t="shared" si="86"/>
        <v>-23.560634946810097</v>
      </c>
      <c r="AG46" s="67">
        <f t="shared" si="398"/>
        <v>3270.3691999999996</v>
      </c>
      <c r="AH46" s="68">
        <f t="shared" ref="AH46:AJ56" si="505">+D46+N46+X46</f>
        <v>2788.5784298988601</v>
      </c>
      <c r="AI46" s="68">
        <f t="shared" si="505"/>
        <v>481.7907701011394</v>
      </c>
      <c r="AJ46" s="68">
        <f t="shared" si="505"/>
        <v>0</v>
      </c>
      <c r="AK46" s="69">
        <f t="shared" si="399"/>
        <v>2784.2742668055002</v>
      </c>
      <c r="AL46" s="68">
        <f t="shared" ref="AL46:AN56" si="506">+H46+R46+AB46</f>
        <v>2405.2789775677597</v>
      </c>
      <c r="AM46" s="68">
        <f t="shared" si="506"/>
        <v>375.57528923774026</v>
      </c>
      <c r="AN46" s="68">
        <f t="shared" si="506"/>
        <v>3.42</v>
      </c>
      <c r="AO46" s="70">
        <f t="shared" si="89"/>
        <v>486.09493319449939</v>
      </c>
      <c r="AP46" s="71">
        <f t="shared" si="90"/>
        <v>-14.863610298020774</v>
      </c>
      <c r="AQ46" s="67">
        <f t="shared" si="400"/>
        <v>1081.3803</v>
      </c>
      <c r="AR46" s="68">
        <f>+[1]Аппарат!AR46+[1]Филиалы!AR24</f>
        <v>920.63397641421182</v>
      </c>
      <c r="AS46" s="68">
        <f>+[1]Аппарат!AS46+[1]Филиалы!AT24</f>
        <v>160.74632358578813</v>
      </c>
      <c r="AT46" s="68">
        <f>+[1]Филиалы!AS24</f>
        <v>0</v>
      </c>
      <c r="AU46" s="69">
        <f t="shared" si="401"/>
        <v>953.97060000000022</v>
      </c>
      <c r="AV46" s="68">
        <f>+[1]Аппарат!AV46+[1]Филиалы!AV24</f>
        <v>849.1365344352929</v>
      </c>
      <c r="AW46" s="68">
        <f>+[1]Аппарат!AW46+[1]Филиалы!AX24</f>
        <v>99.429305564707306</v>
      </c>
      <c r="AX46" s="68">
        <f>+[1]Филиалы!AW24</f>
        <v>5.4047599999999996</v>
      </c>
      <c r="AY46" s="70">
        <f t="shared" si="91"/>
        <v>127.40969999999982</v>
      </c>
      <c r="AZ46" s="71">
        <f t="shared" si="92"/>
        <v>-11.782136219792406</v>
      </c>
      <c r="BA46" s="67">
        <f t="shared" si="402"/>
        <v>1081.5629799999999</v>
      </c>
      <c r="BB46" s="68">
        <f>+[1]Аппарат!BB46+[1]Филиалы!BB24</f>
        <v>918.16337438957044</v>
      </c>
      <c r="BC46" s="68">
        <f>+[1]Аппарат!BC46+[1]Филиалы!BD24</f>
        <v>163.39960561042957</v>
      </c>
      <c r="BD46" s="68">
        <f>+[1]Филиалы!BC24</f>
        <v>0</v>
      </c>
      <c r="BE46" s="69">
        <f t="shared" si="403"/>
        <v>1037.78251</v>
      </c>
      <c r="BF46" s="68">
        <f>+[1]Аппарат!BF46+[1]Филиалы!BF24</f>
        <v>872.40628508066561</v>
      </c>
      <c r="BG46" s="68">
        <f>+[1]Аппарат!BG46+[1]Филиалы!BH24</f>
        <v>163.6327349193343</v>
      </c>
      <c r="BH46" s="68">
        <f>+[1]Филиалы!BG24</f>
        <v>1.74349</v>
      </c>
      <c r="BI46" s="70">
        <f t="shared" si="93"/>
        <v>43.780469999999923</v>
      </c>
      <c r="BJ46" s="71">
        <f t="shared" si="94"/>
        <v>-4.0478891021214451</v>
      </c>
      <c r="BK46" s="67">
        <f t="shared" si="404"/>
        <v>1353.13588</v>
      </c>
      <c r="BL46" s="68">
        <f>+[1]Аппарат!BL46+[1]Филиалы!BL24</f>
        <v>1192.3895564142119</v>
      </c>
      <c r="BM46" s="68">
        <f>+[1]Аппарат!BM46+[1]Филиалы!BN24</f>
        <v>160.74632358578808</v>
      </c>
      <c r="BN46" s="68">
        <f>+[1]Филиалы!BM24</f>
        <v>0</v>
      </c>
      <c r="BO46" s="69">
        <f t="shared" si="405"/>
        <v>1303.07565</v>
      </c>
      <c r="BP46" s="68">
        <f>+[1]Аппарат!BP46+[1]Филиалы!BP24</f>
        <v>1052.2352664457269</v>
      </c>
      <c r="BQ46" s="68">
        <f>+[1]Аппарат!BQ46+[1]Филиалы!BR24</f>
        <v>243.85895355427314</v>
      </c>
      <c r="BR46" s="68">
        <f>+[1]Филиалы!BQ24</f>
        <v>6.9814299999999996</v>
      </c>
      <c r="BS46" s="70">
        <f t="shared" si="95"/>
        <v>50.060230000000047</v>
      </c>
      <c r="BT46" s="71">
        <f t="shared" si="96"/>
        <v>-3.6995715463549743</v>
      </c>
      <c r="BU46" s="67">
        <f t="shared" si="406"/>
        <v>3516.0791600000002</v>
      </c>
      <c r="BV46" s="68">
        <f t="shared" ref="BV46:BX56" si="507">+AR46+BB46+BL46</f>
        <v>3031.1869072179943</v>
      </c>
      <c r="BW46" s="68">
        <f t="shared" si="507"/>
        <v>484.89225278200581</v>
      </c>
      <c r="BX46" s="68">
        <f t="shared" si="507"/>
        <v>0</v>
      </c>
      <c r="BY46" s="69">
        <f t="shared" si="407"/>
        <v>3294.8287599999999</v>
      </c>
      <c r="BZ46" s="68">
        <f t="shared" ref="BZ46:CB56" si="508">+AV46+BF46+BP46</f>
        <v>2773.7780859616851</v>
      </c>
      <c r="CA46" s="68">
        <f t="shared" si="508"/>
        <v>506.9209940383148</v>
      </c>
      <c r="CB46" s="68">
        <f t="shared" si="508"/>
        <v>14.129679999999999</v>
      </c>
      <c r="CC46" s="70">
        <f t="shared" si="99"/>
        <v>221.25040000000035</v>
      </c>
      <c r="CD46" s="71">
        <f t="shared" si="100"/>
        <v>-6.2925318211550234</v>
      </c>
      <c r="CE46" s="67">
        <f t="shared" si="408"/>
        <v>6786.4483599999994</v>
      </c>
      <c r="CF46" s="68">
        <f t="shared" ref="CF46:CH56" si="509">+AH46+BV46</f>
        <v>5819.7653371168544</v>
      </c>
      <c r="CG46" s="68">
        <f t="shared" si="509"/>
        <v>966.68302288314521</v>
      </c>
      <c r="CH46" s="68">
        <f t="shared" si="509"/>
        <v>0</v>
      </c>
      <c r="CI46" s="69">
        <f t="shared" si="409"/>
        <v>6079.1130268054994</v>
      </c>
      <c r="CJ46" s="68">
        <f>+[1]Аппарат!CJ46+[1]Филиалы!CJ24</f>
        <v>5179.0570635294443</v>
      </c>
      <c r="CK46" s="68">
        <f>+[1]Аппарат!CK46+[1]Филиалы!CL24</f>
        <v>881.22628327605503</v>
      </c>
      <c r="CL46" s="68">
        <f>+[1]Филиалы!CK24</f>
        <v>18.829680000000003</v>
      </c>
      <c r="CM46" s="70">
        <f t="shared" si="103"/>
        <v>707.33533319449998</v>
      </c>
      <c r="CN46" s="71">
        <f t="shared" si="104"/>
        <v>-10.422761592994718</v>
      </c>
      <c r="CO46" s="67">
        <f t="shared" si="224"/>
        <v>1188.32024</v>
      </c>
      <c r="CP46" s="68">
        <f>+[1]Аппарат!CP46+[1]Филиалы!CP24</f>
        <v>1027.5739164142119</v>
      </c>
      <c r="CQ46" s="68">
        <f>+[1]Аппарат!CQ46+[1]Филиалы!CR24</f>
        <v>160.74632358578816</v>
      </c>
      <c r="CR46" s="68">
        <f>+[1]Филиалы!CQ24</f>
        <v>0</v>
      </c>
      <c r="CS46" s="69">
        <f t="shared" si="438"/>
        <v>2110.5131500000002</v>
      </c>
      <c r="CT46" s="68">
        <f>+[1]Аппарат!CT46+[1]Филиалы!CT24</f>
        <v>1665.7900243807421</v>
      </c>
      <c r="CU46" s="68">
        <f>+[1]Аппарат!CU46+[1]Филиалы!CV24</f>
        <v>439.53852561925811</v>
      </c>
      <c r="CV46" s="68">
        <f>+[1]Филиалы!CU24</f>
        <v>5.1845999999999997</v>
      </c>
      <c r="CW46" s="70">
        <f t="shared" si="228"/>
        <v>-922.19291000000021</v>
      </c>
      <c r="CX46" s="71">
        <f t="shared" si="229"/>
        <v>77.604746511765228</v>
      </c>
      <c r="CY46" s="67">
        <f t="shared" si="230"/>
        <v>1137.1507799999999</v>
      </c>
      <c r="CZ46" s="68">
        <f>+[1]Аппарат!CZ46+[1]Филиалы!CZ24</f>
        <v>973.76599952114668</v>
      </c>
      <c r="DA46" s="68">
        <f>+[1]Аппарат!DA46+[1]Филиалы!DB24</f>
        <v>163.38478047885329</v>
      </c>
      <c r="DB46" s="68">
        <f>+[1]Филиалы!DA24</f>
        <v>0</v>
      </c>
      <c r="DC46" s="69">
        <f t="shared" si="41"/>
        <v>873.32075000000009</v>
      </c>
      <c r="DD46" s="68">
        <f>+[1]Аппарат!DD46+[1]Филиалы!DD24</f>
        <v>773.71049708053488</v>
      </c>
      <c r="DE46" s="68">
        <f>+[1]Аппарат!DE46+[1]Филиалы!DF24</f>
        <v>95.086082919465156</v>
      </c>
      <c r="DF46" s="68">
        <f>+[1]Филиалы!DE24</f>
        <v>4.5241699999999998</v>
      </c>
      <c r="DG46" s="70">
        <f t="shared" si="233"/>
        <v>263.83002999999985</v>
      </c>
      <c r="DH46" s="71">
        <f t="shared" si="234"/>
        <v>-23.20097164247646</v>
      </c>
      <c r="DI46" s="67">
        <f t="shared" si="410"/>
        <v>1320.2631799999999</v>
      </c>
      <c r="DJ46" s="68">
        <f>+[1]Аппарат!DJ46+[1]Филиалы!DJ24</f>
        <v>1159.5168564142118</v>
      </c>
      <c r="DK46" s="68">
        <f>+[1]Аппарат!DK46+[1]Филиалы!DL24</f>
        <v>160.74632358578816</v>
      </c>
      <c r="DL46" s="68">
        <f>+[1]Филиалы!DK24</f>
        <v>0</v>
      </c>
      <c r="DM46" s="69">
        <f t="shared" si="411"/>
        <v>1202.4659999999999</v>
      </c>
      <c r="DN46" s="68">
        <f>+[1]Аппарат!DN46+[1]Филиалы!DN24</f>
        <v>1026.2464150840774</v>
      </c>
      <c r="DO46" s="68">
        <f>+[1]Аппарат!DO46+[1]Филиалы!DP24</f>
        <v>171.11536491592261</v>
      </c>
      <c r="DP46" s="68">
        <f>+[1]Филиалы!DO24</f>
        <v>5.1042199999999998</v>
      </c>
      <c r="DQ46" s="70">
        <f t="shared" si="237"/>
        <v>117.79718000000003</v>
      </c>
      <c r="DR46" s="71">
        <f t="shared" si="238"/>
        <v>-8.9222498805124673</v>
      </c>
      <c r="DS46" s="67">
        <f t="shared" si="412"/>
        <v>3645.7341999999999</v>
      </c>
      <c r="DT46" s="68">
        <f t="shared" ref="DT46:DV56" si="510">+CP46+CZ46+DJ46</f>
        <v>3160.8567723495703</v>
      </c>
      <c r="DU46" s="68">
        <f t="shared" si="510"/>
        <v>484.87742765042964</v>
      </c>
      <c r="DV46" s="68">
        <f t="shared" si="510"/>
        <v>0</v>
      </c>
      <c r="DW46" s="69">
        <f t="shared" si="413"/>
        <v>4186.2999000000009</v>
      </c>
      <c r="DX46" s="68">
        <f t="shared" ref="DX46:DZ56" si="511">+CT46+DD46+DN46</f>
        <v>3465.7469365453544</v>
      </c>
      <c r="DY46" s="68">
        <f t="shared" si="511"/>
        <v>705.73997345464591</v>
      </c>
      <c r="DZ46" s="68">
        <f t="shared" si="511"/>
        <v>14.812989999999999</v>
      </c>
      <c r="EA46" s="70">
        <f t="shared" si="241"/>
        <v>-540.56570000000102</v>
      </c>
      <c r="EB46" s="71">
        <f t="shared" si="242"/>
        <v>14.827348082589253</v>
      </c>
      <c r="EC46" s="67">
        <f t="shared" si="414"/>
        <v>10432.182559999999</v>
      </c>
      <c r="ED46" s="68">
        <f t="shared" ref="ED46:EF56" si="512">+CF46+DT46</f>
        <v>8980.6221094664252</v>
      </c>
      <c r="EE46" s="68">
        <f t="shared" si="512"/>
        <v>1451.5604505335748</v>
      </c>
      <c r="EF46" s="68">
        <f t="shared" si="512"/>
        <v>0</v>
      </c>
      <c r="EG46" s="69">
        <f t="shared" si="415"/>
        <v>10265.412926805499</v>
      </c>
      <c r="EH46" s="68">
        <f t="shared" ref="EH46:EJ56" si="513">+CJ46+DX46</f>
        <v>8644.8040000747988</v>
      </c>
      <c r="EI46" s="68">
        <f t="shared" si="513"/>
        <v>1586.9662567307009</v>
      </c>
      <c r="EJ46" s="68">
        <f t="shared" si="513"/>
        <v>33.642670000000003</v>
      </c>
      <c r="EK46" s="70">
        <f t="shared" si="245"/>
        <v>166.76963319450078</v>
      </c>
      <c r="EL46" s="71">
        <f t="shared" si="246"/>
        <v>-1.5986073118960178</v>
      </c>
      <c r="EM46" s="67">
        <f t="shared" si="416"/>
        <v>1144.07608</v>
      </c>
      <c r="EN46" s="68">
        <f>+[1]Аппарат!EN46+[1]Филиалы!EN24</f>
        <v>983.32975641421194</v>
      </c>
      <c r="EO46" s="68">
        <f>+[1]Аппарат!EO46+[1]Филиалы!EP24</f>
        <v>160.74632358578813</v>
      </c>
      <c r="EP46" s="68">
        <f>+[1]Филиалы!EO24</f>
        <v>0</v>
      </c>
      <c r="EQ46" s="69">
        <f t="shared" si="417"/>
        <v>1461.0937710000001</v>
      </c>
      <c r="ER46" s="68">
        <f>+[1]Аппарат!ER46+[1]Филиалы!ER24</f>
        <v>1225.1111434398551</v>
      </c>
      <c r="ES46" s="68">
        <f>+[1]Аппарат!ES46+[1]Филиалы!ET24</f>
        <v>233.7413375601449</v>
      </c>
      <c r="ET46" s="68">
        <f>+[1]Филиалы!ES24</f>
        <v>2.2412900000000002</v>
      </c>
      <c r="EU46" s="70">
        <f t="shared" si="249"/>
        <v>-317.01769100000001</v>
      </c>
      <c r="EV46" s="71">
        <f t="shared" si="250"/>
        <v>27.709493847646911</v>
      </c>
      <c r="EW46" s="67">
        <f t="shared" si="418"/>
        <v>1098.07608</v>
      </c>
      <c r="EX46" s="68">
        <f>+[1]Аппарат!EX46+[1]Филиалы!EX24</f>
        <v>934.6258805451838</v>
      </c>
      <c r="EY46" s="68">
        <f>+[1]Аппарат!EY46+[1]Филиалы!EZ24</f>
        <v>163.45019945481627</v>
      </c>
      <c r="EZ46" s="68">
        <f>+[1]Филиалы!EY24</f>
        <v>0</v>
      </c>
      <c r="FA46" s="69">
        <f t="shared" si="419"/>
        <v>2375.5183199999997</v>
      </c>
      <c r="FB46" s="68">
        <f>+[1]Аппарат!FB46+[1]Филиалы!FB24</f>
        <v>1850.2225766676224</v>
      </c>
      <c r="FC46" s="68">
        <f>+[1]Аппарат!FC46+[1]Филиалы!FD24</f>
        <v>522.89141333237728</v>
      </c>
      <c r="FD46" s="68">
        <f>+[1]Филиалы!FC24</f>
        <v>2.4043300000000003</v>
      </c>
      <c r="FE46" s="70">
        <f t="shared" si="253"/>
        <v>-1277.4422399999996</v>
      </c>
      <c r="FF46" s="71">
        <f t="shared" si="254"/>
        <v>116.33458402991525</v>
      </c>
      <c r="FG46" s="67">
        <f t="shared" si="420"/>
        <v>1259.6900799999999</v>
      </c>
      <c r="FH46" s="68">
        <f>+[1]Аппарат!FH46+[1]Филиалы!FH24</f>
        <v>1098.9437564142117</v>
      </c>
      <c r="FI46" s="68">
        <f>+[1]Аппарат!FI46+[1]Филиалы!FJ24</f>
        <v>160.74632358578808</v>
      </c>
      <c r="FJ46" s="68">
        <f>+[1]Филиалы!FI24</f>
        <v>0</v>
      </c>
      <c r="FK46" s="69">
        <f t="shared" si="421"/>
        <v>2770.1117900000004</v>
      </c>
      <c r="FL46" s="68">
        <f>+[1]Аппарат!FL46+[1]Филиалы!FL24</f>
        <v>2228.5108855383846</v>
      </c>
      <c r="FM46" s="68">
        <f>+[1]Аппарат!FM46+[1]Филиалы!FN24</f>
        <v>536.52503446161541</v>
      </c>
      <c r="FN46" s="68">
        <f>+[1]Филиалы!FM24</f>
        <v>5.0758700000000001</v>
      </c>
      <c r="FO46" s="70">
        <f t="shared" si="257"/>
        <v>-1510.4217100000005</v>
      </c>
      <c r="FP46" s="71">
        <f t="shared" si="258"/>
        <v>119.90423152336012</v>
      </c>
      <c r="FQ46" s="67">
        <f t="shared" si="422"/>
        <v>3501.8422399999999</v>
      </c>
      <c r="FR46" s="68">
        <f t="shared" ref="FR46:FT56" si="514">+EN46+EX46+FH46</f>
        <v>3016.8993933736074</v>
      </c>
      <c r="FS46" s="68">
        <f t="shared" si="514"/>
        <v>484.94284662639245</v>
      </c>
      <c r="FT46" s="68">
        <f t="shared" si="514"/>
        <v>0</v>
      </c>
      <c r="FU46" s="69">
        <f t="shared" si="423"/>
        <v>6606.723880999999</v>
      </c>
      <c r="FV46" s="68">
        <f t="shared" ref="FV46:FX56" si="515">+ER46+FB46+FL46</f>
        <v>5303.8446056458615</v>
      </c>
      <c r="FW46" s="68">
        <f t="shared" si="515"/>
        <v>1293.1577853541376</v>
      </c>
      <c r="FX46" s="68">
        <f t="shared" si="515"/>
        <v>9.7214900000000011</v>
      </c>
      <c r="FY46" s="70">
        <f t="shared" si="261"/>
        <v>-3104.881640999999</v>
      </c>
      <c r="FZ46" s="71">
        <f t="shared" si="262"/>
        <v>88.664235228369364</v>
      </c>
      <c r="GA46" s="67">
        <f t="shared" si="424"/>
        <v>7147.5764400000007</v>
      </c>
      <c r="GB46" s="68">
        <f t="shared" ref="GB46:GD56" si="516">+DT46+FR46</f>
        <v>6177.7561657231781</v>
      </c>
      <c r="GC46" s="68">
        <f t="shared" si="516"/>
        <v>969.82027427682215</v>
      </c>
      <c r="GD46" s="68">
        <f t="shared" si="516"/>
        <v>0</v>
      </c>
      <c r="GE46" s="69">
        <f t="shared" si="425"/>
        <v>10793.023781</v>
      </c>
      <c r="GF46" s="68">
        <f t="shared" ref="GF46:GH56" si="517">+DX46+FV46</f>
        <v>8769.5915421912159</v>
      </c>
      <c r="GG46" s="68">
        <f t="shared" si="517"/>
        <v>1998.8977588087835</v>
      </c>
      <c r="GH46" s="68">
        <f t="shared" si="517"/>
        <v>24.534480000000002</v>
      </c>
      <c r="GI46" s="70">
        <f t="shared" si="265"/>
        <v>-3645.4473409999991</v>
      </c>
      <c r="GJ46" s="71">
        <f t="shared" si="266"/>
        <v>51.002565297503821</v>
      </c>
      <c r="GK46" s="67">
        <f t="shared" si="426"/>
        <v>13934.024799999999</v>
      </c>
      <c r="GL46" s="68">
        <f t="shared" ref="GL46:GN56" si="518">+ED46+FR46</f>
        <v>11997.521502840033</v>
      </c>
      <c r="GM46" s="68">
        <f t="shared" si="518"/>
        <v>1936.5032971599671</v>
      </c>
      <c r="GN46" s="68">
        <f t="shared" si="518"/>
        <v>0</v>
      </c>
      <c r="GO46" s="69">
        <f t="shared" si="427"/>
        <v>16872.136807805498</v>
      </c>
      <c r="GP46" s="68">
        <f t="shared" ref="GP46:GR56" si="519">+EH46+FV46</f>
        <v>13948.64860572066</v>
      </c>
      <c r="GQ46" s="68">
        <f t="shared" si="519"/>
        <v>2880.1240420848385</v>
      </c>
      <c r="GR46" s="68">
        <f t="shared" si="519"/>
        <v>43.364160000000005</v>
      </c>
      <c r="GS46" s="70">
        <f t="shared" si="269"/>
        <v>-2938.1120078054992</v>
      </c>
      <c r="GT46" s="71">
        <f t="shared" si="270"/>
        <v>21.085881860964534</v>
      </c>
      <c r="GV46" s="31">
        <f>+GK46-[1]Шатура!GK24</f>
        <v>13634.604159999999</v>
      </c>
      <c r="GW46" s="31">
        <v>6101.0469999999996</v>
      </c>
      <c r="GX46" s="65">
        <f t="shared" si="78"/>
        <v>21.93397319450014</v>
      </c>
      <c r="GZ46" s="79">
        <f t="shared" si="449"/>
        <v>2784.2742668055002</v>
      </c>
    </row>
    <row r="47" spans="1:215" ht="25.5" x14ac:dyDescent="0.2">
      <c r="A47" s="340"/>
      <c r="B47" s="107" t="s">
        <v>306</v>
      </c>
      <c r="C47" s="67">
        <f t="shared" ref="C47:C48" si="520">SUM(D47:F47)</f>
        <v>1185.7894666666668</v>
      </c>
      <c r="D47" s="68">
        <f>+[1]Аппарат!D47+[1]Филиалы!D25</f>
        <v>974.1401406120458</v>
      </c>
      <c r="E47" s="68">
        <f>+[1]Аппарат!E47+[1]Филиалы!F25</f>
        <v>211.64932605462099</v>
      </c>
      <c r="F47" s="68">
        <f>+[1]Филиалы!E25</f>
        <v>0</v>
      </c>
      <c r="G47" s="69">
        <f t="shared" ref="G47:G110" si="521">SUM(H47:J47)</f>
        <v>820.60123168919995</v>
      </c>
      <c r="H47" s="68">
        <f>+[1]Аппарат!H47+[1]Филиалы!H25</f>
        <v>729.55829248679993</v>
      </c>
      <c r="I47" s="68">
        <f>+[1]Аппарат!I47+[1]Филиалы!J25</f>
        <v>89.312939202400003</v>
      </c>
      <c r="J47" s="68">
        <f>+[1]Филиалы!I25</f>
        <v>1.73</v>
      </c>
      <c r="K47" s="70">
        <f t="shared" si="80"/>
        <v>365.18823497746689</v>
      </c>
      <c r="L47" s="71">
        <f t="shared" si="81"/>
        <v>-30.797055062736845</v>
      </c>
      <c r="M47" s="67">
        <f t="shared" si="207"/>
        <v>1457.1174666666666</v>
      </c>
      <c r="N47" s="68">
        <f>+[1]Аппарат!N47+[1]Филиалы!N25</f>
        <v>1242.0508184028358</v>
      </c>
      <c r="O47" s="68">
        <f>+[1]Аппарат!O47+[1]Филиалы!P25</f>
        <v>215.0666482638307</v>
      </c>
      <c r="P47" s="68">
        <f>+[1]Филиалы!O25</f>
        <v>0</v>
      </c>
      <c r="Q47" s="69">
        <f t="shared" si="7"/>
        <v>763.29588574000013</v>
      </c>
      <c r="R47" s="68">
        <f>+[1]Аппарат!R47+[1]Филиалы!R25</f>
        <v>743.93782832772968</v>
      </c>
      <c r="S47" s="68">
        <f>+[1]Аппарат!S47+[1]Филиалы!T25</f>
        <v>16.768057412270423</v>
      </c>
      <c r="T47" s="68">
        <f>+[1]Филиалы!S25</f>
        <v>2.59</v>
      </c>
      <c r="U47" s="70">
        <f t="shared" si="83"/>
        <v>693.82158092666646</v>
      </c>
      <c r="V47" s="71">
        <f t="shared" si="84"/>
        <v>-47.616036235834002</v>
      </c>
      <c r="W47" s="67">
        <f t="shared" si="396"/>
        <v>1270.4914666666666</v>
      </c>
      <c r="X47" s="68">
        <f>+[1]Аппарат!X47+[1]Филиалы!X25</f>
        <v>1058.8421406120456</v>
      </c>
      <c r="Y47" s="68">
        <f>+[1]Аппарат!Y47+[1]Филиалы!Z25</f>
        <v>211.64932605462101</v>
      </c>
      <c r="Z47" s="68">
        <f>+[1]Филиалы!Y25</f>
        <v>0</v>
      </c>
      <c r="AA47" s="69">
        <f t="shared" si="397"/>
        <v>483.00688378592702</v>
      </c>
      <c r="AB47" s="68">
        <f>+[1]Аппарат!AB47+[1]Филиалы!AB25</f>
        <v>434.69795532475001</v>
      </c>
      <c r="AC47" s="68">
        <f>+[1]Аппарат!AC47+[1]Филиалы!AD25</f>
        <v>46.548928461176999</v>
      </c>
      <c r="AD47" s="68">
        <f>+[1]Филиалы!AC25</f>
        <v>1.76</v>
      </c>
      <c r="AE47" s="70">
        <f t="shared" si="85"/>
        <v>787.48458288073959</v>
      </c>
      <c r="AF47" s="71">
        <f t="shared" si="86"/>
        <v>-61.982673913334402</v>
      </c>
      <c r="AG47" s="67">
        <f t="shared" si="398"/>
        <v>3913.3984</v>
      </c>
      <c r="AH47" s="68">
        <f t="shared" si="505"/>
        <v>3275.0330996269272</v>
      </c>
      <c r="AI47" s="68">
        <f t="shared" si="505"/>
        <v>638.36530037307273</v>
      </c>
      <c r="AJ47" s="68">
        <f>+F47+P47+Z47</f>
        <v>0</v>
      </c>
      <c r="AK47" s="69">
        <f t="shared" si="399"/>
        <v>2066.9040012151268</v>
      </c>
      <c r="AL47" s="68">
        <f t="shared" si="506"/>
        <v>1908.1940761392796</v>
      </c>
      <c r="AM47" s="68">
        <f t="shared" si="506"/>
        <v>152.62992507584744</v>
      </c>
      <c r="AN47" s="68">
        <f t="shared" si="506"/>
        <v>6.08</v>
      </c>
      <c r="AO47" s="70">
        <f t="shared" si="89"/>
        <v>1846.4943987848733</v>
      </c>
      <c r="AP47" s="71">
        <f t="shared" si="90"/>
        <v>-47.183910505632987</v>
      </c>
      <c r="AQ47" s="67">
        <f t="shared" si="400"/>
        <v>1492.4244666666666</v>
      </c>
      <c r="AR47" s="68">
        <f>+[1]Аппарат!AR47+[1]Филиалы!AR25</f>
        <v>1280.7751406120456</v>
      </c>
      <c r="AS47" s="68">
        <f>+[1]Аппарат!AS47+[1]Филиалы!AT25</f>
        <v>211.64932605462101</v>
      </c>
      <c r="AT47" s="68">
        <f>+[1]Филиалы!AS25</f>
        <v>0</v>
      </c>
      <c r="AU47" s="69">
        <f t="shared" si="401"/>
        <v>1164.8330700000001</v>
      </c>
      <c r="AV47" s="68">
        <f>+[1]Аппарат!AV47+[1]Филиалы!AV25</f>
        <v>1138.3252400000001</v>
      </c>
      <c r="AW47" s="68">
        <f>+[1]Аппарат!AW47+[1]Филиалы!AX25</f>
        <v>14.01613</v>
      </c>
      <c r="AX47" s="68">
        <f>+[1]Филиалы!AW25</f>
        <v>12.4917</v>
      </c>
      <c r="AY47" s="70">
        <f t="shared" si="91"/>
        <v>327.59139666666647</v>
      </c>
      <c r="AZ47" s="71">
        <f t="shared" si="92"/>
        <v>-21.950283179043723</v>
      </c>
      <c r="BA47" s="67">
        <f t="shared" si="402"/>
        <v>1527.1784666666667</v>
      </c>
      <c r="BB47" s="68">
        <f>+[1]Аппарат!BB47+[1]Филиалы!BB25</f>
        <v>1307.9506624726737</v>
      </c>
      <c r="BC47" s="68">
        <f>+[1]Аппарат!BC47+[1]Филиалы!BD25</f>
        <v>219.22780419399302</v>
      </c>
      <c r="BD47" s="68">
        <f>+[1]Филиалы!BC25</f>
        <v>0</v>
      </c>
      <c r="BE47" s="69">
        <f t="shared" si="403"/>
        <v>1502.9961500000006</v>
      </c>
      <c r="BF47" s="68">
        <f>+[1]Аппарат!BF47+[1]Филиалы!BF25</f>
        <v>1464.2114274449621</v>
      </c>
      <c r="BG47" s="68">
        <f>+[1]Аппарат!BG47+[1]Филиалы!BH25</f>
        <v>28.451802555038434</v>
      </c>
      <c r="BH47" s="68">
        <f>+[1]Филиалы!BG25</f>
        <v>10.33292</v>
      </c>
      <c r="BI47" s="70">
        <f t="shared" si="93"/>
        <v>24.182316666666111</v>
      </c>
      <c r="BJ47" s="71">
        <f t="shared" si="94"/>
        <v>-1.5834637008370294</v>
      </c>
      <c r="BK47" s="67">
        <f t="shared" si="404"/>
        <v>1447.4014666666667</v>
      </c>
      <c r="BL47" s="68">
        <f>+[1]Аппарат!BL47+[1]Филиалы!BL25</f>
        <v>1235.7521406120457</v>
      </c>
      <c r="BM47" s="68">
        <f>+[1]Аппарат!BM47+[1]Филиалы!BN25</f>
        <v>211.64932605462099</v>
      </c>
      <c r="BN47" s="68">
        <f>+[1]Филиалы!BM25</f>
        <v>0</v>
      </c>
      <c r="BO47" s="69">
        <f t="shared" si="405"/>
        <v>542.36395999999991</v>
      </c>
      <c r="BP47" s="68">
        <f>+[1]Аппарат!BP47+[1]Филиалы!BP25</f>
        <v>499.03716107492676</v>
      </c>
      <c r="BQ47" s="68">
        <f>+[1]Аппарат!BQ47+[1]Филиалы!BR25</f>
        <v>23.873388925073151</v>
      </c>
      <c r="BR47" s="68">
        <f>+[1]Филиалы!BQ25</f>
        <v>19.453410000000002</v>
      </c>
      <c r="BS47" s="70">
        <f t="shared" si="95"/>
        <v>905.03750666666679</v>
      </c>
      <c r="BT47" s="71">
        <f t="shared" si="96"/>
        <v>-62.528436478024858</v>
      </c>
      <c r="BU47" s="67">
        <f t="shared" si="406"/>
        <v>4467.0043999999998</v>
      </c>
      <c r="BV47" s="68">
        <f t="shared" si="507"/>
        <v>3824.4779436967647</v>
      </c>
      <c r="BW47" s="68">
        <f t="shared" si="507"/>
        <v>642.52645630323502</v>
      </c>
      <c r="BX47" s="68">
        <f t="shared" si="507"/>
        <v>0</v>
      </c>
      <c r="BY47" s="69">
        <f t="shared" si="407"/>
        <v>3210.1931800000007</v>
      </c>
      <c r="BZ47" s="68">
        <f t="shared" si="508"/>
        <v>3101.573828519889</v>
      </c>
      <c r="CA47" s="68">
        <f t="shared" si="508"/>
        <v>66.341321480111588</v>
      </c>
      <c r="CB47" s="68">
        <f t="shared" si="508"/>
        <v>42.278030000000001</v>
      </c>
      <c r="CC47" s="70">
        <f t="shared" si="99"/>
        <v>1256.8112199999991</v>
      </c>
      <c r="CD47" s="71">
        <f t="shared" si="100"/>
        <v>-28.135437251863891</v>
      </c>
      <c r="CE47" s="67">
        <f t="shared" si="408"/>
        <v>8380.4027999999998</v>
      </c>
      <c r="CF47" s="68">
        <f t="shared" si="509"/>
        <v>7099.5110433236914</v>
      </c>
      <c r="CG47" s="68">
        <f t="shared" si="509"/>
        <v>1280.8917566763078</v>
      </c>
      <c r="CH47" s="68">
        <f t="shared" si="509"/>
        <v>0</v>
      </c>
      <c r="CI47" s="69">
        <f t="shared" si="409"/>
        <v>5277.1021812151275</v>
      </c>
      <c r="CJ47" s="68">
        <f>+[1]Аппарат!CJ47+[1]Филиалы!CJ25</f>
        <v>5009.7679046591684</v>
      </c>
      <c r="CK47" s="68">
        <f>+[1]Аппарат!CK47+[1]Филиалы!CL25</f>
        <v>218.77624655595898</v>
      </c>
      <c r="CL47" s="68">
        <f>+[1]Филиалы!CK25</f>
        <v>48.558030000000002</v>
      </c>
      <c r="CM47" s="70">
        <f t="shared" si="103"/>
        <v>3103.3006187848723</v>
      </c>
      <c r="CN47" s="71">
        <f t="shared" si="104"/>
        <v>-37.030447018428191</v>
      </c>
      <c r="CO47" s="67">
        <f t="shared" ref="CO47:CO48" si="522">SUM(CP47:CR47)</f>
        <v>1631.6524666666667</v>
      </c>
      <c r="CP47" s="68">
        <f>+[1]Аппарат!CP47+[1]Филиалы!CP25</f>
        <v>1420.0031406120456</v>
      </c>
      <c r="CQ47" s="68">
        <f>+[1]Аппарат!CQ47+[1]Филиалы!CR25</f>
        <v>211.64932605462107</v>
      </c>
      <c r="CR47" s="68">
        <f>+[1]Филиалы!CQ25</f>
        <v>0</v>
      </c>
      <c r="CS47" s="69">
        <f t="shared" ref="CS47:CS110" si="523">SUM(CT47:CV47)</f>
        <v>2197.6213823400503</v>
      </c>
      <c r="CT47" s="68">
        <f>+[1]Аппарат!CT47+[1]Филиалы!CT25</f>
        <v>2118.2407808999501</v>
      </c>
      <c r="CU47" s="68">
        <f>+[1]Аппарат!CU47+[1]Филиалы!CV25</f>
        <v>65.336701440100001</v>
      </c>
      <c r="CV47" s="68">
        <f>+[1]Филиалы!CU25</f>
        <v>14.043900000000001</v>
      </c>
      <c r="CW47" s="70">
        <f t="shared" si="228"/>
        <v>-565.96891567338366</v>
      </c>
      <c r="CX47" s="71">
        <f t="shared" si="229"/>
        <v>34.686854415120166</v>
      </c>
      <c r="CY47" s="67">
        <f t="shared" si="230"/>
        <v>1676.1094666666668</v>
      </c>
      <c r="CZ47" s="68">
        <f>+[1]Аппарат!CZ47+[1]Филиалы!CZ25</f>
        <v>1456.9015528575385</v>
      </c>
      <c r="DA47" s="68">
        <f>+[1]Аппарат!DA47+[1]Филиалы!DB25</f>
        <v>219.20791380912817</v>
      </c>
      <c r="DB47" s="68">
        <f>+[1]Филиалы!DA25</f>
        <v>0</v>
      </c>
      <c r="DC47" s="69">
        <f t="shared" si="41"/>
        <v>3474.2733199999998</v>
      </c>
      <c r="DD47" s="68">
        <f>+[1]Аппарат!DD47+[1]Филиалы!DD25</f>
        <v>3411.1244952116358</v>
      </c>
      <c r="DE47" s="68">
        <f>+[1]Аппарат!DE47+[1]Филиалы!DF25</f>
        <v>49.701324788363813</v>
      </c>
      <c r="DF47" s="68">
        <f>+[1]Филиалы!DE25</f>
        <v>13.4475</v>
      </c>
      <c r="DG47" s="70">
        <f t="shared" si="233"/>
        <v>-1798.163853333333</v>
      </c>
      <c r="DH47" s="71">
        <f t="shared" si="234"/>
        <v>107.28200568602477</v>
      </c>
      <c r="DI47" s="67">
        <f t="shared" si="410"/>
        <v>1590.8311666666666</v>
      </c>
      <c r="DJ47" s="68">
        <f>+[1]Аппарат!DJ47+[1]Филиалы!DJ25</f>
        <v>1379.1818406120456</v>
      </c>
      <c r="DK47" s="68">
        <f>+[1]Аппарат!DK47+[1]Филиалы!DL25</f>
        <v>211.64932605462107</v>
      </c>
      <c r="DL47" s="68">
        <f>+[1]Филиалы!DK25</f>
        <v>0</v>
      </c>
      <c r="DM47" s="69">
        <f t="shared" si="411"/>
        <v>1568.695693659</v>
      </c>
      <c r="DN47" s="68">
        <f>+[1]Аппарат!DN47+[1]Филиалы!DN25</f>
        <v>1497.922296237</v>
      </c>
      <c r="DO47" s="68">
        <f>+[1]Аппарат!DO47+[1]Филиалы!DP25</f>
        <v>61.599607422000005</v>
      </c>
      <c r="DP47" s="68">
        <f>+[1]Филиалы!DO25</f>
        <v>9.1737899999999986</v>
      </c>
      <c r="DQ47" s="70">
        <f t="shared" si="237"/>
        <v>22.135473007666633</v>
      </c>
      <c r="DR47" s="71">
        <f t="shared" si="238"/>
        <v>-1.3914407431461058</v>
      </c>
      <c r="DS47" s="67">
        <f t="shared" si="412"/>
        <v>4898.5931</v>
      </c>
      <c r="DT47" s="68">
        <f t="shared" si="510"/>
        <v>4256.0865340816299</v>
      </c>
      <c r="DU47" s="68">
        <f t="shared" si="510"/>
        <v>642.50656591837026</v>
      </c>
      <c r="DV47" s="68">
        <f t="shared" si="510"/>
        <v>0</v>
      </c>
      <c r="DW47" s="69">
        <f t="shared" si="413"/>
        <v>7240.5903959990501</v>
      </c>
      <c r="DX47" s="68">
        <f t="shared" si="511"/>
        <v>7027.2875723485868</v>
      </c>
      <c r="DY47" s="68">
        <f t="shared" si="511"/>
        <v>176.63763365046384</v>
      </c>
      <c r="DZ47" s="68">
        <f t="shared" si="511"/>
        <v>36.665189999999996</v>
      </c>
      <c r="EA47" s="70">
        <f t="shared" si="241"/>
        <v>-2341.99729599905</v>
      </c>
      <c r="EB47" s="71">
        <f t="shared" si="242"/>
        <v>47.809590390331664</v>
      </c>
      <c r="EC47" s="67">
        <f t="shared" si="414"/>
        <v>13278.9959</v>
      </c>
      <c r="ED47" s="68">
        <f t="shared" si="512"/>
        <v>11355.597577405322</v>
      </c>
      <c r="EE47" s="68">
        <f t="shared" si="512"/>
        <v>1923.3983225946781</v>
      </c>
      <c r="EF47" s="68">
        <f t="shared" si="512"/>
        <v>0</v>
      </c>
      <c r="EG47" s="69">
        <f t="shared" si="415"/>
        <v>12517.692577214177</v>
      </c>
      <c r="EH47" s="68">
        <f t="shared" si="513"/>
        <v>12037.055477007754</v>
      </c>
      <c r="EI47" s="68">
        <f t="shared" si="513"/>
        <v>395.41388020642285</v>
      </c>
      <c r="EJ47" s="68">
        <f t="shared" si="513"/>
        <v>85.223219999999998</v>
      </c>
      <c r="EK47" s="70">
        <f t="shared" si="245"/>
        <v>761.30332278582318</v>
      </c>
      <c r="EL47" s="71">
        <f t="shared" si="246"/>
        <v>-5.7331392261806684</v>
      </c>
      <c r="EM47" s="67">
        <f t="shared" si="416"/>
        <v>1686.4901666666667</v>
      </c>
      <c r="EN47" s="68">
        <f>+[1]Аппарат!EN47+[1]Филиалы!EN25</f>
        <v>1474.8408406120457</v>
      </c>
      <c r="EO47" s="68">
        <f>+[1]Аппарат!EO47+[1]Филиалы!EP25</f>
        <v>211.64932605462101</v>
      </c>
      <c r="EP47" s="68">
        <f>+[1]Филиалы!EO25</f>
        <v>0</v>
      </c>
      <c r="EQ47" s="69">
        <f t="shared" si="417"/>
        <v>861.60901999999999</v>
      </c>
      <c r="ER47" s="68">
        <f>+[1]Аппарат!ER47+[1]Филиалы!ER25</f>
        <v>817.20176368113493</v>
      </c>
      <c r="ES47" s="68">
        <f>+[1]Аппарат!ES47+[1]Филиалы!ET25</f>
        <v>31.691756318864996</v>
      </c>
      <c r="ET47" s="68">
        <f>+[1]Филиалы!ES25</f>
        <v>12.715499999999999</v>
      </c>
      <c r="EU47" s="70">
        <f t="shared" si="249"/>
        <v>824.88114666666672</v>
      </c>
      <c r="EV47" s="71">
        <f t="shared" si="250"/>
        <v>-48.911115105819867</v>
      </c>
      <c r="EW47" s="67">
        <f t="shared" si="418"/>
        <v>1494.1001666666666</v>
      </c>
      <c r="EX47" s="68">
        <f>+[1]Аппарат!EX47+[1]Филиалы!EX25</f>
        <v>1274.8044823981215</v>
      </c>
      <c r="EY47" s="68">
        <f>+[1]Аппарат!EY47+[1]Филиалы!EZ25</f>
        <v>219.29568426854519</v>
      </c>
      <c r="EZ47" s="68">
        <f>+[1]Филиалы!EY25</f>
        <v>0</v>
      </c>
      <c r="FA47" s="69">
        <f t="shared" si="419"/>
        <v>1086.3255200000001</v>
      </c>
      <c r="FB47" s="68">
        <f>+[1]Аппарат!FB47+[1]Филиалы!FB25</f>
        <v>998.18212937279498</v>
      </c>
      <c r="FC47" s="68">
        <f>+[1]Аппарат!FC47+[1]Филиалы!FD25</f>
        <v>73.117330627205163</v>
      </c>
      <c r="FD47" s="68">
        <f>+[1]Филиалы!FC25</f>
        <v>15.026060000000001</v>
      </c>
      <c r="FE47" s="70">
        <f t="shared" si="253"/>
        <v>407.77464666666651</v>
      </c>
      <c r="FF47" s="71">
        <f t="shared" si="254"/>
        <v>-27.292323216616097</v>
      </c>
      <c r="FG47" s="67">
        <f t="shared" si="420"/>
        <v>1537.1641666666667</v>
      </c>
      <c r="FH47" s="68">
        <f>+[1]Аппарат!FH47+[1]Филиалы!FH25</f>
        <v>1325.5148406120456</v>
      </c>
      <c r="FI47" s="68">
        <f>+[1]Аппарат!FI47+[1]Филиалы!FJ25</f>
        <v>211.64932605462099</v>
      </c>
      <c r="FJ47" s="68">
        <f>+[1]Филиалы!FI25</f>
        <v>0</v>
      </c>
      <c r="FK47" s="69">
        <f t="shared" si="421"/>
        <v>1612.5488800000001</v>
      </c>
      <c r="FL47" s="68">
        <f>+[1]Аппарат!FL47+[1]Филиалы!FL25</f>
        <v>1490.3172955037644</v>
      </c>
      <c r="FM47" s="68">
        <f>+[1]Аппарат!FM47+[1]Филиалы!FN25</f>
        <v>104.16774549623571</v>
      </c>
      <c r="FN47" s="68">
        <f>+[1]Филиалы!FM25</f>
        <v>18.063839000000002</v>
      </c>
      <c r="FO47" s="70">
        <f t="shared" si="257"/>
        <v>-75.384713333333366</v>
      </c>
      <c r="FP47" s="71">
        <f t="shared" si="258"/>
        <v>4.9041419887379192</v>
      </c>
      <c r="FQ47" s="67">
        <f t="shared" si="422"/>
        <v>4717.7545</v>
      </c>
      <c r="FR47" s="68">
        <f t="shared" si="514"/>
        <v>4075.1601636222126</v>
      </c>
      <c r="FS47" s="68">
        <f t="shared" si="514"/>
        <v>642.59433637778716</v>
      </c>
      <c r="FT47" s="68">
        <f t="shared" si="514"/>
        <v>0</v>
      </c>
      <c r="FU47" s="69">
        <f t="shared" si="423"/>
        <v>3560.48342</v>
      </c>
      <c r="FV47" s="68">
        <f t="shared" si="515"/>
        <v>3305.7011885576944</v>
      </c>
      <c r="FW47" s="68">
        <f t="shared" si="515"/>
        <v>208.97683244230586</v>
      </c>
      <c r="FX47" s="68">
        <f t="shared" si="515"/>
        <v>45.805399000000001</v>
      </c>
      <c r="FY47" s="70">
        <f t="shared" si="261"/>
        <v>1157.27108</v>
      </c>
      <c r="FZ47" s="71">
        <f t="shared" si="262"/>
        <v>-24.530125083872008</v>
      </c>
      <c r="GA47" s="67">
        <f t="shared" si="424"/>
        <v>9616.3475999999991</v>
      </c>
      <c r="GB47" s="68">
        <f t="shared" si="516"/>
        <v>8331.2466977038421</v>
      </c>
      <c r="GC47" s="68">
        <f t="shared" si="516"/>
        <v>1285.1009022961575</v>
      </c>
      <c r="GD47" s="68">
        <f t="shared" si="516"/>
        <v>0</v>
      </c>
      <c r="GE47" s="69">
        <f t="shared" si="425"/>
        <v>10801.073815999051</v>
      </c>
      <c r="GF47" s="68">
        <f t="shared" si="517"/>
        <v>10332.988760906281</v>
      </c>
      <c r="GG47" s="68">
        <f t="shared" si="517"/>
        <v>385.6144660927697</v>
      </c>
      <c r="GH47" s="68">
        <f t="shared" si="517"/>
        <v>82.47058899999999</v>
      </c>
      <c r="GI47" s="70">
        <f t="shared" si="265"/>
        <v>-1184.7262159990514</v>
      </c>
      <c r="GJ47" s="71">
        <f t="shared" si="266"/>
        <v>12.319918801594198</v>
      </c>
      <c r="GK47" s="67">
        <f t="shared" si="426"/>
        <v>17996.750400000001</v>
      </c>
      <c r="GL47" s="68">
        <f t="shared" si="518"/>
        <v>15430.757741027535</v>
      </c>
      <c r="GM47" s="68">
        <f t="shared" si="518"/>
        <v>2565.9926589724655</v>
      </c>
      <c r="GN47" s="68">
        <f t="shared" si="518"/>
        <v>0</v>
      </c>
      <c r="GO47" s="69">
        <f t="shared" si="427"/>
        <v>16078.175997214177</v>
      </c>
      <c r="GP47" s="68">
        <f t="shared" si="519"/>
        <v>15342.756665565448</v>
      </c>
      <c r="GQ47" s="68">
        <f t="shared" si="519"/>
        <v>604.39071264872871</v>
      </c>
      <c r="GR47" s="68">
        <f t="shared" si="519"/>
        <v>131.02861899999999</v>
      </c>
      <c r="GS47" s="70">
        <f t="shared" si="269"/>
        <v>1918.5744027858236</v>
      </c>
      <c r="GT47" s="71">
        <f t="shared" si="270"/>
        <v>-10.660671288666776</v>
      </c>
      <c r="GV47" s="31">
        <f>+GK47-[1]Шатура!GK25</f>
        <v>17863.770400000001</v>
      </c>
      <c r="GX47" s="65">
        <f t="shared" si="78"/>
        <v>-5277.1021812151275</v>
      </c>
      <c r="GZ47" s="79">
        <f t="shared" si="449"/>
        <v>2066.9040012151268</v>
      </c>
    </row>
    <row r="48" spans="1:215" ht="25.5" x14ac:dyDescent="0.2">
      <c r="A48" s="340"/>
      <c r="B48" s="107" t="s">
        <v>307</v>
      </c>
      <c r="C48" s="67">
        <f t="shared" si="520"/>
        <v>955.68099999999993</v>
      </c>
      <c r="D48" s="68">
        <f>+[1]Аппарат!D48+[1]Филиалы!D26</f>
        <v>955.68099999999993</v>
      </c>
      <c r="E48" s="68">
        <f>+[1]Аппарат!E48+[1]Филиалы!F26</f>
        <v>0</v>
      </c>
      <c r="F48" s="68">
        <f>+[1]Филиалы!E26</f>
        <v>0</v>
      </c>
      <c r="G48" s="69">
        <f t="shared" si="521"/>
        <v>1177.3970915846</v>
      </c>
      <c r="H48" s="68">
        <f>+[1]Аппарат!H48+[1]Филиалы!H26</f>
        <v>1021.5207862446</v>
      </c>
      <c r="I48" s="68">
        <f>+[1]Аппарат!I48+[1]Филиалы!J26</f>
        <v>155.67630534000003</v>
      </c>
      <c r="J48" s="68">
        <f>+[1]Филиалы!I26</f>
        <v>0.2</v>
      </c>
      <c r="K48" s="70">
        <f t="shared" si="80"/>
        <v>-221.71609158460012</v>
      </c>
      <c r="L48" s="71">
        <f t="shared" si="81"/>
        <v>23.199801145424061</v>
      </c>
      <c r="M48" s="67">
        <f t="shared" si="207"/>
        <v>3131.0040000000013</v>
      </c>
      <c r="N48" s="68">
        <f>+[1]Аппарат!N48+[1]Филиалы!N26</f>
        <v>2863.8404617840624</v>
      </c>
      <c r="O48" s="68">
        <f>+[1]Аппарат!O48+[1]Филиалы!P26</f>
        <v>267.16353821593873</v>
      </c>
      <c r="P48" s="68">
        <f>+[1]Филиалы!O26</f>
        <v>0</v>
      </c>
      <c r="Q48" s="69">
        <f t="shared" si="7"/>
        <v>2219.2651443199998</v>
      </c>
      <c r="R48" s="68">
        <f>+[1]Аппарат!R48+[1]Филиалы!R26</f>
        <v>2035.2704900193389</v>
      </c>
      <c r="S48" s="68">
        <f>+[1]Аппарат!S48+[1]Филиалы!T26</f>
        <v>183.99465430066093</v>
      </c>
      <c r="T48" s="68">
        <f>+[1]Филиалы!S26</f>
        <v>0</v>
      </c>
      <c r="U48" s="70">
        <f t="shared" si="83"/>
        <v>911.73885568000151</v>
      </c>
      <c r="V48" s="71">
        <f t="shared" si="84"/>
        <v>-29.119696291668788</v>
      </c>
      <c r="W48" s="67">
        <f t="shared" si="396"/>
        <v>2922.1590000000001</v>
      </c>
      <c r="X48" s="68">
        <f>+[1]Аппарат!X48+[1]Филиалы!X26</f>
        <v>2627.4574067593885</v>
      </c>
      <c r="Y48" s="68">
        <f>+[1]Аппарат!Y48+[1]Филиалы!Z26</f>
        <v>294.70159324061154</v>
      </c>
      <c r="Z48" s="68">
        <f>+[1]Филиалы!Y26</f>
        <v>0</v>
      </c>
      <c r="AA48" s="69">
        <f t="shared" si="397"/>
        <v>3529.4832047390682</v>
      </c>
      <c r="AB48" s="68">
        <f>+[1]Аппарат!AB48+[1]Филиалы!AB26</f>
        <v>3104.3701433790002</v>
      </c>
      <c r="AC48" s="68">
        <f>+[1]Аппарат!AC48+[1]Филиалы!AD26</f>
        <v>400.6520513600679</v>
      </c>
      <c r="AD48" s="68">
        <f>+[1]Филиалы!AC26</f>
        <v>24.461010000000002</v>
      </c>
      <c r="AE48" s="70">
        <f t="shared" si="85"/>
        <v>-607.32420473906814</v>
      </c>
      <c r="AF48" s="71">
        <f t="shared" si="86"/>
        <v>20.7834072252423</v>
      </c>
      <c r="AG48" s="67">
        <f t="shared" si="398"/>
        <v>7008.844000000001</v>
      </c>
      <c r="AH48" s="68">
        <f t="shared" si="505"/>
        <v>6446.9788685434505</v>
      </c>
      <c r="AI48" s="68">
        <f t="shared" si="505"/>
        <v>561.86513145655022</v>
      </c>
      <c r="AJ48" s="68">
        <f t="shared" si="505"/>
        <v>0</v>
      </c>
      <c r="AK48" s="69">
        <f t="shared" si="399"/>
        <v>6926.1454406436678</v>
      </c>
      <c r="AL48" s="68">
        <f t="shared" si="506"/>
        <v>6161.1614196429391</v>
      </c>
      <c r="AM48" s="68">
        <f t="shared" si="506"/>
        <v>740.32301100072891</v>
      </c>
      <c r="AN48" s="68">
        <f t="shared" si="506"/>
        <v>24.661010000000001</v>
      </c>
      <c r="AO48" s="70">
        <f t="shared" si="89"/>
        <v>82.698559356333135</v>
      </c>
      <c r="AP48" s="71">
        <f t="shared" si="90"/>
        <v>-1.1799172496396437</v>
      </c>
      <c r="AQ48" s="67">
        <f t="shared" si="400"/>
        <v>4686.6192899999996</v>
      </c>
      <c r="AR48" s="68">
        <f>+[1]Аппарат!AR48+[1]Филиалы!AR26</f>
        <v>4391.9176967593885</v>
      </c>
      <c r="AS48" s="68">
        <f>+[1]Аппарат!AS48+[1]Филиалы!AT26</f>
        <v>294.70159324061154</v>
      </c>
      <c r="AT48" s="68">
        <f>+[1]Филиалы!AS26</f>
        <v>0</v>
      </c>
      <c r="AU48" s="69">
        <f t="shared" si="401"/>
        <v>3938.6378893654269</v>
      </c>
      <c r="AV48" s="68">
        <f>+[1]Аппарат!AV48+[1]Филиалы!AV26</f>
        <v>3626.3086693596479</v>
      </c>
      <c r="AW48" s="68">
        <f>+[1]Аппарат!AW48+[1]Филиалы!AX26</f>
        <v>312.291960005779</v>
      </c>
      <c r="AX48" s="68">
        <f>+[1]Филиалы!AW26</f>
        <v>3.7259999999999995E-2</v>
      </c>
      <c r="AY48" s="70">
        <f t="shared" si="91"/>
        <v>747.98140063457276</v>
      </c>
      <c r="AZ48" s="71">
        <f t="shared" si="92"/>
        <v>-15.959935176099464</v>
      </c>
      <c r="BA48" s="67">
        <f t="shared" si="402"/>
        <v>4113.8065762711867</v>
      </c>
      <c r="BB48" s="68">
        <f>+[1]Аппарат!BB48+[1]Филиалы!BB26</f>
        <v>3814.2406326520659</v>
      </c>
      <c r="BC48" s="68">
        <f>+[1]Аппарат!BC48+[1]Филиалы!BD26</f>
        <v>299.5659436191209</v>
      </c>
      <c r="BD48" s="68">
        <f>+[1]Филиалы!BC26</f>
        <v>0</v>
      </c>
      <c r="BE48" s="69">
        <f t="shared" si="403"/>
        <v>3116.0770699999994</v>
      </c>
      <c r="BF48" s="68">
        <f>+[1]Аппарат!BF48+[1]Филиалы!BF26</f>
        <v>3015.1004174750528</v>
      </c>
      <c r="BG48" s="68">
        <f>+[1]Аппарат!BG48+[1]Филиалы!BH26</f>
        <v>88.053652524946756</v>
      </c>
      <c r="BH48" s="68">
        <f>+[1]Филиалы!BG26</f>
        <v>12.923</v>
      </c>
      <c r="BI48" s="70">
        <f t="shared" si="93"/>
        <v>997.72950627118735</v>
      </c>
      <c r="BJ48" s="71">
        <f t="shared" si="94"/>
        <v>-24.253194402142839</v>
      </c>
      <c r="BK48" s="67">
        <f t="shared" si="404"/>
        <v>2569.31268</v>
      </c>
      <c r="BL48" s="68">
        <f>+[1]Аппарат!BL48+[1]Филиалы!BL26</f>
        <v>2274.6110867593884</v>
      </c>
      <c r="BM48" s="68">
        <f>+[1]Аппарат!BM48+[1]Филиалы!BN26</f>
        <v>294.70159324061149</v>
      </c>
      <c r="BN48" s="68">
        <f>+[1]Филиалы!BM26</f>
        <v>0</v>
      </c>
      <c r="BO48" s="69">
        <f t="shared" si="405"/>
        <v>2754.1393199999998</v>
      </c>
      <c r="BP48" s="68">
        <f>+[1]Аппарат!BP48+[1]Филиалы!BP26</f>
        <v>2509.6651675132071</v>
      </c>
      <c r="BQ48" s="68">
        <f>+[1]Аппарат!BQ48+[1]Филиалы!BR26</f>
        <v>244.47415248679272</v>
      </c>
      <c r="BR48" s="68">
        <f>+[1]Филиалы!BQ26</f>
        <v>0</v>
      </c>
      <c r="BS48" s="70">
        <f t="shared" si="95"/>
        <v>-184.82663999999977</v>
      </c>
      <c r="BT48" s="71">
        <f t="shared" si="96"/>
        <v>7.1936219144802465</v>
      </c>
      <c r="BU48" s="67">
        <f t="shared" si="406"/>
        <v>11369.738546271186</v>
      </c>
      <c r="BV48" s="68">
        <f t="shared" si="507"/>
        <v>10480.769416170842</v>
      </c>
      <c r="BW48" s="68">
        <f t="shared" si="507"/>
        <v>888.96913010034393</v>
      </c>
      <c r="BX48" s="68">
        <f t="shared" si="507"/>
        <v>0</v>
      </c>
      <c r="BY48" s="69">
        <f t="shared" si="407"/>
        <v>9808.8542793654269</v>
      </c>
      <c r="BZ48" s="68">
        <f t="shared" si="508"/>
        <v>9151.0742543479082</v>
      </c>
      <c r="CA48" s="68">
        <f t="shared" si="508"/>
        <v>644.81976501751842</v>
      </c>
      <c r="CB48" s="68">
        <f t="shared" si="508"/>
        <v>12.96026</v>
      </c>
      <c r="CC48" s="70">
        <f t="shared" si="99"/>
        <v>1560.8842669057594</v>
      </c>
      <c r="CD48" s="71">
        <f t="shared" si="100"/>
        <v>-13.728409501708967</v>
      </c>
      <c r="CE48" s="67">
        <f t="shared" si="408"/>
        <v>18378.582546271187</v>
      </c>
      <c r="CF48" s="68">
        <f t="shared" si="509"/>
        <v>16927.748284714293</v>
      </c>
      <c r="CG48" s="68">
        <f t="shared" si="509"/>
        <v>1450.834261556894</v>
      </c>
      <c r="CH48" s="68">
        <f t="shared" si="509"/>
        <v>0</v>
      </c>
      <c r="CI48" s="69">
        <f t="shared" si="409"/>
        <v>16734.999720009095</v>
      </c>
      <c r="CJ48" s="68">
        <f>+[1]Аппарат!CJ48+[1]Филиалы!CJ26</f>
        <v>15312.235673990846</v>
      </c>
      <c r="CK48" s="68">
        <f>+[1]Аппарат!CK48+[1]Филиалы!CL26</f>
        <v>1385.1427760182473</v>
      </c>
      <c r="CL48" s="68">
        <f>+[1]Филиалы!CK26</f>
        <v>37.621270000000003</v>
      </c>
      <c r="CM48" s="70">
        <f t="shared" si="103"/>
        <v>1643.5828262620926</v>
      </c>
      <c r="CN48" s="71">
        <f t="shared" si="104"/>
        <v>-8.942924853557642</v>
      </c>
      <c r="CO48" s="67">
        <f t="shared" si="522"/>
        <v>4185.5681299999997</v>
      </c>
      <c r="CP48" s="68">
        <f>+[1]Аппарат!CP48+[1]Филиалы!CP26</f>
        <v>3890.8665367593885</v>
      </c>
      <c r="CQ48" s="68">
        <f>+[1]Аппарат!CQ48+[1]Филиалы!CR26</f>
        <v>294.7015932406116</v>
      </c>
      <c r="CR48" s="68">
        <f>+[1]Филиалы!CQ26</f>
        <v>0</v>
      </c>
      <c r="CS48" s="69">
        <f t="shared" si="523"/>
        <v>3648.3331775734</v>
      </c>
      <c r="CT48" s="68">
        <f>+[1]Аппарат!CT48+[1]Филиалы!CT26</f>
        <v>3277.18684416</v>
      </c>
      <c r="CU48" s="68">
        <f>+[1]Аппарат!CU48+[1]Филиалы!CV26</f>
        <v>370.39377341340003</v>
      </c>
      <c r="CV48" s="68">
        <f>+[1]Филиалы!CU26</f>
        <v>0.75256000000000001</v>
      </c>
      <c r="CW48" s="70">
        <f t="shared" si="228"/>
        <v>537.23495242659965</v>
      </c>
      <c r="CX48" s="71">
        <f t="shared" si="229"/>
        <v>-12.835412917447826</v>
      </c>
      <c r="CY48" s="67">
        <f t="shared" si="230"/>
        <v>2581.7764099999999</v>
      </c>
      <c r="CZ48" s="68">
        <f>+[1]Аппарат!CZ48+[1]Филиалы!CZ26</f>
        <v>2282.237645788769</v>
      </c>
      <c r="DA48" s="68">
        <f>+[1]Аппарат!DA48+[1]Филиалы!DB26</f>
        <v>299.53876421123107</v>
      </c>
      <c r="DB48" s="68">
        <f>+[1]Филиалы!DA26</f>
        <v>0</v>
      </c>
      <c r="DC48" s="69">
        <f t="shared" si="41"/>
        <v>2336.9020549999996</v>
      </c>
      <c r="DD48" s="68">
        <f>+[1]Аппарат!DD48+[1]Филиалы!DD26</f>
        <v>2131.546038667313</v>
      </c>
      <c r="DE48" s="68">
        <f>+[1]Аппарат!DE48+[1]Филиалы!DF26</f>
        <v>196.43712633268683</v>
      </c>
      <c r="DF48" s="68">
        <f>+[1]Филиалы!DE26</f>
        <v>8.9188899999999993</v>
      </c>
      <c r="DG48" s="70">
        <f t="shared" si="233"/>
        <v>244.87435500000038</v>
      </c>
      <c r="DH48" s="71">
        <f t="shared" si="234"/>
        <v>-9.4847235435077977</v>
      </c>
      <c r="DI48" s="67">
        <f t="shared" si="410"/>
        <v>2373.1228000000006</v>
      </c>
      <c r="DJ48" s="68">
        <f>+[1]Аппарат!DJ48+[1]Филиалы!DJ26</f>
        <v>2078.421206759389</v>
      </c>
      <c r="DK48" s="68">
        <f>+[1]Аппарат!DK48+[1]Филиалы!DL26</f>
        <v>294.7015932406116</v>
      </c>
      <c r="DL48" s="68">
        <f>+[1]Филиалы!DK26</f>
        <v>0</v>
      </c>
      <c r="DM48" s="69">
        <f t="shared" si="411"/>
        <v>4099.3968717409998</v>
      </c>
      <c r="DN48" s="68">
        <f>+[1]Аппарат!DN48+[1]Филиалы!DN26</f>
        <v>3811.7009183209998</v>
      </c>
      <c r="DO48" s="68">
        <f>+[1]Аппарат!DO48+[1]Филиалы!DP26</f>
        <v>275.62196341999999</v>
      </c>
      <c r="DP48" s="68">
        <f>+[1]Филиалы!DO26</f>
        <v>12.073989999999998</v>
      </c>
      <c r="DQ48" s="70">
        <f t="shared" si="237"/>
        <v>-1726.2740717409993</v>
      </c>
      <c r="DR48" s="71">
        <f t="shared" si="238"/>
        <v>72.742719919129286</v>
      </c>
      <c r="DS48" s="67">
        <f t="shared" si="412"/>
        <v>9140.4673400000011</v>
      </c>
      <c r="DT48" s="68">
        <f t="shared" si="510"/>
        <v>8251.525389307546</v>
      </c>
      <c r="DU48" s="68">
        <f t="shared" si="510"/>
        <v>888.94195069245427</v>
      </c>
      <c r="DV48" s="68">
        <f t="shared" si="510"/>
        <v>0</v>
      </c>
      <c r="DW48" s="69">
        <f t="shared" si="413"/>
        <v>10084.6321043144</v>
      </c>
      <c r="DX48" s="68">
        <f t="shared" si="511"/>
        <v>9220.4338011483123</v>
      </c>
      <c r="DY48" s="68">
        <f t="shared" si="511"/>
        <v>842.4528631660869</v>
      </c>
      <c r="DZ48" s="68">
        <f t="shared" si="511"/>
        <v>21.745439999999999</v>
      </c>
      <c r="EA48" s="70">
        <f t="shared" si="241"/>
        <v>-944.16476431439878</v>
      </c>
      <c r="EB48" s="71">
        <f t="shared" si="242"/>
        <v>10.329502083362826</v>
      </c>
      <c r="EC48" s="67">
        <f t="shared" si="414"/>
        <v>27519.049886271187</v>
      </c>
      <c r="ED48" s="68">
        <f t="shared" si="512"/>
        <v>25179.273674021839</v>
      </c>
      <c r="EE48" s="68">
        <f t="shared" si="512"/>
        <v>2339.7762122493482</v>
      </c>
      <c r="EF48" s="68">
        <f t="shared" si="512"/>
        <v>0</v>
      </c>
      <c r="EG48" s="69">
        <f t="shared" si="415"/>
        <v>26819.631824323493</v>
      </c>
      <c r="EH48" s="68">
        <f t="shared" si="513"/>
        <v>24532.669475139159</v>
      </c>
      <c r="EI48" s="68">
        <f t="shared" si="513"/>
        <v>2227.5956391843342</v>
      </c>
      <c r="EJ48" s="68">
        <f t="shared" si="513"/>
        <v>59.366709999999998</v>
      </c>
      <c r="EK48" s="70">
        <f t="shared" si="245"/>
        <v>699.41806194769379</v>
      </c>
      <c r="EL48" s="71">
        <f t="shared" si="246"/>
        <v>-2.5415777973374816</v>
      </c>
      <c r="EM48" s="67">
        <f t="shared" si="416"/>
        <v>2703.5153400000004</v>
      </c>
      <c r="EN48" s="68">
        <f>+[1]Аппарат!EN48+[1]Филиалы!EN26</f>
        <v>2408.8137467593888</v>
      </c>
      <c r="EO48" s="68">
        <f>+[1]Аппарат!EO48+[1]Филиалы!EP26</f>
        <v>294.70159324061154</v>
      </c>
      <c r="EP48" s="68">
        <f>+[1]Филиалы!EO26</f>
        <v>0</v>
      </c>
      <c r="EQ48" s="69">
        <f t="shared" si="417"/>
        <v>3638.6723999999999</v>
      </c>
      <c r="ER48" s="68">
        <f>+[1]Аппарат!ER48+[1]Филиалы!ER26</f>
        <v>3081.3491860141758</v>
      </c>
      <c r="ES48" s="68">
        <f>+[1]Аппарат!ES48+[1]Филиалы!ET26</f>
        <v>550.2932139858242</v>
      </c>
      <c r="ET48" s="68">
        <f>+[1]Филиалы!ES26</f>
        <v>7.03</v>
      </c>
      <c r="EU48" s="70">
        <f t="shared" si="249"/>
        <v>-935.15705999999955</v>
      </c>
      <c r="EV48" s="71">
        <f t="shared" si="250"/>
        <v>34.590410720584231</v>
      </c>
      <c r="EW48" s="67">
        <f t="shared" si="418"/>
        <v>2144.634</v>
      </c>
      <c r="EX48" s="68">
        <f>+[1]Аппарат!EX48+[1]Филиалы!EX26</f>
        <v>1844.9753009995036</v>
      </c>
      <c r="EY48" s="68">
        <f>+[1]Аппарат!EY48+[1]Филиалы!EZ26</f>
        <v>299.65869900049654</v>
      </c>
      <c r="EZ48" s="68">
        <f>+[1]Филиалы!EY26</f>
        <v>0</v>
      </c>
      <c r="FA48" s="69">
        <f t="shared" si="419"/>
        <v>1792.3611699999999</v>
      </c>
      <c r="FB48" s="68">
        <f>+[1]Аппарат!FB48+[1]Филиалы!FB26</f>
        <v>1708.3918445616368</v>
      </c>
      <c r="FC48" s="68">
        <f>+[1]Аппарат!FC48+[1]Филиалы!FD26</f>
        <v>83.969325438363072</v>
      </c>
      <c r="FD48" s="68">
        <f>+[1]Филиалы!FC26</f>
        <v>0</v>
      </c>
      <c r="FE48" s="70">
        <f t="shared" si="253"/>
        <v>352.27283000000011</v>
      </c>
      <c r="FF48" s="71">
        <f t="shared" si="254"/>
        <v>-16.425778477819534</v>
      </c>
      <c r="FG48" s="67">
        <f t="shared" si="420"/>
        <v>2032.991</v>
      </c>
      <c r="FH48" s="68">
        <f>+[1]Аппарат!FH48+[1]Филиалы!FH26</f>
        <v>1738.2894067593884</v>
      </c>
      <c r="FI48" s="68">
        <f>+[1]Аппарат!FI48+[1]Филиалы!FJ26</f>
        <v>294.70159324061149</v>
      </c>
      <c r="FJ48" s="68">
        <f>+[1]Филиалы!FI26</f>
        <v>0</v>
      </c>
      <c r="FK48" s="69">
        <f t="shared" si="421"/>
        <v>3872.3244400000003</v>
      </c>
      <c r="FL48" s="68">
        <f>+[1]Аппарат!FL48+[1]Филиалы!FL26</f>
        <v>3381.7549209816225</v>
      </c>
      <c r="FM48" s="68">
        <f>+[1]Аппарат!FM48+[1]Филиалы!FN26</f>
        <v>489.70208401837789</v>
      </c>
      <c r="FN48" s="68">
        <f>+[1]Филиалы!FM26</f>
        <v>0.86743499999999996</v>
      </c>
      <c r="FO48" s="70">
        <f t="shared" si="257"/>
        <v>-1839.3334400000003</v>
      </c>
      <c r="FP48" s="71">
        <f t="shared" si="258"/>
        <v>90.47425394406568</v>
      </c>
      <c r="FQ48" s="67">
        <f t="shared" si="422"/>
        <v>6881.1403400000008</v>
      </c>
      <c r="FR48" s="68">
        <f t="shared" si="514"/>
        <v>5992.0784545182814</v>
      </c>
      <c r="FS48" s="68">
        <f t="shared" si="514"/>
        <v>889.06188548171951</v>
      </c>
      <c r="FT48" s="68">
        <f t="shared" si="514"/>
        <v>0</v>
      </c>
      <c r="FU48" s="69">
        <f t="shared" si="423"/>
        <v>9303.3580100000017</v>
      </c>
      <c r="FV48" s="68">
        <f t="shared" si="515"/>
        <v>8171.4959515574355</v>
      </c>
      <c r="FW48" s="68">
        <f t="shared" si="515"/>
        <v>1123.9646234425652</v>
      </c>
      <c r="FX48" s="68">
        <f t="shared" si="515"/>
        <v>7.8974349999999998</v>
      </c>
      <c r="FY48" s="70">
        <f t="shared" si="261"/>
        <v>-2422.2176700000009</v>
      </c>
      <c r="FZ48" s="71">
        <f t="shared" si="262"/>
        <v>35.200817747018959</v>
      </c>
      <c r="GA48" s="67">
        <f t="shared" si="424"/>
        <v>16021.607680000001</v>
      </c>
      <c r="GB48" s="68">
        <f t="shared" si="516"/>
        <v>14243.603843825827</v>
      </c>
      <c r="GC48" s="68">
        <f t="shared" si="516"/>
        <v>1778.0038361741738</v>
      </c>
      <c r="GD48" s="68">
        <f t="shared" si="516"/>
        <v>0</v>
      </c>
      <c r="GE48" s="69">
        <f t="shared" si="425"/>
        <v>19387.990114314402</v>
      </c>
      <c r="GF48" s="68">
        <f t="shared" si="517"/>
        <v>17391.92975270575</v>
      </c>
      <c r="GG48" s="68">
        <f t="shared" si="517"/>
        <v>1966.4174866086521</v>
      </c>
      <c r="GH48" s="68">
        <f t="shared" si="517"/>
        <v>29.642874999999997</v>
      </c>
      <c r="GI48" s="70">
        <f t="shared" si="265"/>
        <v>-3366.3824343144006</v>
      </c>
      <c r="GJ48" s="71">
        <f t="shared" si="266"/>
        <v>21.011514584249255</v>
      </c>
      <c r="GK48" s="67">
        <f t="shared" si="426"/>
        <v>34400.190226271188</v>
      </c>
      <c r="GL48" s="68">
        <f t="shared" si="518"/>
        <v>31171.352128540122</v>
      </c>
      <c r="GM48" s="68">
        <f t="shared" si="518"/>
        <v>3228.8380977310676</v>
      </c>
      <c r="GN48" s="68">
        <f t="shared" si="518"/>
        <v>0</v>
      </c>
      <c r="GO48" s="69">
        <f t="shared" si="427"/>
        <v>36122.989834323489</v>
      </c>
      <c r="GP48" s="68">
        <f t="shared" si="519"/>
        <v>32704.165426696592</v>
      </c>
      <c r="GQ48" s="68">
        <f t="shared" si="519"/>
        <v>3351.5602626268992</v>
      </c>
      <c r="GR48" s="68">
        <f t="shared" si="519"/>
        <v>67.264144999999999</v>
      </c>
      <c r="GS48" s="70">
        <f t="shared" si="269"/>
        <v>-1722.7996080523008</v>
      </c>
      <c r="GT48" s="71">
        <f t="shared" si="270"/>
        <v>5.0081107014827211</v>
      </c>
      <c r="GV48" s="31">
        <f>+GK48-[1]Шатура!GK26</f>
        <v>33028.193650000001</v>
      </c>
      <c r="GX48" s="65">
        <f t="shared" si="78"/>
        <v>-16734.999720009095</v>
      </c>
      <c r="GZ48" s="79">
        <f t="shared" si="449"/>
        <v>6926.1454406436678</v>
      </c>
    </row>
    <row r="49" spans="1:212" ht="15" x14ac:dyDescent="0.2">
      <c r="A49" s="340"/>
      <c r="B49" s="107" t="s">
        <v>308</v>
      </c>
      <c r="C49" s="67">
        <f t="shared" si="79"/>
        <v>209.67000000000002</v>
      </c>
      <c r="D49" s="68">
        <f>+[1]Аппарат!D49+[1]Филиалы!D28</f>
        <v>204.31178921380709</v>
      </c>
      <c r="E49" s="68">
        <f>+[1]Аппарат!E49+[1]Филиалы!F28</f>
        <v>5.3582107861929362</v>
      </c>
      <c r="F49" s="68">
        <f>+[1]Филиалы!E28</f>
        <v>0</v>
      </c>
      <c r="G49" s="69">
        <f t="shared" si="521"/>
        <v>161.79899999999998</v>
      </c>
      <c r="H49" s="68">
        <f>+[1]Аппарат!H49+[1]Филиалы!H28</f>
        <v>158.30330017439999</v>
      </c>
      <c r="I49" s="68">
        <f>+[1]Аппарат!I49+[1]Филиалы!J28</f>
        <v>3.3956998255999995</v>
      </c>
      <c r="J49" s="68">
        <f>+[1]Филиалы!I28</f>
        <v>0.1</v>
      </c>
      <c r="K49" s="70">
        <f t="shared" si="80"/>
        <v>47.871000000000038</v>
      </c>
      <c r="L49" s="71">
        <f t="shared" si="81"/>
        <v>-22.831592502503952</v>
      </c>
      <c r="M49" s="67">
        <f t="shared" si="207"/>
        <v>428.34000000000003</v>
      </c>
      <c r="N49" s="68">
        <f>+[1]Аппарат!N49+[1]Филиалы!N28</f>
        <v>422.99672923568124</v>
      </c>
      <c r="O49" s="68">
        <f>+[1]Аппарат!O49+[1]Филиалы!P28</f>
        <v>5.3432707643187749</v>
      </c>
      <c r="P49" s="68">
        <f>+[1]Филиалы!O28</f>
        <v>0</v>
      </c>
      <c r="Q49" s="69">
        <f t="shared" si="7"/>
        <v>301.16540000000003</v>
      </c>
      <c r="R49" s="68">
        <f>+[1]Аппарат!R49+[1]Филиалы!R28</f>
        <v>298.76860854000006</v>
      </c>
      <c r="S49" s="68">
        <f>+[1]Аппарат!S49+[1]Филиалы!T28</f>
        <v>2.19679146</v>
      </c>
      <c r="T49" s="68">
        <f>+[1]Филиалы!S28</f>
        <v>0.2</v>
      </c>
      <c r="U49" s="70">
        <f t="shared" si="83"/>
        <v>127.1746</v>
      </c>
      <c r="V49" s="71">
        <f t="shared" si="84"/>
        <v>-29.690105990568242</v>
      </c>
      <c r="W49" s="67">
        <f t="shared" si="396"/>
        <v>262.35424000000006</v>
      </c>
      <c r="X49" s="68">
        <f>+[1]Аппарат!X49+[1]Филиалы!X28</f>
        <v>256.99602921380711</v>
      </c>
      <c r="Y49" s="68">
        <f>+[1]Аппарат!Y49+[1]Филиалы!Z28</f>
        <v>5.3582107861929371</v>
      </c>
      <c r="Z49" s="68">
        <f>+[1]Филиалы!Y28</f>
        <v>0</v>
      </c>
      <c r="AA49" s="69">
        <f t="shared" si="397"/>
        <v>275.04602999999997</v>
      </c>
      <c r="AB49" s="68">
        <f>+[1]Аппарат!AB49+[1]Филиалы!AB28</f>
        <v>262.992707</v>
      </c>
      <c r="AC49" s="68">
        <f>+[1]Аппарат!AC49+[1]Филиалы!AD28</f>
        <v>8.5023230000000005</v>
      </c>
      <c r="AD49" s="68">
        <f>+[1]Филиалы!AC28</f>
        <v>3.5510000000000002</v>
      </c>
      <c r="AE49" s="70">
        <f t="shared" si="85"/>
        <v>-12.691789999999912</v>
      </c>
      <c r="AF49" s="71">
        <f t="shared" si="86"/>
        <v>4.8376538530499431</v>
      </c>
      <c r="AG49" s="67">
        <f t="shared" si="398"/>
        <v>900.36424000000011</v>
      </c>
      <c r="AH49" s="68">
        <f t="shared" si="505"/>
        <v>884.30454766329547</v>
      </c>
      <c r="AI49" s="68">
        <f t="shared" si="505"/>
        <v>16.05969233670465</v>
      </c>
      <c r="AJ49" s="68">
        <f t="shared" si="505"/>
        <v>0</v>
      </c>
      <c r="AK49" s="69">
        <f t="shared" si="399"/>
        <v>738.01043000000004</v>
      </c>
      <c r="AL49" s="68">
        <f t="shared" si="506"/>
        <v>720.06461571440002</v>
      </c>
      <c r="AM49" s="68">
        <f t="shared" si="506"/>
        <v>14.0948142856</v>
      </c>
      <c r="AN49" s="68">
        <f t="shared" si="506"/>
        <v>3.851</v>
      </c>
      <c r="AO49" s="70">
        <f t="shared" si="89"/>
        <v>162.35381000000007</v>
      </c>
      <c r="AP49" s="71">
        <f t="shared" si="90"/>
        <v>-18.032014465612278</v>
      </c>
      <c r="AQ49" s="67">
        <f t="shared" si="400"/>
        <v>399.59</v>
      </c>
      <c r="AR49" s="68">
        <f>+[1]Аппарат!AR49+[1]Филиалы!AR28</f>
        <v>394.23178921380702</v>
      </c>
      <c r="AS49" s="68">
        <f>+[1]Аппарат!AS49+[1]Филиалы!AT28</f>
        <v>5.3582107861929371</v>
      </c>
      <c r="AT49" s="68">
        <f>+[1]Филиалы!AS28</f>
        <v>0</v>
      </c>
      <c r="AU49" s="69">
        <f t="shared" si="401"/>
        <v>653.36849999999993</v>
      </c>
      <c r="AV49" s="68">
        <f>+[1]Аппарат!AV49+[1]Филиалы!AV28</f>
        <v>629.97389999999996</v>
      </c>
      <c r="AW49" s="68">
        <f>+[1]Аппарат!AW49+[1]Филиалы!AX28</f>
        <v>23.249600000000001</v>
      </c>
      <c r="AX49" s="68">
        <f>+[1]Филиалы!AW28</f>
        <v>0.14499999999999999</v>
      </c>
      <c r="AY49" s="70">
        <f t="shared" si="91"/>
        <v>-253.77849999999995</v>
      </c>
      <c r="AZ49" s="71">
        <f t="shared" si="92"/>
        <v>63.509722465527148</v>
      </c>
      <c r="BA49" s="67">
        <f t="shared" si="402"/>
        <v>361.94299999999998</v>
      </c>
      <c r="BB49" s="68">
        <f>+[1]Аппарат!BB49+[1]Филиалы!BB28</f>
        <v>356.49634647965235</v>
      </c>
      <c r="BC49" s="68">
        <f>+[1]Аппарат!BC49+[1]Филиалы!BD28</f>
        <v>5.4466535203476525</v>
      </c>
      <c r="BD49" s="68">
        <f>+[1]Филиалы!BC28</f>
        <v>0</v>
      </c>
      <c r="BE49" s="69">
        <f t="shared" si="403"/>
        <v>453.83637000000004</v>
      </c>
      <c r="BF49" s="68">
        <f>+[1]Аппарат!BF49+[1]Филиалы!BF28</f>
        <v>449.80337000000003</v>
      </c>
      <c r="BG49" s="68">
        <f>+[1]Аппарат!BG49+[1]Филиалы!BH28</f>
        <v>3.1579999999999999</v>
      </c>
      <c r="BH49" s="68">
        <f>+[1]Филиалы!BG28</f>
        <v>0.875</v>
      </c>
      <c r="BI49" s="70">
        <f t="shared" si="93"/>
        <v>-91.893370000000061</v>
      </c>
      <c r="BJ49" s="71">
        <f t="shared" si="94"/>
        <v>25.388906540532645</v>
      </c>
      <c r="BK49" s="67">
        <f t="shared" si="404"/>
        <v>311.08</v>
      </c>
      <c r="BL49" s="68">
        <f>+[1]Аппарат!BL49+[1]Филиалы!BL28</f>
        <v>305.72178921380703</v>
      </c>
      <c r="BM49" s="68">
        <f>+[1]Аппарат!BM49+[1]Филиалы!BN28</f>
        <v>5.3582107861929362</v>
      </c>
      <c r="BN49" s="68">
        <f>+[1]Филиалы!BM28</f>
        <v>0</v>
      </c>
      <c r="BO49" s="69">
        <f t="shared" si="405"/>
        <v>427.34598000000005</v>
      </c>
      <c r="BP49" s="68">
        <f>+[1]Аппарат!BP49+[1]Филиалы!BP28</f>
        <v>411.56126</v>
      </c>
      <c r="BQ49" s="68">
        <f>+[1]Аппарат!BQ49+[1]Филиалы!BR28</f>
        <v>15.052720000000001</v>
      </c>
      <c r="BR49" s="68">
        <f>+[1]Филиалы!BQ28</f>
        <v>0.73199999999999998</v>
      </c>
      <c r="BS49" s="70">
        <f t="shared" si="95"/>
        <v>-116.26598000000007</v>
      </c>
      <c r="BT49" s="71">
        <f t="shared" si="96"/>
        <v>37.374945351678036</v>
      </c>
      <c r="BU49" s="67">
        <f t="shared" si="406"/>
        <v>1072.6130000000001</v>
      </c>
      <c r="BV49" s="68">
        <f t="shared" si="507"/>
        <v>1056.4499249072664</v>
      </c>
      <c r="BW49" s="68">
        <f t="shared" si="507"/>
        <v>16.163075092733528</v>
      </c>
      <c r="BX49" s="68">
        <f t="shared" si="507"/>
        <v>0</v>
      </c>
      <c r="BY49" s="69">
        <f t="shared" si="407"/>
        <v>1534.5508499999999</v>
      </c>
      <c r="BZ49" s="68">
        <f t="shared" si="508"/>
        <v>1491.33853</v>
      </c>
      <c r="CA49" s="68">
        <f t="shared" si="508"/>
        <v>41.460320000000003</v>
      </c>
      <c r="CB49" s="68">
        <f t="shared" si="508"/>
        <v>1.752</v>
      </c>
      <c r="CC49" s="70">
        <f t="shared" si="99"/>
        <v>-461.9378499999998</v>
      </c>
      <c r="CD49" s="71">
        <f t="shared" si="100"/>
        <v>43.06659065291953</v>
      </c>
      <c r="CE49" s="67">
        <f t="shared" si="408"/>
        <v>1972.9772400000002</v>
      </c>
      <c r="CF49" s="68">
        <f t="shared" si="509"/>
        <v>1940.754472570562</v>
      </c>
      <c r="CG49" s="68">
        <f t="shared" si="509"/>
        <v>32.222767429438179</v>
      </c>
      <c r="CH49" s="68">
        <f t="shared" si="509"/>
        <v>0</v>
      </c>
      <c r="CI49" s="69">
        <f t="shared" si="409"/>
        <v>2272.5612799999999</v>
      </c>
      <c r="CJ49" s="68">
        <f>+[1]Аппарат!CJ49+[1]Филиалы!CJ28</f>
        <v>2211.4031457143997</v>
      </c>
      <c r="CK49" s="68">
        <f>+[1]Аппарат!CK49+[1]Филиалы!CL28</f>
        <v>55.555134285599998</v>
      </c>
      <c r="CL49" s="68">
        <f>+[1]Филиалы!CK28</f>
        <v>5.6029999999999998</v>
      </c>
      <c r="CM49" s="70">
        <f t="shared" si="103"/>
        <v>-299.58403999999973</v>
      </c>
      <c r="CN49" s="71">
        <f t="shared" si="104"/>
        <v>15.184363708118582</v>
      </c>
      <c r="CO49" s="67">
        <f t="shared" ref="CO49:CO52" si="524">SUM(CP49:CR49)</f>
        <v>396.64499999999992</v>
      </c>
      <c r="CP49" s="68">
        <f>+[1]Аппарат!CP49+[1]Филиалы!CP28</f>
        <v>391.28678921380697</v>
      </c>
      <c r="CQ49" s="68">
        <f>+[1]Аппарат!CQ49+[1]Филиалы!CR28</f>
        <v>5.358210786192938</v>
      </c>
      <c r="CR49" s="68">
        <f>+[1]Филиалы!CQ28</f>
        <v>0</v>
      </c>
      <c r="CS49" s="69">
        <f t="shared" si="523"/>
        <v>209.69048959999998</v>
      </c>
      <c r="CT49" s="68">
        <f>+[1]Аппарат!CT49+[1]Филиалы!CT28</f>
        <v>204.95863699999995</v>
      </c>
      <c r="CU49" s="68">
        <f>+[1]Аппарат!CU49+[1]Филиалы!CV28</f>
        <v>4.5258725999999996</v>
      </c>
      <c r="CV49" s="68">
        <f>+[1]Филиалы!CU28</f>
        <v>0.20598</v>
      </c>
      <c r="CW49" s="70">
        <f t="shared" si="228"/>
        <v>186.95451039999995</v>
      </c>
      <c r="CX49" s="71">
        <f t="shared" si="229"/>
        <v>-47.133963720707428</v>
      </c>
      <c r="CY49" s="67">
        <f t="shared" si="230"/>
        <v>536.25499999999988</v>
      </c>
      <c r="CZ49" s="68">
        <f>+[1]Аппарат!CZ49+[1]Филиалы!CZ28</f>
        <v>530.80884065070472</v>
      </c>
      <c r="DA49" s="68">
        <f>+[1]Аппарат!DA49+[1]Филиалы!DB28</f>
        <v>5.4461593492951099</v>
      </c>
      <c r="DB49" s="68">
        <f>+[1]Филиалы!DA28</f>
        <v>0</v>
      </c>
      <c r="DC49" s="69">
        <f t="shared" si="41"/>
        <v>286.32733999999999</v>
      </c>
      <c r="DD49" s="68">
        <f>+[1]Аппарат!DD49+[1]Филиалы!DD28</f>
        <v>274.654404</v>
      </c>
      <c r="DE49" s="68">
        <f>+[1]Аппарат!DE49+[1]Филиалы!DF28</f>
        <v>9.7092259999999992</v>
      </c>
      <c r="DF49" s="68">
        <f>+[1]Филиалы!DE28</f>
        <v>1.9637100000000001</v>
      </c>
      <c r="DG49" s="70">
        <f t="shared" si="233"/>
        <v>249.92765999999989</v>
      </c>
      <c r="DH49" s="71">
        <f t="shared" si="234"/>
        <v>-46.606122087439736</v>
      </c>
      <c r="DI49" s="67">
        <f t="shared" si="410"/>
        <v>455.28999999999996</v>
      </c>
      <c r="DJ49" s="68">
        <f>+[1]Аппарат!DJ49+[1]Филиалы!DJ28</f>
        <v>449.93178921380701</v>
      </c>
      <c r="DK49" s="68">
        <f>+[1]Аппарат!DK49+[1]Филиалы!DL28</f>
        <v>5.358210786192938</v>
      </c>
      <c r="DL49" s="68">
        <f>+[1]Филиалы!DK28</f>
        <v>0</v>
      </c>
      <c r="DM49" s="69">
        <f t="shared" si="411"/>
        <v>556.96751899999992</v>
      </c>
      <c r="DN49" s="68">
        <f>+[1]Аппарат!DN49+[1]Филиалы!DN28</f>
        <v>546.73908999999992</v>
      </c>
      <c r="DO49" s="68">
        <f>+[1]Аппарат!DO49+[1]Филиалы!DP28</f>
        <v>7.1037289999999995</v>
      </c>
      <c r="DP49" s="68">
        <f>+[1]Филиалы!DO28</f>
        <v>3.1246999999999998</v>
      </c>
      <c r="DQ49" s="70">
        <f t="shared" si="237"/>
        <v>-101.67751899999996</v>
      </c>
      <c r="DR49" s="71">
        <f t="shared" si="238"/>
        <v>22.332473588262431</v>
      </c>
      <c r="DS49" s="67">
        <f t="shared" si="412"/>
        <v>1388.1899999999996</v>
      </c>
      <c r="DT49" s="68">
        <f t="shared" si="510"/>
        <v>1372.0274190783186</v>
      </c>
      <c r="DU49" s="68">
        <f t="shared" si="510"/>
        <v>16.162580921680984</v>
      </c>
      <c r="DV49" s="68">
        <f t="shared" si="510"/>
        <v>0</v>
      </c>
      <c r="DW49" s="69">
        <f t="shared" si="413"/>
        <v>1052.9853486</v>
      </c>
      <c r="DX49" s="68">
        <f t="shared" si="511"/>
        <v>1026.3521309999999</v>
      </c>
      <c r="DY49" s="68">
        <f t="shared" si="511"/>
        <v>21.338827599999998</v>
      </c>
      <c r="DZ49" s="68">
        <f t="shared" si="511"/>
        <v>5.2943899999999999</v>
      </c>
      <c r="EA49" s="70">
        <f t="shared" si="241"/>
        <v>335.20465139999965</v>
      </c>
      <c r="EB49" s="71">
        <f t="shared" si="242"/>
        <v>-24.146885613640762</v>
      </c>
      <c r="EC49" s="67">
        <f t="shared" si="414"/>
        <v>3361.1672399999998</v>
      </c>
      <c r="ED49" s="68">
        <f t="shared" si="512"/>
        <v>3312.7818916488804</v>
      </c>
      <c r="EE49" s="68">
        <f t="shared" si="512"/>
        <v>48.385348351119163</v>
      </c>
      <c r="EF49" s="68">
        <f t="shared" si="512"/>
        <v>0</v>
      </c>
      <c r="EG49" s="69">
        <f t="shared" si="415"/>
        <v>3325.5466286000001</v>
      </c>
      <c r="EH49" s="68">
        <f t="shared" si="513"/>
        <v>3237.7552767143998</v>
      </c>
      <c r="EI49" s="68">
        <f t="shared" si="513"/>
        <v>76.893961885599992</v>
      </c>
      <c r="EJ49" s="68">
        <f t="shared" si="513"/>
        <v>10.89739</v>
      </c>
      <c r="EK49" s="70">
        <f t="shared" si="245"/>
        <v>35.620611399999689</v>
      </c>
      <c r="EL49" s="71">
        <f t="shared" si="246"/>
        <v>-1.0597690878362727</v>
      </c>
      <c r="EM49" s="67">
        <f t="shared" si="416"/>
        <v>466.55999999999995</v>
      </c>
      <c r="EN49" s="68">
        <f>+[1]Аппарат!EN49+[1]Филиалы!EN28</f>
        <v>461.20178921380699</v>
      </c>
      <c r="EO49" s="68">
        <f>+[1]Аппарат!EO49+[1]Филиалы!EP28</f>
        <v>5.3582107861929371</v>
      </c>
      <c r="EP49" s="68">
        <f>+[1]Филиалы!EO28</f>
        <v>0</v>
      </c>
      <c r="EQ49" s="69">
        <f t="shared" si="417"/>
        <v>521.19646</v>
      </c>
      <c r="ER49" s="68">
        <f>+[1]Аппарат!ER49+[1]Филиалы!ER28</f>
        <v>510.51594</v>
      </c>
      <c r="ES49" s="68">
        <f>+[1]Аппарат!ES49+[1]Филиалы!ET28</f>
        <v>10.337959999999999</v>
      </c>
      <c r="ET49" s="68">
        <f>+[1]Филиалы!ES28</f>
        <v>0.34255999999999998</v>
      </c>
      <c r="EU49" s="70">
        <f t="shared" si="249"/>
        <v>-54.636460000000056</v>
      </c>
      <c r="EV49" s="71">
        <f t="shared" si="250"/>
        <v>11.710489540466412</v>
      </c>
      <c r="EW49" s="67">
        <f t="shared" si="418"/>
        <v>352.96000000000004</v>
      </c>
      <c r="EX49" s="68">
        <f>+[1]Аппарат!EX49+[1]Филиалы!EX28</f>
        <v>347.51166001817285</v>
      </c>
      <c r="EY49" s="68">
        <f>+[1]Аппарат!EY49+[1]Филиалы!EZ28</f>
        <v>5.4483399818272096</v>
      </c>
      <c r="EZ49" s="68">
        <f>+[1]Филиалы!EY28</f>
        <v>0</v>
      </c>
      <c r="FA49" s="69">
        <f t="shared" si="419"/>
        <v>418.33899999999994</v>
      </c>
      <c r="FB49" s="68">
        <f>+[1]Аппарат!FB49+[1]Филиалы!FB28</f>
        <v>410.56899999999996</v>
      </c>
      <c r="FC49" s="68">
        <f>+[1]Аппарат!FC49+[1]Филиалы!FD28</f>
        <v>5.93</v>
      </c>
      <c r="FD49" s="68">
        <f>+[1]Филиалы!FC28</f>
        <v>1.8399999999999999</v>
      </c>
      <c r="FE49" s="70">
        <f t="shared" si="253"/>
        <v>-65.378999999999905</v>
      </c>
      <c r="FF49" s="71">
        <f t="shared" si="254"/>
        <v>18.523062103354462</v>
      </c>
      <c r="FG49" s="67">
        <f t="shared" si="420"/>
        <v>335.55</v>
      </c>
      <c r="FH49" s="68">
        <f>+[1]Аппарат!FH49+[1]Филиалы!FH28</f>
        <v>330.19178921380706</v>
      </c>
      <c r="FI49" s="68">
        <f>+[1]Аппарат!FI49+[1]Филиалы!FJ28</f>
        <v>5.3582107861929362</v>
      </c>
      <c r="FJ49" s="68">
        <f>+[1]Филиалы!FI28</f>
        <v>0</v>
      </c>
      <c r="FK49" s="69">
        <f t="shared" si="421"/>
        <v>658.09239100000002</v>
      </c>
      <c r="FL49" s="68">
        <f>+[1]Аппарат!FL49+[1]Филиалы!FL28</f>
        <v>649.21386600000005</v>
      </c>
      <c r="FM49" s="68">
        <f>+[1]Аппарат!FM49+[1]Филиалы!FN28</f>
        <v>6.3999619999999995</v>
      </c>
      <c r="FN49" s="68">
        <f>+[1]Филиалы!FM28</f>
        <v>2.4785630000000003</v>
      </c>
      <c r="FO49" s="70">
        <f t="shared" si="257"/>
        <v>-322.54239100000001</v>
      </c>
      <c r="FP49" s="71">
        <f t="shared" si="258"/>
        <v>96.12349605125911</v>
      </c>
      <c r="FQ49" s="67">
        <f t="shared" si="422"/>
        <v>1155.07</v>
      </c>
      <c r="FR49" s="68">
        <f t="shared" si="514"/>
        <v>1138.9052384457868</v>
      </c>
      <c r="FS49" s="68">
        <f t="shared" si="514"/>
        <v>16.164761554213083</v>
      </c>
      <c r="FT49" s="68">
        <f t="shared" si="514"/>
        <v>0</v>
      </c>
      <c r="FU49" s="69">
        <f t="shared" si="423"/>
        <v>1597.6278510000002</v>
      </c>
      <c r="FV49" s="68">
        <f t="shared" si="515"/>
        <v>1570.298806</v>
      </c>
      <c r="FW49" s="68">
        <f t="shared" si="515"/>
        <v>22.667921999999997</v>
      </c>
      <c r="FX49" s="68">
        <f t="shared" si="515"/>
        <v>4.6611229999999999</v>
      </c>
      <c r="FY49" s="70">
        <f t="shared" si="261"/>
        <v>-442.55785100000026</v>
      </c>
      <c r="FZ49" s="71">
        <f t="shared" si="262"/>
        <v>38.314374972945387</v>
      </c>
      <c r="GA49" s="67">
        <f t="shared" si="424"/>
        <v>2543.2599999999998</v>
      </c>
      <c r="GB49" s="68">
        <f t="shared" si="516"/>
        <v>2510.9326575241057</v>
      </c>
      <c r="GC49" s="68">
        <f t="shared" si="516"/>
        <v>32.327342475894071</v>
      </c>
      <c r="GD49" s="68">
        <f t="shared" si="516"/>
        <v>0</v>
      </c>
      <c r="GE49" s="69">
        <f t="shared" si="425"/>
        <v>2650.6131995999999</v>
      </c>
      <c r="GF49" s="68">
        <f t="shared" si="517"/>
        <v>2596.6509369999999</v>
      </c>
      <c r="GG49" s="68">
        <f t="shared" si="517"/>
        <v>44.006749599999992</v>
      </c>
      <c r="GH49" s="68">
        <f t="shared" si="517"/>
        <v>9.9555129999999998</v>
      </c>
      <c r="GI49" s="70">
        <f t="shared" si="265"/>
        <v>-107.35319960000015</v>
      </c>
      <c r="GJ49" s="71">
        <f t="shared" si="266"/>
        <v>4.2210863065514417</v>
      </c>
      <c r="GK49" s="67">
        <f t="shared" si="426"/>
        <v>4516.2372400000004</v>
      </c>
      <c r="GL49" s="68">
        <f t="shared" si="518"/>
        <v>4451.6871300946677</v>
      </c>
      <c r="GM49" s="68">
        <f t="shared" si="518"/>
        <v>64.550109905332249</v>
      </c>
      <c r="GN49" s="68">
        <f t="shared" si="518"/>
        <v>0</v>
      </c>
      <c r="GO49" s="69">
        <f t="shared" si="427"/>
        <v>4923.1744795999994</v>
      </c>
      <c r="GP49" s="68">
        <f t="shared" si="519"/>
        <v>4808.0540827143996</v>
      </c>
      <c r="GQ49" s="68">
        <f t="shared" si="519"/>
        <v>99.561883885599997</v>
      </c>
      <c r="GR49" s="68">
        <f t="shared" si="519"/>
        <v>15.558513</v>
      </c>
      <c r="GS49" s="70">
        <f t="shared" si="269"/>
        <v>-406.93723959999897</v>
      </c>
      <c r="GT49" s="71">
        <f t="shared" si="270"/>
        <v>9.0105372675240289</v>
      </c>
      <c r="GV49" s="31">
        <f>+GK49-[1]Шатура!GK28</f>
        <v>4338.4042400000008</v>
      </c>
      <c r="GX49" s="65">
        <f t="shared" si="78"/>
        <v>-2272.5612799999999</v>
      </c>
      <c r="GZ49" s="79">
        <f t="shared" si="449"/>
        <v>738.01043000000004</v>
      </c>
    </row>
    <row r="50" spans="1:212" ht="25.5" x14ac:dyDescent="0.2">
      <c r="A50" s="340"/>
      <c r="B50" s="107" t="s">
        <v>309</v>
      </c>
      <c r="C50" s="67">
        <f t="shared" si="79"/>
        <v>0</v>
      </c>
      <c r="D50" s="68">
        <f>+[1]Аппарат!D50</f>
        <v>0</v>
      </c>
      <c r="E50" s="68">
        <f>+[1]Аппарат!E50</f>
        <v>0</v>
      </c>
      <c r="F50" s="68"/>
      <c r="G50" s="69">
        <f t="shared" si="521"/>
        <v>0</v>
      </c>
      <c r="H50" s="68">
        <f>+[1]Аппарат!H50</f>
        <v>0</v>
      </c>
      <c r="I50" s="68">
        <f>+[1]Аппарат!I50</f>
        <v>0</v>
      </c>
      <c r="J50" s="68">
        <f>+[1]Аппарат!J50</f>
        <v>0</v>
      </c>
      <c r="K50" s="70">
        <f t="shared" si="80"/>
        <v>0</v>
      </c>
      <c r="L50" s="71" t="e">
        <f t="shared" si="81"/>
        <v>#DIV/0!</v>
      </c>
      <c r="M50" s="67">
        <f t="shared" si="207"/>
        <v>0</v>
      </c>
      <c r="N50" s="68">
        <f>+[1]Аппарат!N50</f>
        <v>0</v>
      </c>
      <c r="O50" s="68">
        <f>+[1]Аппарат!O50</f>
        <v>0</v>
      </c>
      <c r="P50" s="68"/>
      <c r="Q50" s="69">
        <f t="shared" si="7"/>
        <v>0</v>
      </c>
      <c r="R50" s="68">
        <f>+[1]Аппарат!R50</f>
        <v>0</v>
      </c>
      <c r="S50" s="68">
        <f>+[1]Аппарат!S50</f>
        <v>0</v>
      </c>
      <c r="T50" s="68">
        <f>+[1]Аппарат!T50</f>
        <v>0</v>
      </c>
      <c r="U50" s="70">
        <f t="shared" si="83"/>
        <v>0</v>
      </c>
      <c r="V50" s="71" t="e">
        <f t="shared" si="84"/>
        <v>#DIV/0!</v>
      </c>
      <c r="W50" s="67">
        <f t="shared" si="396"/>
        <v>0</v>
      </c>
      <c r="X50" s="68">
        <f>+[1]Аппарат!X50</f>
        <v>0</v>
      </c>
      <c r="Y50" s="68">
        <f>+[1]Аппарат!Y50</f>
        <v>0</v>
      </c>
      <c r="Z50" s="68"/>
      <c r="AA50" s="69">
        <f t="shared" si="397"/>
        <v>0</v>
      </c>
      <c r="AB50" s="68">
        <f>+[1]Аппарат!AB50</f>
        <v>0</v>
      </c>
      <c r="AC50" s="68">
        <f>+[1]Аппарат!AC50</f>
        <v>0</v>
      </c>
      <c r="AD50" s="68">
        <f>+[1]Аппарат!AD50</f>
        <v>0</v>
      </c>
      <c r="AE50" s="70">
        <f t="shared" si="85"/>
        <v>0</v>
      </c>
      <c r="AF50" s="71" t="e">
        <f t="shared" si="86"/>
        <v>#DIV/0!</v>
      </c>
      <c r="AG50" s="67">
        <f t="shared" si="398"/>
        <v>0</v>
      </c>
      <c r="AH50" s="68">
        <f t="shared" si="505"/>
        <v>0</v>
      </c>
      <c r="AI50" s="68">
        <f t="shared" si="505"/>
        <v>0</v>
      </c>
      <c r="AJ50" s="68">
        <f t="shared" si="505"/>
        <v>0</v>
      </c>
      <c r="AK50" s="69">
        <f t="shared" si="399"/>
        <v>0</v>
      </c>
      <c r="AL50" s="68">
        <f t="shared" si="506"/>
        <v>0</v>
      </c>
      <c r="AM50" s="68">
        <f t="shared" si="506"/>
        <v>0</v>
      </c>
      <c r="AN50" s="68">
        <f t="shared" si="506"/>
        <v>0</v>
      </c>
      <c r="AO50" s="70">
        <f t="shared" si="89"/>
        <v>0</v>
      </c>
      <c r="AP50" s="71" t="e">
        <f t="shared" si="90"/>
        <v>#DIV/0!</v>
      </c>
      <c r="AQ50" s="67">
        <f t="shared" si="400"/>
        <v>0</v>
      </c>
      <c r="AR50" s="68">
        <f>+[1]Аппарат!AR50</f>
        <v>0</v>
      </c>
      <c r="AS50" s="68">
        <f>+[1]Аппарат!AS50</f>
        <v>0</v>
      </c>
      <c r="AT50" s="68"/>
      <c r="AU50" s="69">
        <f t="shared" si="401"/>
        <v>0</v>
      </c>
      <c r="AV50" s="68">
        <f>+[1]Аппарат!AV50</f>
        <v>0</v>
      </c>
      <c r="AW50" s="68">
        <f>+[1]Аппарат!AW50</f>
        <v>0</v>
      </c>
      <c r="AX50" s="68">
        <f>+[1]Аппарат!AX50</f>
        <v>0</v>
      </c>
      <c r="AY50" s="70">
        <f t="shared" si="91"/>
        <v>0</v>
      </c>
      <c r="AZ50" s="71" t="e">
        <f t="shared" si="92"/>
        <v>#DIV/0!</v>
      </c>
      <c r="BA50" s="67">
        <f t="shared" si="402"/>
        <v>0</v>
      </c>
      <c r="BB50" s="68">
        <f>+[1]Аппарат!BB50</f>
        <v>0</v>
      </c>
      <c r="BC50" s="68">
        <f>+[1]Аппарат!BC50</f>
        <v>0</v>
      </c>
      <c r="BD50" s="68"/>
      <c r="BE50" s="69">
        <f t="shared" si="403"/>
        <v>0</v>
      </c>
      <c r="BF50" s="68">
        <f>+[1]Аппарат!BF50</f>
        <v>0</v>
      </c>
      <c r="BG50" s="68">
        <f>+[1]Аппарат!BG50</f>
        <v>0</v>
      </c>
      <c r="BH50" s="68">
        <f>+[1]Аппарат!BH50</f>
        <v>0</v>
      </c>
      <c r="BI50" s="70">
        <f t="shared" si="93"/>
        <v>0</v>
      </c>
      <c r="BJ50" s="71" t="e">
        <f t="shared" si="94"/>
        <v>#DIV/0!</v>
      </c>
      <c r="BK50" s="67">
        <f t="shared" si="404"/>
        <v>0</v>
      </c>
      <c r="BL50" s="68">
        <f>+[1]Аппарат!BL50</f>
        <v>0</v>
      </c>
      <c r="BM50" s="68">
        <f>+[1]Аппарат!BM50</f>
        <v>0</v>
      </c>
      <c r="BN50" s="68"/>
      <c r="BO50" s="69">
        <f t="shared" si="405"/>
        <v>0</v>
      </c>
      <c r="BP50" s="68">
        <f>+[1]Аппарат!BP50</f>
        <v>0</v>
      </c>
      <c r="BQ50" s="68">
        <f>+[1]Аппарат!BQ50</f>
        <v>0</v>
      </c>
      <c r="BR50" s="68">
        <f>+[1]Аппарат!BR50</f>
        <v>0</v>
      </c>
      <c r="BS50" s="70">
        <f t="shared" si="95"/>
        <v>0</v>
      </c>
      <c r="BT50" s="71" t="e">
        <f t="shared" si="96"/>
        <v>#DIV/0!</v>
      </c>
      <c r="BU50" s="67">
        <f t="shared" si="406"/>
        <v>0</v>
      </c>
      <c r="BV50" s="68">
        <f t="shared" si="507"/>
        <v>0</v>
      </c>
      <c r="BW50" s="68">
        <f t="shared" si="507"/>
        <v>0</v>
      </c>
      <c r="BX50" s="68">
        <f t="shared" si="507"/>
        <v>0</v>
      </c>
      <c r="BY50" s="69">
        <f t="shared" si="407"/>
        <v>0</v>
      </c>
      <c r="BZ50" s="68">
        <f t="shared" si="508"/>
        <v>0</v>
      </c>
      <c r="CA50" s="68">
        <f t="shared" si="508"/>
        <v>0</v>
      </c>
      <c r="CB50" s="68">
        <f t="shared" si="508"/>
        <v>0</v>
      </c>
      <c r="CC50" s="70">
        <f t="shared" si="99"/>
        <v>0</v>
      </c>
      <c r="CD50" s="71" t="e">
        <f t="shared" si="100"/>
        <v>#DIV/0!</v>
      </c>
      <c r="CE50" s="67">
        <f t="shared" si="408"/>
        <v>0</v>
      </c>
      <c r="CF50" s="68">
        <f t="shared" si="509"/>
        <v>0</v>
      </c>
      <c r="CG50" s="68">
        <f t="shared" si="509"/>
        <v>0</v>
      </c>
      <c r="CH50" s="68">
        <f t="shared" si="509"/>
        <v>0</v>
      </c>
      <c r="CI50" s="69">
        <f t="shared" si="409"/>
        <v>0</v>
      </c>
      <c r="CJ50" s="68">
        <f>+[1]Аппарат!CJ50</f>
        <v>0</v>
      </c>
      <c r="CK50" s="68">
        <f>+[1]Аппарат!CK50</f>
        <v>0</v>
      </c>
      <c r="CL50" s="68">
        <f>+[1]Аппарат!CL50</f>
        <v>0</v>
      </c>
      <c r="CM50" s="70">
        <f t="shared" si="103"/>
        <v>0</v>
      </c>
      <c r="CN50" s="71" t="e">
        <f t="shared" si="104"/>
        <v>#DIV/0!</v>
      </c>
      <c r="CO50" s="67">
        <f t="shared" si="524"/>
        <v>0</v>
      </c>
      <c r="CP50" s="68">
        <f>+[1]Аппарат!CP50</f>
        <v>0</v>
      </c>
      <c r="CQ50" s="68">
        <f>+[1]Аппарат!CQ50</f>
        <v>0</v>
      </c>
      <c r="CR50" s="68"/>
      <c r="CS50" s="69">
        <f t="shared" si="523"/>
        <v>0</v>
      </c>
      <c r="CT50" s="68">
        <f>+[1]Аппарат!CT50</f>
        <v>0</v>
      </c>
      <c r="CU50" s="68">
        <f>+[1]Аппарат!CU50</f>
        <v>0</v>
      </c>
      <c r="CV50" s="68">
        <f>+[1]Аппарат!CV50</f>
        <v>0</v>
      </c>
      <c r="CW50" s="70">
        <f t="shared" si="228"/>
        <v>0</v>
      </c>
      <c r="CX50" s="71" t="e">
        <f t="shared" si="229"/>
        <v>#DIV/0!</v>
      </c>
      <c r="CY50" s="67">
        <f t="shared" si="230"/>
        <v>0</v>
      </c>
      <c r="CZ50" s="68">
        <f>+[1]Аппарат!CZ50</f>
        <v>0</v>
      </c>
      <c r="DA50" s="68">
        <f>+[1]Аппарат!DA50</f>
        <v>0</v>
      </c>
      <c r="DB50" s="68"/>
      <c r="DC50" s="69">
        <f t="shared" si="41"/>
        <v>0</v>
      </c>
      <c r="DD50" s="68">
        <f>+[1]Аппарат!DD50</f>
        <v>0</v>
      </c>
      <c r="DE50" s="68">
        <f>+[1]Аппарат!DE50</f>
        <v>0</v>
      </c>
      <c r="DF50" s="68">
        <f>+[1]Аппарат!DF50</f>
        <v>0</v>
      </c>
      <c r="DG50" s="70">
        <f t="shared" si="233"/>
        <v>0</v>
      </c>
      <c r="DH50" s="71" t="e">
        <f t="shared" si="234"/>
        <v>#DIV/0!</v>
      </c>
      <c r="DI50" s="67">
        <f t="shared" si="410"/>
        <v>0</v>
      </c>
      <c r="DJ50" s="68">
        <f>+[1]Аппарат!DJ50</f>
        <v>0</v>
      </c>
      <c r="DK50" s="68">
        <f>+[1]Аппарат!DK50</f>
        <v>0</v>
      </c>
      <c r="DL50" s="68"/>
      <c r="DM50" s="69">
        <f t="shared" si="411"/>
        <v>0</v>
      </c>
      <c r="DN50" s="68">
        <f>+[1]Аппарат!DN50</f>
        <v>0</v>
      </c>
      <c r="DO50" s="68">
        <f>+[1]Аппарат!DO50</f>
        <v>0</v>
      </c>
      <c r="DP50" s="68">
        <f>+[1]Аппарат!DP50</f>
        <v>0</v>
      </c>
      <c r="DQ50" s="70">
        <f t="shared" si="237"/>
        <v>0</v>
      </c>
      <c r="DR50" s="71" t="e">
        <f t="shared" si="238"/>
        <v>#DIV/0!</v>
      </c>
      <c r="DS50" s="67">
        <f t="shared" si="412"/>
        <v>0</v>
      </c>
      <c r="DT50" s="68">
        <f t="shared" si="510"/>
        <v>0</v>
      </c>
      <c r="DU50" s="68">
        <f t="shared" si="510"/>
        <v>0</v>
      </c>
      <c r="DV50" s="68">
        <f t="shared" si="510"/>
        <v>0</v>
      </c>
      <c r="DW50" s="69">
        <f t="shared" si="413"/>
        <v>0</v>
      </c>
      <c r="DX50" s="68">
        <f t="shared" si="511"/>
        <v>0</v>
      </c>
      <c r="DY50" s="68">
        <f t="shared" si="511"/>
        <v>0</v>
      </c>
      <c r="DZ50" s="68">
        <f t="shared" si="511"/>
        <v>0</v>
      </c>
      <c r="EA50" s="70">
        <f t="shared" si="241"/>
        <v>0</v>
      </c>
      <c r="EB50" s="71" t="e">
        <f t="shared" si="242"/>
        <v>#DIV/0!</v>
      </c>
      <c r="EC50" s="67">
        <f t="shared" si="414"/>
        <v>0</v>
      </c>
      <c r="ED50" s="68">
        <f t="shared" si="512"/>
        <v>0</v>
      </c>
      <c r="EE50" s="68">
        <f t="shared" si="512"/>
        <v>0</v>
      </c>
      <c r="EF50" s="68">
        <f t="shared" si="512"/>
        <v>0</v>
      </c>
      <c r="EG50" s="69">
        <f t="shared" si="415"/>
        <v>0</v>
      </c>
      <c r="EH50" s="68">
        <f t="shared" si="513"/>
        <v>0</v>
      </c>
      <c r="EI50" s="68">
        <f t="shared" si="513"/>
        <v>0</v>
      </c>
      <c r="EJ50" s="68">
        <f t="shared" si="513"/>
        <v>0</v>
      </c>
      <c r="EK50" s="70">
        <f t="shared" si="245"/>
        <v>0</v>
      </c>
      <c r="EL50" s="71" t="e">
        <f t="shared" si="246"/>
        <v>#DIV/0!</v>
      </c>
      <c r="EM50" s="67">
        <f t="shared" si="416"/>
        <v>0</v>
      </c>
      <c r="EN50" s="68">
        <f>+[1]Аппарат!EN50</f>
        <v>0</v>
      </c>
      <c r="EO50" s="68">
        <f>+[1]Аппарат!EO50</f>
        <v>0</v>
      </c>
      <c r="EP50" s="68"/>
      <c r="EQ50" s="69">
        <f t="shared" si="417"/>
        <v>0</v>
      </c>
      <c r="ER50" s="68">
        <f>+[1]Аппарат!ER50</f>
        <v>0</v>
      </c>
      <c r="ES50" s="68">
        <f>+[1]Аппарат!ES50</f>
        <v>0</v>
      </c>
      <c r="ET50" s="68">
        <f>+[1]Аппарат!ET50</f>
        <v>0</v>
      </c>
      <c r="EU50" s="70">
        <f t="shared" si="249"/>
        <v>0</v>
      </c>
      <c r="EV50" s="71" t="e">
        <f t="shared" si="250"/>
        <v>#DIV/0!</v>
      </c>
      <c r="EW50" s="67">
        <f t="shared" si="418"/>
        <v>0</v>
      </c>
      <c r="EX50" s="68">
        <f>+[1]Аппарат!EX50</f>
        <v>0</v>
      </c>
      <c r="EY50" s="68">
        <f>+[1]Аппарат!EY50</f>
        <v>0</v>
      </c>
      <c r="EZ50" s="68"/>
      <c r="FA50" s="69">
        <f t="shared" si="419"/>
        <v>0</v>
      </c>
      <c r="FB50" s="68">
        <f>+[1]Аппарат!FB50</f>
        <v>0</v>
      </c>
      <c r="FC50" s="68">
        <f>+[1]Аппарат!FC50</f>
        <v>0</v>
      </c>
      <c r="FD50" s="68">
        <f>+[1]Аппарат!FD50</f>
        <v>0</v>
      </c>
      <c r="FE50" s="70">
        <f t="shared" si="253"/>
        <v>0</v>
      </c>
      <c r="FF50" s="71" t="e">
        <f t="shared" si="254"/>
        <v>#DIV/0!</v>
      </c>
      <c r="FG50" s="67">
        <f t="shared" si="420"/>
        <v>0</v>
      </c>
      <c r="FH50" s="68">
        <f>+[1]Аппарат!FH50</f>
        <v>0</v>
      </c>
      <c r="FI50" s="68">
        <f>+[1]Аппарат!FI50</f>
        <v>0</v>
      </c>
      <c r="FJ50" s="68"/>
      <c r="FK50" s="69">
        <f t="shared" si="421"/>
        <v>0</v>
      </c>
      <c r="FL50" s="68">
        <f>+[1]Аппарат!FL50</f>
        <v>0</v>
      </c>
      <c r="FM50" s="68">
        <f>+[1]Аппарат!FM50</f>
        <v>0</v>
      </c>
      <c r="FN50" s="68">
        <f>+[1]Аппарат!FN50</f>
        <v>0</v>
      </c>
      <c r="FO50" s="70">
        <f t="shared" si="257"/>
        <v>0</v>
      </c>
      <c r="FP50" s="71" t="e">
        <f t="shared" si="258"/>
        <v>#DIV/0!</v>
      </c>
      <c r="FQ50" s="67">
        <f t="shared" si="422"/>
        <v>0</v>
      </c>
      <c r="FR50" s="68">
        <f t="shared" si="514"/>
        <v>0</v>
      </c>
      <c r="FS50" s="68">
        <f t="shared" si="514"/>
        <v>0</v>
      </c>
      <c r="FT50" s="68">
        <f t="shared" si="514"/>
        <v>0</v>
      </c>
      <c r="FU50" s="69">
        <f t="shared" si="423"/>
        <v>0</v>
      </c>
      <c r="FV50" s="68">
        <f t="shared" si="515"/>
        <v>0</v>
      </c>
      <c r="FW50" s="68">
        <f t="shared" si="515"/>
        <v>0</v>
      </c>
      <c r="FX50" s="68">
        <f t="shared" si="515"/>
        <v>0</v>
      </c>
      <c r="FY50" s="70">
        <f t="shared" si="261"/>
        <v>0</v>
      </c>
      <c r="FZ50" s="71" t="e">
        <f t="shared" si="262"/>
        <v>#DIV/0!</v>
      </c>
      <c r="GA50" s="67">
        <f t="shared" si="424"/>
        <v>0</v>
      </c>
      <c r="GB50" s="68">
        <f t="shared" si="516"/>
        <v>0</v>
      </c>
      <c r="GC50" s="68">
        <f t="shared" si="516"/>
        <v>0</v>
      </c>
      <c r="GD50" s="68">
        <f t="shared" si="516"/>
        <v>0</v>
      </c>
      <c r="GE50" s="69">
        <f t="shared" si="425"/>
        <v>0</v>
      </c>
      <c r="GF50" s="68">
        <f t="shared" si="517"/>
        <v>0</v>
      </c>
      <c r="GG50" s="68">
        <f t="shared" si="517"/>
        <v>0</v>
      </c>
      <c r="GH50" s="68">
        <f t="shared" si="517"/>
        <v>0</v>
      </c>
      <c r="GI50" s="70">
        <f t="shared" si="265"/>
        <v>0</v>
      </c>
      <c r="GJ50" s="71" t="e">
        <f t="shared" si="266"/>
        <v>#DIV/0!</v>
      </c>
      <c r="GK50" s="67">
        <f t="shared" si="426"/>
        <v>0</v>
      </c>
      <c r="GL50" s="68">
        <f t="shared" si="518"/>
        <v>0</v>
      </c>
      <c r="GM50" s="68">
        <f t="shared" si="518"/>
        <v>0</v>
      </c>
      <c r="GN50" s="68">
        <f t="shared" si="518"/>
        <v>0</v>
      </c>
      <c r="GO50" s="69">
        <f t="shared" si="427"/>
        <v>0</v>
      </c>
      <c r="GP50" s="68">
        <f t="shared" si="519"/>
        <v>0</v>
      </c>
      <c r="GQ50" s="68">
        <f t="shared" si="519"/>
        <v>0</v>
      </c>
      <c r="GR50" s="68">
        <f t="shared" si="519"/>
        <v>0</v>
      </c>
      <c r="GS50" s="70">
        <f t="shared" si="269"/>
        <v>0</v>
      </c>
      <c r="GT50" s="71" t="e">
        <f t="shared" si="270"/>
        <v>#DIV/0!</v>
      </c>
      <c r="GV50" s="31"/>
      <c r="GX50" s="65">
        <f t="shared" si="78"/>
        <v>0</v>
      </c>
      <c r="GZ50" s="79">
        <f t="shared" si="449"/>
        <v>0</v>
      </c>
    </row>
    <row r="51" spans="1:212" ht="15" x14ac:dyDescent="0.2">
      <c r="A51" s="340"/>
      <c r="B51" s="107" t="s">
        <v>310</v>
      </c>
      <c r="C51" s="67">
        <f t="shared" si="79"/>
        <v>0</v>
      </c>
      <c r="D51" s="68">
        <f>+[1]Аппарат!D51</f>
        <v>0</v>
      </c>
      <c r="E51" s="68">
        <f>+[1]Аппарат!E51</f>
        <v>0</v>
      </c>
      <c r="F51" s="68"/>
      <c r="G51" s="69">
        <f t="shared" si="521"/>
        <v>0</v>
      </c>
      <c r="H51" s="68">
        <f>+[1]Аппарат!H51</f>
        <v>0</v>
      </c>
      <c r="I51" s="68">
        <f>+[1]Аппарат!I51</f>
        <v>0</v>
      </c>
      <c r="J51" s="68">
        <f>+[1]Аппарат!J51</f>
        <v>0</v>
      </c>
      <c r="K51" s="70">
        <f t="shared" si="80"/>
        <v>0</v>
      </c>
      <c r="L51" s="71" t="e">
        <f t="shared" si="81"/>
        <v>#DIV/0!</v>
      </c>
      <c r="M51" s="67">
        <f t="shared" si="207"/>
        <v>0</v>
      </c>
      <c r="N51" s="68">
        <f>+[1]Аппарат!N51</f>
        <v>0</v>
      </c>
      <c r="O51" s="68">
        <f>+[1]Аппарат!O51</f>
        <v>0</v>
      </c>
      <c r="P51" s="68"/>
      <c r="Q51" s="69">
        <f t="shared" si="7"/>
        <v>0</v>
      </c>
      <c r="R51" s="68">
        <f>+[1]Аппарат!R51</f>
        <v>0</v>
      </c>
      <c r="S51" s="68">
        <f>+[1]Аппарат!S51</f>
        <v>0</v>
      </c>
      <c r="T51" s="68">
        <f>+[1]Аппарат!T51</f>
        <v>0</v>
      </c>
      <c r="U51" s="70">
        <f t="shared" si="83"/>
        <v>0</v>
      </c>
      <c r="V51" s="71" t="e">
        <f t="shared" si="84"/>
        <v>#DIV/0!</v>
      </c>
      <c r="W51" s="67">
        <f t="shared" si="396"/>
        <v>0</v>
      </c>
      <c r="X51" s="68">
        <f>+[1]Аппарат!X51</f>
        <v>0</v>
      </c>
      <c r="Y51" s="68">
        <f>+[1]Аппарат!Y51</f>
        <v>0</v>
      </c>
      <c r="Z51" s="68"/>
      <c r="AA51" s="69">
        <f t="shared" si="397"/>
        <v>0</v>
      </c>
      <c r="AB51" s="68">
        <f>+[1]Аппарат!AB51</f>
        <v>0</v>
      </c>
      <c r="AC51" s="68">
        <f>+[1]Аппарат!AC51</f>
        <v>0</v>
      </c>
      <c r="AD51" s="68">
        <f>+[1]Аппарат!AD51</f>
        <v>0</v>
      </c>
      <c r="AE51" s="70">
        <f t="shared" si="85"/>
        <v>0</v>
      </c>
      <c r="AF51" s="71" t="e">
        <f t="shared" si="86"/>
        <v>#DIV/0!</v>
      </c>
      <c r="AG51" s="67">
        <f t="shared" si="398"/>
        <v>0</v>
      </c>
      <c r="AH51" s="68">
        <f t="shared" si="505"/>
        <v>0</v>
      </c>
      <c r="AI51" s="68">
        <f t="shared" si="505"/>
        <v>0</v>
      </c>
      <c r="AJ51" s="68">
        <f t="shared" si="505"/>
        <v>0</v>
      </c>
      <c r="AK51" s="69">
        <f t="shared" si="399"/>
        <v>0</v>
      </c>
      <c r="AL51" s="68">
        <f t="shared" si="506"/>
        <v>0</v>
      </c>
      <c r="AM51" s="68">
        <f t="shared" si="506"/>
        <v>0</v>
      </c>
      <c r="AN51" s="68">
        <f t="shared" si="506"/>
        <v>0</v>
      </c>
      <c r="AO51" s="70">
        <f t="shared" si="89"/>
        <v>0</v>
      </c>
      <c r="AP51" s="71" t="e">
        <f t="shared" si="90"/>
        <v>#DIV/0!</v>
      </c>
      <c r="AQ51" s="67">
        <f t="shared" si="400"/>
        <v>0</v>
      </c>
      <c r="AR51" s="68">
        <f>+[1]Аппарат!AR51</f>
        <v>0</v>
      </c>
      <c r="AS51" s="68">
        <f>+[1]Аппарат!AS51</f>
        <v>0</v>
      </c>
      <c r="AT51" s="68"/>
      <c r="AU51" s="69">
        <f t="shared" si="401"/>
        <v>0</v>
      </c>
      <c r="AV51" s="68">
        <f>+[1]Аппарат!AV51</f>
        <v>0</v>
      </c>
      <c r="AW51" s="68">
        <f>+[1]Аппарат!AW51</f>
        <v>0</v>
      </c>
      <c r="AX51" s="68">
        <f>+[1]Аппарат!AX51</f>
        <v>0</v>
      </c>
      <c r="AY51" s="70">
        <f t="shared" si="91"/>
        <v>0</v>
      </c>
      <c r="AZ51" s="71" t="e">
        <f t="shared" si="92"/>
        <v>#DIV/0!</v>
      </c>
      <c r="BA51" s="67">
        <f t="shared" si="402"/>
        <v>0</v>
      </c>
      <c r="BB51" s="68">
        <f>+[1]Аппарат!BB51</f>
        <v>0</v>
      </c>
      <c r="BC51" s="68">
        <f>+[1]Аппарат!BC51</f>
        <v>0</v>
      </c>
      <c r="BD51" s="68"/>
      <c r="BE51" s="69">
        <f t="shared" si="403"/>
        <v>0</v>
      </c>
      <c r="BF51" s="68">
        <f>+[1]Аппарат!BF51</f>
        <v>0</v>
      </c>
      <c r="BG51" s="68">
        <f>+[1]Аппарат!BG51</f>
        <v>0</v>
      </c>
      <c r="BH51" s="68">
        <f>+[1]Аппарат!BH51</f>
        <v>0</v>
      </c>
      <c r="BI51" s="70">
        <f t="shared" si="93"/>
        <v>0</v>
      </c>
      <c r="BJ51" s="71" t="e">
        <f t="shared" si="94"/>
        <v>#DIV/0!</v>
      </c>
      <c r="BK51" s="67">
        <f t="shared" si="404"/>
        <v>0</v>
      </c>
      <c r="BL51" s="68">
        <f>+[1]Аппарат!BL51</f>
        <v>0</v>
      </c>
      <c r="BM51" s="68">
        <f>+[1]Аппарат!BM51</f>
        <v>0</v>
      </c>
      <c r="BN51" s="68"/>
      <c r="BO51" s="69">
        <f t="shared" si="405"/>
        <v>0</v>
      </c>
      <c r="BP51" s="68">
        <f>+[1]Аппарат!BP51</f>
        <v>0</v>
      </c>
      <c r="BQ51" s="68">
        <f>+[1]Аппарат!BQ51</f>
        <v>0</v>
      </c>
      <c r="BR51" s="68">
        <f>+[1]Аппарат!BR51</f>
        <v>0</v>
      </c>
      <c r="BS51" s="70">
        <f t="shared" si="95"/>
        <v>0</v>
      </c>
      <c r="BT51" s="71" t="e">
        <f t="shared" si="96"/>
        <v>#DIV/0!</v>
      </c>
      <c r="BU51" s="67">
        <f t="shared" si="406"/>
        <v>0</v>
      </c>
      <c r="BV51" s="68">
        <f t="shared" si="507"/>
        <v>0</v>
      </c>
      <c r="BW51" s="68">
        <f t="shared" si="507"/>
        <v>0</v>
      </c>
      <c r="BX51" s="68">
        <f t="shared" si="507"/>
        <v>0</v>
      </c>
      <c r="BY51" s="69">
        <f t="shared" si="407"/>
        <v>0</v>
      </c>
      <c r="BZ51" s="68">
        <f t="shared" si="508"/>
        <v>0</v>
      </c>
      <c r="CA51" s="68">
        <f t="shared" si="508"/>
        <v>0</v>
      </c>
      <c r="CB51" s="68">
        <f t="shared" si="508"/>
        <v>0</v>
      </c>
      <c r="CC51" s="70">
        <f t="shared" si="99"/>
        <v>0</v>
      </c>
      <c r="CD51" s="71" t="e">
        <f t="shared" si="100"/>
        <v>#DIV/0!</v>
      </c>
      <c r="CE51" s="67">
        <f t="shared" si="408"/>
        <v>0</v>
      </c>
      <c r="CF51" s="68">
        <f t="shared" si="509"/>
        <v>0</v>
      </c>
      <c r="CG51" s="68">
        <f t="shared" si="509"/>
        <v>0</v>
      </c>
      <c r="CH51" s="68">
        <f t="shared" si="509"/>
        <v>0</v>
      </c>
      <c r="CI51" s="69">
        <f t="shared" si="409"/>
        <v>0</v>
      </c>
      <c r="CJ51" s="68">
        <f>+[1]Аппарат!CJ51</f>
        <v>0</v>
      </c>
      <c r="CK51" s="68">
        <f>+[1]Аппарат!CK51</f>
        <v>0</v>
      </c>
      <c r="CL51" s="68">
        <f>+[1]Аппарат!CL51</f>
        <v>0</v>
      </c>
      <c r="CM51" s="70">
        <f t="shared" si="103"/>
        <v>0</v>
      </c>
      <c r="CN51" s="71" t="e">
        <f t="shared" si="104"/>
        <v>#DIV/0!</v>
      </c>
      <c r="CO51" s="67">
        <f t="shared" si="524"/>
        <v>0</v>
      </c>
      <c r="CP51" s="68">
        <f>+[1]Аппарат!CP51</f>
        <v>0</v>
      </c>
      <c r="CQ51" s="68">
        <f>+[1]Аппарат!CQ51</f>
        <v>0</v>
      </c>
      <c r="CR51" s="68"/>
      <c r="CS51" s="69">
        <f t="shared" si="523"/>
        <v>0</v>
      </c>
      <c r="CT51" s="68">
        <f>+[1]Аппарат!CT51</f>
        <v>0</v>
      </c>
      <c r="CU51" s="68">
        <f>+[1]Аппарат!CU51</f>
        <v>0</v>
      </c>
      <c r="CV51" s="68">
        <f>+[1]Аппарат!CV51</f>
        <v>0</v>
      </c>
      <c r="CW51" s="70">
        <f t="shared" si="228"/>
        <v>0</v>
      </c>
      <c r="CX51" s="71" t="e">
        <f t="shared" si="229"/>
        <v>#DIV/0!</v>
      </c>
      <c r="CY51" s="67">
        <f t="shared" si="230"/>
        <v>0</v>
      </c>
      <c r="CZ51" s="68">
        <f>+[1]Аппарат!CZ51</f>
        <v>0</v>
      </c>
      <c r="DA51" s="68">
        <f>+[1]Аппарат!DA51</f>
        <v>0</v>
      </c>
      <c r="DB51" s="68"/>
      <c r="DC51" s="69">
        <f t="shared" si="41"/>
        <v>0</v>
      </c>
      <c r="DD51" s="68">
        <f>+[1]Аппарат!DD51</f>
        <v>0</v>
      </c>
      <c r="DE51" s="68">
        <f>+[1]Аппарат!DE51</f>
        <v>0</v>
      </c>
      <c r="DF51" s="68">
        <f>+[1]Аппарат!DF51</f>
        <v>0</v>
      </c>
      <c r="DG51" s="70">
        <f t="shared" si="233"/>
        <v>0</v>
      </c>
      <c r="DH51" s="71" t="e">
        <f t="shared" si="234"/>
        <v>#DIV/0!</v>
      </c>
      <c r="DI51" s="67">
        <f t="shared" si="410"/>
        <v>0</v>
      </c>
      <c r="DJ51" s="68">
        <f>+[1]Аппарат!DJ51</f>
        <v>0</v>
      </c>
      <c r="DK51" s="68">
        <f>+[1]Аппарат!DK51</f>
        <v>0</v>
      </c>
      <c r="DL51" s="68"/>
      <c r="DM51" s="69">
        <f t="shared" si="411"/>
        <v>0</v>
      </c>
      <c r="DN51" s="68">
        <f>+[1]Аппарат!DN51</f>
        <v>0</v>
      </c>
      <c r="DO51" s="68">
        <f>+[1]Аппарат!DO51</f>
        <v>0</v>
      </c>
      <c r="DP51" s="68">
        <f>+[1]Аппарат!DP51</f>
        <v>0</v>
      </c>
      <c r="DQ51" s="70">
        <f t="shared" si="237"/>
        <v>0</v>
      </c>
      <c r="DR51" s="71" t="e">
        <f t="shared" si="238"/>
        <v>#DIV/0!</v>
      </c>
      <c r="DS51" s="67">
        <f t="shared" si="412"/>
        <v>0</v>
      </c>
      <c r="DT51" s="68">
        <f t="shared" si="510"/>
        <v>0</v>
      </c>
      <c r="DU51" s="68">
        <f t="shared" si="510"/>
        <v>0</v>
      </c>
      <c r="DV51" s="68">
        <f t="shared" si="510"/>
        <v>0</v>
      </c>
      <c r="DW51" s="69">
        <f t="shared" si="413"/>
        <v>0</v>
      </c>
      <c r="DX51" s="68">
        <f t="shared" si="511"/>
        <v>0</v>
      </c>
      <c r="DY51" s="68">
        <f t="shared" si="511"/>
        <v>0</v>
      </c>
      <c r="DZ51" s="68">
        <f t="shared" si="511"/>
        <v>0</v>
      </c>
      <c r="EA51" s="70">
        <f t="shared" si="241"/>
        <v>0</v>
      </c>
      <c r="EB51" s="71" t="e">
        <f t="shared" si="242"/>
        <v>#DIV/0!</v>
      </c>
      <c r="EC51" s="67">
        <f t="shared" si="414"/>
        <v>0</v>
      </c>
      <c r="ED51" s="68">
        <f t="shared" si="512"/>
        <v>0</v>
      </c>
      <c r="EE51" s="68">
        <f t="shared" si="512"/>
        <v>0</v>
      </c>
      <c r="EF51" s="68">
        <f t="shared" si="512"/>
        <v>0</v>
      </c>
      <c r="EG51" s="69">
        <f t="shared" si="415"/>
        <v>0</v>
      </c>
      <c r="EH51" s="68">
        <f t="shared" si="513"/>
        <v>0</v>
      </c>
      <c r="EI51" s="68">
        <f t="shared" si="513"/>
        <v>0</v>
      </c>
      <c r="EJ51" s="68">
        <f t="shared" si="513"/>
        <v>0</v>
      </c>
      <c r="EK51" s="70">
        <f t="shared" si="245"/>
        <v>0</v>
      </c>
      <c r="EL51" s="71" t="e">
        <f t="shared" si="246"/>
        <v>#DIV/0!</v>
      </c>
      <c r="EM51" s="67">
        <f t="shared" si="416"/>
        <v>0</v>
      </c>
      <c r="EN51" s="68">
        <f>+[1]Аппарат!EN51</f>
        <v>0</v>
      </c>
      <c r="EO51" s="68">
        <f>+[1]Аппарат!EO51</f>
        <v>0</v>
      </c>
      <c r="EP51" s="68"/>
      <c r="EQ51" s="69">
        <f t="shared" si="417"/>
        <v>0</v>
      </c>
      <c r="ER51" s="68">
        <f>+[1]Аппарат!ER51</f>
        <v>0</v>
      </c>
      <c r="ES51" s="68">
        <f>+[1]Аппарат!ES51</f>
        <v>0</v>
      </c>
      <c r="ET51" s="68">
        <f>+[1]Аппарат!ET51</f>
        <v>0</v>
      </c>
      <c r="EU51" s="70">
        <f t="shared" si="249"/>
        <v>0</v>
      </c>
      <c r="EV51" s="71" t="e">
        <f t="shared" si="250"/>
        <v>#DIV/0!</v>
      </c>
      <c r="EW51" s="67">
        <f t="shared" si="418"/>
        <v>0</v>
      </c>
      <c r="EX51" s="68">
        <f>+[1]Аппарат!EX51</f>
        <v>0</v>
      </c>
      <c r="EY51" s="68">
        <f>+[1]Аппарат!EY51</f>
        <v>0</v>
      </c>
      <c r="EZ51" s="68"/>
      <c r="FA51" s="69">
        <f t="shared" si="419"/>
        <v>0</v>
      </c>
      <c r="FB51" s="68">
        <f>+[1]Аппарат!FB51</f>
        <v>0</v>
      </c>
      <c r="FC51" s="68">
        <f>+[1]Аппарат!FC51</f>
        <v>0</v>
      </c>
      <c r="FD51" s="68">
        <f>+[1]Аппарат!FD51</f>
        <v>0</v>
      </c>
      <c r="FE51" s="70">
        <f t="shared" si="253"/>
        <v>0</v>
      </c>
      <c r="FF51" s="71" t="e">
        <f t="shared" si="254"/>
        <v>#DIV/0!</v>
      </c>
      <c r="FG51" s="67">
        <f t="shared" si="420"/>
        <v>0</v>
      </c>
      <c r="FH51" s="68">
        <f>+[1]Аппарат!FH51</f>
        <v>0</v>
      </c>
      <c r="FI51" s="68">
        <f>+[1]Аппарат!FI51</f>
        <v>0</v>
      </c>
      <c r="FJ51" s="68"/>
      <c r="FK51" s="69">
        <f t="shared" si="421"/>
        <v>0</v>
      </c>
      <c r="FL51" s="68">
        <f>+[1]Аппарат!FL51</f>
        <v>0</v>
      </c>
      <c r="FM51" s="68">
        <f>+[1]Аппарат!FM51</f>
        <v>0</v>
      </c>
      <c r="FN51" s="68">
        <f>+[1]Аппарат!FN51</f>
        <v>0</v>
      </c>
      <c r="FO51" s="70">
        <f t="shared" si="257"/>
        <v>0</v>
      </c>
      <c r="FP51" s="71" t="e">
        <f t="shared" si="258"/>
        <v>#DIV/0!</v>
      </c>
      <c r="FQ51" s="67">
        <f t="shared" si="422"/>
        <v>0</v>
      </c>
      <c r="FR51" s="68">
        <f t="shared" si="514"/>
        <v>0</v>
      </c>
      <c r="FS51" s="68">
        <f t="shared" si="514"/>
        <v>0</v>
      </c>
      <c r="FT51" s="68">
        <f t="shared" si="514"/>
        <v>0</v>
      </c>
      <c r="FU51" s="69">
        <f t="shared" si="423"/>
        <v>0</v>
      </c>
      <c r="FV51" s="68">
        <f t="shared" si="515"/>
        <v>0</v>
      </c>
      <c r="FW51" s="68">
        <f t="shared" si="515"/>
        <v>0</v>
      </c>
      <c r="FX51" s="68">
        <f t="shared" si="515"/>
        <v>0</v>
      </c>
      <c r="FY51" s="70">
        <f t="shared" si="261"/>
        <v>0</v>
      </c>
      <c r="FZ51" s="71" t="e">
        <f t="shared" si="262"/>
        <v>#DIV/0!</v>
      </c>
      <c r="GA51" s="67">
        <f t="shared" si="424"/>
        <v>0</v>
      </c>
      <c r="GB51" s="68">
        <f t="shared" si="516"/>
        <v>0</v>
      </c>
      <c r="GC51" s="68">
        <f t="shared" si="516"/>
        <v>0</v>
      </c>
      <c r="GD51" s="68">
        <f t="shared" si="516"/>
        <v>0</v>
      </c>
      <c r="GE51" s="69">
        <f t="shared" si="425"/>
        <v>0</v>
      </c>
      <c r="GF51" s="68">
        <f t="shared" si="517"/>
        <v>0</v>
      </c>
      <c r="GG51" s="68">
        <f t="shared" si="517"/>
        <v>0</v>
      </c>
      <c r="GH51" s="68">
        <f t="shared" si="517"/>
        <v>0</v>
      </c>
      <c r="GI51" s="70">
        <f t="shared" si="265"/>
        <v>0</v>
      </c>
      <c r="GJ51" s="71" t="e">
        <f t="shared" si="266"/>
        <v>#DIV/0!</v>
      </c>
      <c r="GK51" s="67">
        <f t="shared" si="426"/>
        <v>0</v>
      </c>
      <c r="GL51" s="68">
        <f t="shared" si="518"/>
        <v>0</v>
      </c>
      <c r="GM51" s="68">
        <f t="shared" si="518"/>
        <v>0</v>
      </c>
      <c r="GN51" s="68">
        <f t="shared" si="518"/>
        <v>0</v>
      </c>
      <c r="GO51" s="69">
        <f t="shared" si="427"/>
        <v>0</v>
      </c>
      <c r="GP51" s="68">
        <f t="shared" si="519"/>
        <v>0</v>
      </c>
      <c r="GQ51" s="68">
        <f t="shared" si="519"/>
        <v>0</v>
      </c>
      <c r="GR51" s="68">
        <f t="shared" si="519"/>
        <v>0</v>
      </c>
      <c r="GS51" s="70">
        <f t="shared" si="269"/>
        <v>0</v>
      </c>
      <c r="GT51" s="71" t="e">
        <f t="shared" si="270"/>
        <v>#DIV/0!</v>
      </c>
      <c r="GV51" s="31"/>
      <c r="GX51" s="65">
        <f t="shared" si="78"/>
        <v>0</v>
      </c>
      <c r="GZ51" s="79">
        <f t="shared" si="449"/>
        <v>0</v>
      </c>
    </row>
    <row r="52" spans="1:212" ht="15" x14ac:dyDescent="0.2">
      <c r="A52" s="340"/>
      <c r="B52" s="107" t="s">
        <v>311</v>
      </c>
      <c r="C52" s="67">
        <f t="shared" si="79"/>
        <v>0</v>
      </c>
      <c r="D52" s="68">
        <f>+[1]Аппарат!D52</f>
        <v>0</v>
      </c>
      <c r="E52" s="68">
        <f>+[1]Аппарат!E52</f>
        <v>0</v>
      </c>
      <c r="F52" s="68"/>
      <c r="G52" s="69">
        <f t="shared" si="521"/>
        <v>0</v>
      </c>
      <c r="H52" s="68">
        <f>+[1]Аппарат!H52</f>
        <v>0</v>
      </c>
      <c r="I52" s="68">
        <f>+[1]Аппарат!I52</f>
        <v>0</v>
      </c>
      <c r="J52" s="68">
        <f>+[1]Аппарат!J52</f>
        <v>0</v>
      </c>
      <c r="K52" s="70">
        <f t="shared" si="80"/>
        <v>0</v>
      </c>
      <c r="L52" s="71" t="e">
        <f t="shared" si="81"/>
        <v>#DIV/0!</v>
      </c>
      <c r="M52" s="67">
        <f t="shared" si="207"/>
        <v>0</v>
      </c>
      <c r="N52" s="68">
        <f>+[1]Аппарат!N52</f>
        <v>0</v>
      </c>
      <c r="O52" s="68">
        <f>+[1]Аппарат!O52</f>
        <v>0</v>
      </c>
      <c r="P52" s="68"/>
      <c r="Q52" s="69">
        <f t="shared" si="7"/>
        <v>0</v>
      </c>
      <c r="R52" s="68">
        <f>+[1]Аппарат!R52</f>
        <v>0</v>
      </c>
      <c r="S52" s="68">
        <f>+[1]Аппарат!S52</f>
        <v>0</v>
      </c>
      <c r="T52" s="68">
        <f>+[1]Аппарат!T52</f>
        <v>0</v>
      </c>
      <c r="U52" s="70">
        <f t="shared" si="83"/>
        <v>0</v>
      </c>
      <c r="V52" s="71" t="e">
        <f t="shared" si="84"/>
        <v>#DIV/0!</v>
      </c>
      <c r="W52" s="67">
        <f t="shared" si="396"/>
        <v>0</v>
      </c>
      <c r="X52" s="68">
        <f>+[1]Аппарат!X52</f>
        <v>0</v>
      </c>
      <c r="Y52" s="68">
        <f>+[1]Аппарат!Y52</f>
        <v>0</v>
      </c>
      <c r="Z52" s="68"/>
      <c r="AA52" s="69">
        <f t="shared" si="397"/>
        <v>0</v>
      </c>
      <c r="AB52" s="68">
        <f>+[1]Аппарат!AB52</f>
        <v>0</v>
      </c>
      <c r="AC52" s="68">
        <f>+[1]Аппарат!AC52</f>
        <v>0</v>
      </c>
      <c r="AD52" s="68">
        <f>+[1]Аппарат!AD52</f>
        <v>0</v>
      </c>
      <c r="AE52" s="70">
        <f t="shared" si="85"/>
        <v>0</v>
      </c>
      <c r="AF52" s="71" t="e">
        <f t="shared" si="86"/>
        <v>#DIV/0!</v>
      </c>
      <c r="AG52" s="67">
        <f t="shared" si="398"/>
        <v>0</v>
      </c>
      <c r="AH52" s="68">
        <f t="shared" si="505"/>
        <v>0</v>
      </c>
      <c r="AI52" s="68">
        <f t="shared" si="505"/>
        <v>0</v>
      </c>
      <c r="AJ52" s="68">
        <f t="shared" si="505"/>
        <v>0</v>
      </c>
      <c r="AK52" s="69">
        <f t="shared" si="399"/>
        <v>0</v>
      </c>
      <c r="AL52" s="68">
        <f t="shared" si="506"/>
        <v>0</v>
      </c>
      <c r="AM52" s="68">
        <f t="shared" si="506"/>
        <v>0</v>
      </c>
      <c r="AN52" s="68">
        <f t="shared" si="506"/>
        <v>0</v>
      </c>
      <c r="AO52" s="70">
        <f t="shared" si="89"/>
        <v>0</v>
      </c>
      <c r="AP52" s="71" t="e">
        <f t="shared" si="90"/>
        <v>#DIV/0!</v>
      </c>
      <c r="AQ52" s="67">
        <f t="shared" si="400"/>
        <v>0</v>
      </c>
      <c r="AR52" s="68">
        <f>+[1]Аппарат!AR52</f>
        <v>0</v>
      </c>
      <c r="AS52" s="68">
        <f>+[1]Аппарат!AS52</f>
        <v>0</v>
      </c>
      <c r="AT52" s="68"/>
      <c r="AU52" s="69">
        <f t="shared" si="401"/>
        <v>0</v>
      </c>
      <c r="AV52" s="68">
        <f>+[1]Аппарат!AV52</f>
        <v>0</v>
      </c>
      <c r="AW52" s="68">
        <f>+[1]Аппарат!AW52</f>
        <v>0</v>
      </c>
      <c r="AX52" s="68">
        <f>+[1]Аппарат!AX52</f>
        <v>0</v>
      </c>
      <c r="AY52" s="70">
        <f t="shared" si="91"/>
        <v>0</v>
      </c>
      <c r="AZ52" s="71" t="e">
        <f t="shared" si="92"/>
        <v>#DIV/0!</v>
      </c>
      <c r="BA52" s="67">
        <f t="shared" si="402"/>
        <v>0</v>
      </c>
      <c r="BB52" s="68">
        <f>+[1]Аппарат!BB52</f>
        <v>0</v>
      </c>
      <c r="BC52" s="68">
        <f>+[1]Аппарат!BC52</f>
        <v>0</v>
      </c>
      <c r="BD52" s="68"/>
      <c r="BE52" s="69">
        <f t="shared" si="403"/>
        <v>0</v>
      </c>
      <c r="BF52" s="68">
        <f>+[1]Аппарат!BF52</f>
        <v>0</v>
      </c>
      <c r="BG52" s="68">
        <f>+[1]Аппарат!BG52</f>
        <v>0</v>
      </c>
      <c r="BH52" s="68">
        <f>+[1]Аппарат!BH52</f>
        <v>0</v>
      </c>
      <c r="BI52" s="70">
        <f t="shared" si="93"/>
        <v>0</v>
      </c>
      <c r="BJ52" s="71" t="e">
        <f t="shared" si="94"/>
        <v>#DIV/0!</v>
      </c>
      <c r="BK52" s="67">
        <f t="shared" si="404"/>
        <v>0</v>
      </c>
      <c r="BL52" s="68">
        <f>+[1]Аппарат!BL52</f>
        <v>0</v>
      </c>
      <c r="BM52" s="68">
        <f>+[1]Аппарат!BM52</f>
        <v>0</v>
      </c>
      <c r="BN52" s="68"/>
      <c r="BO52" s="69">
        <f t="shared" si="405"/>
        <v>0</v>
      </c>
      <c r="BP52" s="68">
        <f>+[1]Аппарат!BP52</f>
        <v>0</v>
      </c>
      <c r="BQ52" s="68">
        <f>+[1]Аппарат!BQ52</f>
        <v>0</v>
      </c>
      <c r="BR52" s="68">
        <f>+[1]Аппарат!BR52</f>
        <v>0</v>
      </c>
      <c r="BS52" s="70">
        <f t="shared" si="95"/>
        <v>0</v>
      </c>
      <c r="BT52" s="71" t="e">
        <f t="shared" si="96"/>
        <v>#DIV/0!</v>
      </c>
      <c r="BU52" s="67">
        <f t="shared" si="406"/>
        <v>0</v>
      </c>
      <c r="BV52" s="68">
        <f t="shared" si="507"/>
        <v>0</v>
      </c>
      <c r="BW52" s="68">
        <f t="shared" si="507"/>
        <v>0</v>
      </c>
      <c r="BX52" s="68">
        <f t="shared" si="507"/>
        <v>0</v>
      </c>
      <c r="BY52" s="69">
        <f t="shared" si="407"/>
        <v>0</v>
      </c>
      <c r="BZ52" s="68">
        <f t="shared" si="508"/>
        <v>0</v>
      </c>
      <c r="CA52" s="68">
        <f t="shared" si="508"/>
        <v>0</v>
      </c>
      <c r="CB52" s="68">
        <f t="shared" si="508"/>
        <v>0</v>
      </c>
      <c r="CC52" s="70">
        <f t="shared" si="99"/>
        <v>0</v>
      </c>
      <c r="CD52" s="71" t="e">
        <f t="shared" si="100"/>
        <v>#DIV/0!</v>
      </c>
      <c r="CE52" s="67">
        <f t="shared" si="408"/>
        <v>0</v>
      </c>
      <c r="CF52" s="68">
        <f t="shared" si="509"/>
        <v>0</v>
      </c>
      <c r="CG52" s="68">
        <f t="shared" si="509"/>
        <v>0</v>
      </c>
      <c r="CH52" s="68">
        <f t="shared" si="509"/>
        <v>0</v>
      </c>
      <c r="CI52" s="69">
        <f t="shared" si="409"/>
        <v>0</v>
      </c>
      <c r="CJ52" s="68">
        <f>+[1]Аппарат!CJ52</f>
        <v>0</v>
      </c>
      <c r="CK52" s="68">
        <f>+[1]Аппарат!CK52</f>
        <v>0</v>
      </c>
      <c r="CL52" s="68">
        <f>+[1]Аппарат!CL52</f>
        <v>0</v>
      </c>
      <c r="CM52" s="70">
        <f t="shared" si="103"/>
        <v>0</v>
      </c>
      <c r="CN52" s="71" t="e">
        <f t="shared" si="104"/>
        <v>#DIV/0!</v>
      </c>
      <c r="CO52" s="67">
        <f t="shared" si="524"/>
        <v>0</v>
      </c>
      <c r="CP52" s="68">
        <f>+[1]Аппарат!CP52</f>
        <v>0</v>
      </c>
      <c r="CQ52" s="68">
        <f>+[1]Аппарат!CQ52</f>
        <v>0</v>
      </c>
      <c r="CR52" s="68"/>
      <c r="CS52" s="69">
        <f t="shared" si="523"/>
        <v>0</v>
      </c>
      <c r="CT52" s="68">
        <f>+[1]Аппарат!CT52</f>
        <v>0</v>
      </c>
      <c r="CU52" s="68">
        <f>+[1]Аппарат!CU52</f>
        <v>0</v>
      </c>
      <c r="CV52" s="68">
        <f>+[1]Аппарат!CV52</f>
        <v>0</v>
      </c>
      <c r="CW52" s="70">
        <f t="shared" si="228"/>
        <v>0</v>
      </c>
      <c r="CX52" s="71" t="e">
        <f t="shared" si="229"/>
        <v>#DIV/0!</v>
      </c>
      <c r="CY52" s="67">
        <f t="shared" si="230"/>
        <v>0</v>
      </c>
      <c r="CZ52" s="68">
        <f>+[1]Аппарат!CZ52</f>
        <v>0</v>
      </c>
      <c r="DA52" s="68">
        <f>+[1]Аппарат!DA52</f>
        <v>0</v>
      </c>
      <c r="DB52" s="68"/>
      <c r="DC52" s="69">
        <f t="shared" si="41"/>
        <v>0</v>
      </c>
      <c r="DD52" s="68">
        <f>+[1]Аппарат!DD52</f>
        <v>0</v>
      </c>
      <c r="DE52" s="68">
        <f>+[1]Аппарат!DE52</f>
        <v>0</v>
      </c>
      <c r="DF52" s="68">
        <f>+[1]Аппарат!DF52</f>
        <v>0</v>
      </c>
      <c r="DG52" s="70">
        <f t="shared" si="233"/>
        <v>0</v>
      </c>
      <c r="DH52" s="71" t="e">
        <f t="shared" si="234"/>
        <v>#DIV/0!</v>
      </c>
      <c r="DI52" s="67">
        <f t="shared" si="410"/>
        <v>0</v>
      </c>
      <c r="DJ52" s="68">
        <f>+[1]Аппарат!DJ52</f>
        <v>0</v>
      </c>
      <c r="DK52" s="68">
        <f>+[1]Аппарат!DK52</f>
        <v>0</v>
      </c>
      <c r="DL52" s="68"/>
      <c r="DM52" s="69">
        <f t="shared" si="411"/>
        <v>0</v>
      </c>
      <c r="DN52" s="68">
        <f>+[1]Аппарат!DN52</f>
        <v>0</v>
      </c>
      <c r="DO52" s="68">
        <f>+[1]Аппарат!DO52</f>
        <v>0</v>
      </c>
      <c r="DP52" s="68">
        <f>+[1]Аппарат!DP52</f>
        <v>0</v>
      </c>
      <c r="DQ52" s="70">
        <f t="shared" si="237"/>
        <v>0</v>
      </c>
      <c r="DR52" s="71" t="e">
        <f t="shared" si="238"/>
        <v>#DIV/0!</v>
      </c>
      <c r="DS52" s="67">
        <f t="shared" si="412"/>
        <v>0</v>
      </c>
      <c r="DT52" s="68">
        <f t="shared" si="510"/>
        <v>0</v>
      </c>
      <c r="DU52" s="68">
        <f t="shared" si="510"/>
        <v>0</v>
      </c>
      <c r="DV52" s="68">
        <f t="shared" si="510"/>
        <v>0</v>
      </c>
      <c r="DW52" s="69">
        <f t="shared" si="413"/>
        <v>0</v>
      </c>
      <c r="DX52" s="68">
        <f t="shared" si="511"/>
        <v>0</v>
      </c>
      <c r="DY52" s="68">
        <f t="shared" si="511"/>
        <v>0</v>
      </c>
      <c r="DZ52" s="68">
        <f t="shared" si="511"/>
        <v>0</v>
      </c>
      <c r="EA52" s="70">
        <f t="shared" si="241"/>
        <v>0</v>
      </c>
      <c r="EB52" s="71" t="e">
        <f t="shared" si="242"/>
        <v>#DIV/0!</v>
      </c>
      <c r="EC52" s="67">
        <f t="shared" si="414"/>
        <v>0</v>
      </c>
      <c r="ED52" s="68">
        <f t="shared" si="512"/>
        <v>0</v>
      </c>
      <c r="EE52" s="68">
        <f t="shared" si="512"/>
        <v>0</v>
      </c>
      <c r="EF52" s="68">
        <f t="shared" si="512"/>
        <v>0</v>
      </c>
      <c r="EG52" s="69">
        <f t="shared" si="415"/>
        <v>0</v>
      </c>
      <c r="EH52" s="68">
        <f t="shared" si="513"/>
        <v>0</v>
      </c>
      <c r="EI52" s="68">
        <f t="shared" si="513"/>
        <v>0</v>
      </c>
      <c r="EJ52" s="68">
        <f t="shared" si="513"/>
        <v>0</v>
      </c>
      <c r="EK52" s="70">
        <f t="shared" si="245"/>
        <v>0</v>
      </c>
      <c r="EL52" s="71" t="e">
        <f t="shared" si="246"/>
        <v>#DIV/0!</v>
      </c>
      <c r="EM52" s="67">
        <f t="shared" si="416"/>
        <v>0</v>
      </c>
      <c r="EN52" s="68">
        <f>+[1]Аппарат!EN52</f>
        <v>0</v>
      </c>
      <c r="EO52" s="68">
        <f>+[1]Аппарат!EO52</f>
        <v>0</v>
      </c>
      <c r="EP52" s="68"/>
      <c r="EQ52" s="69">
        <f t="shared" si="417"/>
        <v>0</v>
      </c>
      <c r="ER52" s="68">
        <f>+[1]Аппарат!ER52</f>
        <v>0</v>
      </c>
      <c r="ES52" s="68">
        <f>+[1]Аппарат!ES52</f>
        <v>0</v>
      </c>
      <c r="ET52" s="68">
        <f>+[1]Аппарат!ET52</f>
        <v>0</v>
      </c>
      <c r="EU52" s="70">
        <f t="shared" si="249"/>
        <v>0</v>
      </c>
      <c r="EV52" s="71" t="e">
        <f t="shared" si="250"/>
        <v>#DIV/0!</v>
      </c>
      <c r="EW52" s="67">
        <f t="shared" si="418"/>
        <v>0</v>
      </c>
      <c r="EX52" s="68">
        <f>+[1]Аппарат!EX52</f>
        <v>0</v>
      </c>
      <c r="EY52" s="68">
        <f>+[1]Аппарат!EY52</f>
        <v>0</v>
      </c>
      <c r="EZ52" s="68"/>
      <c r="FA52" s="69">
        <f t="shared" si="419"/>
        <v>0</v>
      </c>
      <c r="FB52" s="68">
        <f>+[1]Аппарат!FB52</f>
        <v>0</v>
      </c>
      <c r="FC52" s="68">
        <f>+[1]Аппарат!FC52</f>
        <v>0</v>
      </c>
      <c r="FD52" s="68">
        <f>+[1]Аппарат!FD52</f>
        <v>0</v>
      </c>
      <c r="FE52" s="70">
        <f t="shared" si="253"/>
        <v>0</v>
      </c>
      <c r="FF52" s="71" t="e">
        <f t="shared" si="254"/>
        <v>#DIV/0!</v>
      </c>
      <c r="FG52" s="67">
        <f t="shared" si="420"/>
        <v>0</v>
      </c>
      <c r="FH52" s="68">
        <f>+[1]Аппарат!FH52</f>
        <v>0</v>
      </c>
      <c r="FI52" s="68">
        <f>+[1]Аппарат!FI52</f>
        <v>0</v>
      </c>
      <c r="FJ52" s="68"/>
      <c r="FK52" s="69">
        <f t="shared" si="421"/>
        <v>0</v>
      </c>
      <c r="FL52" s="68">
        <f>+[1]Аппарат!FL52</f>
        <v>0</v>
      </c>
      <c r="FM52" s="68">
        <f>+[1]Аппарат!FM52</f>
        <v>0</v>
      </c>
      <c r="FN52" s="68">
        <f>+[1]Аппарат!FN52</f>
        <v>0</v>
      </c>
      <c r="FO52" s="70">
        <f t="shared" si="257"/>
        <v>0</v>
      </c>
      <c r="FP52" s="71" t="e">
        <f t="shared" si="258"/>
        <v>#DIV/0!</v>
      </c>
      <c r="FQ52" s="67">
        <f t="shared" si="422"/>
        <v>0</v>
      </c>
      <c r="FR52" s="68">
        <f t="shared" si="514"/>
        <v>0</v>
      </c>
      <c r="FS52" s="68">
        <f t="shared" si="514"/>
        <v>0</v>
      </c>
      <c r="FT52" s="68">
        <f t="shared" si="514"/>
        <v>0</v>
      </c>
      <c r="FU52" s="69">
        <f t="shared" si="423"/>
        <v>0</v>
      </c>
      <c r="FV52" s="68">
        <f t="shared" si="515"/>
        <v>0</v>
      </c>
      <c r="FW52" s="68">
        <f t="shared" si="515"/>
        <v>0</v>
      </c>
      <c r="FX52" s="68">
        <f t="shared" si="515"/>
        <v>0</v>
      </c>
      <c r="FY52" s="70">
        <f t="shared" si="261"/>
        <v>0</v>
      </c>
      <c r="FZ52" s="71" t="e">
        <f t="shared" si="262"/>
        <v>#DIV/0!</v>
      </c>
      <c r="GA52" s="67">
        <f t="shared" si="424"/>
        <v>0</v>
      </c>
      <c r="GB52" s="68">
        <f t="shared" si="516"/>
        <v>0</v>
      </c>
      <c r="GC52" s="68">
        <f t="shared" si="516"/>
        <v>0</v>
      </c>
      <c r="GD52" s="68">
        <f t="shared" si="516"/>
        <v>0</v>
      </c>
      <c r="GE52" s="69">
        <f t="shared" si="425"/>
        <v>0</v>
      </c>
      <c r="GF52" s="68">
        <f t="shared" si="517"/>
        <v>0</v>
      </c>
      <c r="GG52" s="68">
        <f t="shared" si="517"/>
        <v>0</v>
      </c>
      <c r="GH52" s="68">
        <f t="shared" si="517"/>
        <v>0</v>
      </c>
      <c r="GI52" s="70">
        <f t="shared" si="265"/>
        <v>0</v>
      </c>
      <c r="GJ52" s="71" t="e">
        <f t="shared" si="266"/>
        <v>#DIV/0!</v>
      </c>
      <c r="GK52" s="67">
        <f t="shared" si="426"/>
        <v>0</v>
      </c>
      <c r="GL52" s="68">
        <f t="shared" si="518"/>
        <v>0</v>
      </c>
      <c r="GM52" s="68">
        <f t="shared" si="518"/>
        <v>0</v>
      </c>
      <c r="GN52" s="68">
        <f t="shared" si="518"/>
        <v>0</v>
      </c>
      <c r="GO52" s="69">
        <f t="shared" si="427"/>
        <v>0</v>
      </c>
      <c r="GP52" s="68">
        <f t="shared" si="519"/>
        <v>0</v>
      </c>
      <c r="GQ52" s="68">
        <f t="shared" si="519"/>
        <v>0</v>
      </c>
      <c r="GR52" s="68">
        <f t="shared" si="519"/>
        <v>0</v>
      </c>
      <c r="GS52" s="70">
        <f t="shared" si="269"/>
        <v>0</v>
      </c>
      <c r="GT52" s="71" t="e">
        <f t="shared" si="270"/>
        <v>#DIV/0!</v>
      </c>
      <c r="GV52" s="31"/>
      <c r="GX52" s="65">
        <f t="shared" si="78"/>
        <v>0</v>
      </c>
      <c r="GZ52" s="79">
        <f t="shared" si="449"/>
        <v>0</v>
      </c>
    </row>
    <row r="53" spans="1:212" ht="15" x14ac:dyDescent="0.2">
      <c r="A53" s="340"/>
      <c r="B53" s="107" t="s">
        <v>312</v>
      </c>
      <c r="C53" s="67">
        <f t="shared" ref="C53:C55" si="525">SUM(D53:F53)</f>
        <v>0</v>
      </c>
      <c r="D53" s="68">
        <f>[1]Филиалы!D27</f>
        <v>0</v>
      </c>
      <c r="E53" s="68">
        <f>+[1]Филиалы!F27</f>
        <v>0</v>
      </c>
      <c r="F53" s="68">
        <f>+[1]Филиалы!E27</f>
        <v>0</v>
      </c>
      <c r="G53" s="69">
        <f t="shared" si="521"/>
        <v>0</v>
      </c>
      <c r="H53" s="68">
        <f>[1]Филиалы!H27</f>
        <v>0</v>
      </c>
      <c r="I53" s="68">
        <f>+[1]Филиалы!J27</f>
        <v>0</v>
      </c>
      <c r="J53" s="68">
        <f>+[1]Филиалы!I27</f>
        <v>0</v>
      </c>
      <c r="K53" s="70">
        <f t="shared" si="80"/>
        <v>0</v>
      </c>
      <c r="L53" s="71" t="e">
        <f t="shared" si="81"/>
        <v>#DIV/0!</v>
      </c>
      <c r="M53" s="67">
        <f t="shared" si="207"/>
        <v>0</v>
      </c>
      <c r="N53" s="68">
        <f>[1]Филиалы!N27</f>
        <v>0</v>
      </c>
      <c r="O53" s="68">
        <f>+[1]Филиалы!P27</f>
        <v>0</v>
      </c>
      <c r="P53" s="68">
        <f>+[1]Филиалы!O27</f>
        <v>0</v>
      </c>
      <c r="Q53" s="69">
        <f t="shared" si="7"/>
        <v>0</v>
      </c>
      <c r="R53" s="68">
        <f>[1]Филиалы!R27</f>
        <v>0</v>
      </c>
      <c r="S53" s="68">
        <f>+[1]Филиалы!T27</f>
        <v>0</v>
      </c>
      <c r="T53" s="68">
        <f>+[1]Филиалы!S27</f>
        <v>0</v>
      </c>
      <c r="U53" s="70">
        <f t="shared" si="83"/>
        <v>0</v>
      </c>
      <c r="V53" s="71" t="e">
        <f t="shared" si="84"/>
        <v>#DIV/0!</v>
      </c>
      <c r="W53" s="67">
        <f t="shared" si="396"/>
        <v>0</v>
      </c>
      <c r="X53" s="68">
        <f>[1]Филиалы!X27</f>
        <v>0</v>
      </c>
      <c r="Y53" s="68">
        <f>+[1]Филиалы!Z27</f>
        <v>0</v>
      </c>
      <c r="Z53" s="68">
        <f>+[1]Филиалы!Y27</f>
        <v>0</v>
      </c>
      <c r="AA53" s="69">
        <f t="shared" si="397"/>
        <v>0</v>
      </c>
      <c r="AB53" s="68">
        <f>[1]Филиалы!AB27</f>
        <v>0</v>
      </c>
      <c r="AC53" s="68">
        <f>+[1]Филиалы!AD27</f>
        <v>0</v>
      </c>
      <c r="AD53" s="68">
        <f>+[1]Филиалы!AC27</f>
        <v>0</v>
      </c>
      <c r="AE53" s="70">
        <f t="shared" si="85"/>
        <v>0</v>
      </c>
      <c r="AF53" s="71" t="e">
        <f t="shared" si="86"/>
        <v>#DIV/0!</v>
      </c>
      <c r="AG53" s="67">
        <f t="shared" si="398"/>
        <v>0</v>
      </c>
      <c r="AH53" s="68">
        <f t="shared" si="505"/>
        <v>0</v>
      </c>
      <c r="AI53" s="68">
        <f t="shared" si="505"/>
        <v>0</v>
      </c>
      <c r="AJ53" s="68"/>
      <c r="AK53" s="69">
        <f t="shared" si="399"/>
        <v>0</v>
      </c>
      <c r="AL53" s="68">
        <f t="shared" si="506"/>
        <v>0</v>
      </c>
      <c r="AM53" s="68">
        <f t="shared" si="506"/>
        <v>0</v>
      </c>
      <c r="AN53" s="68">
        <f t="shared" si="506"/>
        <v>0</v>
      </c>
      <c r="AO53" s="70">
        <f t="shared" si="89"/>
        <v>0</v>
      </c>
      <c r="AP53" s="71" t="e">
        <f t="shared" si="90"/>
        <v>#DIV/0!</v>
      </c>
      <c r="AQ53" s="67">
        <f t="shared" si="400"/>
        <v>0</v>
      </c>
      <c r="AR53" s="68">
        <f>[1]Филиалы!AR27</f>
        <v>0</v>
      </c>
      <c r="AS53" s="68">
        <f>+[1]Филиалы!AT27</f>
        <v>0</v>
      </c>
      <c r="AT53" s="68">
        <f>+[1]Филиалы!AS27</f>
        <v>0</v>
      </c>
      <c r="AU53" s="69">
        <f t="shared" si="401"/>
        <v>0</v>
      </c>
      <c r="AV53" s="68">
        <f>+[1]Филиалы!AV27</f>
        <v>0</v>
      </c>
      <c r="AW53" s="68">
        <f>+[1]Филиалы!AX27</f>
        <v>0</v>
      </c>
      <c r="AX53" s="68">
        <f>+[1]Филиалы!AW27</f>
        <v>0</v>
      </c>
      <c r="AY53" s="70">
        <f t="shared" si="91"/>
        <v>0</v>
      </c>
      <c r="AZ53" s="71" t="e">
        <f t="shared" si="92"/>
        <v>#DIV/0!</v>
      </c>
      <c r="BA53" s="67">
        <f t="shared" si="402"/>
        <v>0</v>
      </c>
      <c r="BB53" s="68">
        <f>[1]Филиалы!BB27</f>
        <v>0</v>
      </c>
      <c r="BC53" s="68">
        <f>+[1]Филиалы!BD27</f>
        <v>0</v>
      </c>
      <c r="BD53" s="68">
        <f>+[1]Филиалы!BC27</f>
        <v>0</v>
      </c>
      <c r="BE53" s="69">
        <f t="shared" si="403"/>
        <v>0</v>
      </c>
      <c r="BF53" s="68">
        <f>+[1]Филиалы!BF27</f>
        <v>0</v>
      </c>
      <c r="BG53" s="68">
        <f>+[1]Филиалы!BH27</f>
        <v>0</v>
      </c>
      <c r="BH53" s="68">
        <f>+[1]Филиалы!BG27</f>
        <v>0</v>
      </c>
      <c r="BI53" s="70">
        <f t="shared" si="93"/>
        <v>0</v>
      </c>
      <c r="BJ53" s="71" t="e">
        <f t="shared" si="94"/>
        <v>#DIV/0!</v>
      </c>
      <c r="BK53" s="67">
        <f t="shared" si="404"/>
        <v>0</v>
      </c>
      <c r="BL53" s="68">
        <f>[1]Филиалы!BL27</f>
        <v>0</v>
      </c>
      <c r="BM53" s="68">
        <f>+[1]Филиалы!BN27</f>
        <v>0</v>
      </c>
      <c r="BN53" s="68">
        <f>+[1]Филиалы!BM27</f>
        <v>0</v>
      </c>
      <c r="BO53" s="69">
        <f t="shared" si="405"/>
        <v>0</v>
      </c>
      <c r="BP53" s="68">
        <f>+[1]Филиалы!BP27</f>
        <v>0</v>
      </c>
      <c r="BQ53" s="68">
        <f>+[1]Филиалы!BR27</f>
        <v>0</v>
      </c>
      <c r="BR53" s="68">
        <f>+[1]Филиалы!BQ27</f>
        <v>0</v>
      </c>
      <c r="BS53" s="70">
        <f t="shared" si="95"/>
        <v>0</v>
      </c>
      <c r="BT53" s="71" t="e">
        <f t="shared" si="96"/>
        <v>#DIV/0!</v>
      </c>
      <c r="BU53" s="67">
        <f t="shared" si="406"/>
        <v>0</v>
      </c>
      <c r="BV53" s="68">
        <f t="shared" si="507"/>
        <v>0</v>
      </c>
      <c r="BW53" s="68">
        <f t="shared" si="507"/>
        <v>0</v>
      </c>
      <c r="BX53" s="68"/>
      <c r="BY53" s="69">
        <f t="shared" si="407"/>
        <v>0</v>
      </c>
      <c r="BZ53" s="68">
        <f t="shared" si="508"/>
        <v>0</v>
      </c>
      <c r="CA53" s="68">
        <f t="shared" si="508"/>
        <v>0</v>
      </c>
      <c r="CB53" s="68">
        <f t="shared" si="508"/>
        <v>0</v>
      </c>
      <c r="CC53" s="70">
        <f t="shared" si="99"/>
        <v>0</v>
      </c>
      <c r="CD53" s="71" t="e">
        <f t="shared" si="100"/>
        <v>#DIV/0!</v>
      </c>
      <c r="CE53" s="67">
        <f t="shared" si="408"/>
        <v>0</v>
      </c>
      <c r="CF53" s="68">
        <f t="shared" si="509"/>
        <v>0</v>
      </c>
      <c r="CG53" s="68">
        <f t="shared" si="509"/>
        <v>0</v>
      </c>
      <c r="CH53" s="68">
        <f t="shared" si="509"/>
        <v>0</v>
      </c>
      <c r="CI53" s="69">
        <f t="shared" si="409"/>
        <v>0</v>
      </c>
      <c r="CJ53" s="68">
        <f>+[1]Филиалы!CJ27</f>
        <v>0</v>
      </c>
      <c r="CK53" s="68">
        <f>+[1]Филиалы!CL27</f>
        <v>0</v>
      </c>
      <c r="CL53" s="68">
        <f>+[1]Филиалы!CK27</f>
        <v>0</v>
      </c>
      <c r="CM53" s="70">
        <f t="shared" si="103"/>
        <v>0</v>
      </c>
      <c r="CN53" s="71" t="e">
        <f t="shared" si="104"/>
        <v>#DIV/0!</v>
      </c>
      <c r="CO53" s="67">
        <f t="shared" ref="CO53:CO55" si="526">SUM(CP53:CR53)</f>
        <v>290</v>
      </c>
      <c r="CP53" s="68">
        <f>[1]Филиалы!CP27</f>
        <v>290</v>
      </c>
      <c r="CQ53" s="68">
        <f>+[1]Филиалы!CR27</f>
        <v>0</v>
      </c>
      <c r="CR53" s="68">
        <f>+[1]Филиалы!CQ27</f>
        <v>0</v>
      </c>
      <c r="CS53" s="69">
        <f t="shared" si="523"/>
        <v>1.19</v>
      </c>
      <c r="CT53" s="68">
        <f>[1]Филиалы!CT27</f>
        <v>1.19</v>
      </c>
      <c r="CU53" s="68">
        <f>+[1]Филиалы!CV27</f>
        <v>0</v>
      </c>
      <c r="CV53" s="68">
        <f>+[1]Филиалы!CU27</f>
        <v>0</v>
      </c>
      <c r="CW53" s="70">
        <f t="shared" si="228"/>
        <v>288.81</v>
      </c>
      <c r="CX53" s="71">
        <f t="shared" si="229"/>
        <v>-99.589655172413799</v>
      </c>
      <c r="CY53" s="67">
        <f t="shared" si="230"/>
        <v>0</v>
      </c>
      <c r="CZ53" s="68">
        <f>[1]Филиалы!CZ27</f>
        <v>0</v>
      </c>
      <c r="DA53" s="68">
        <f>+[1]Филиалы!DB27</f>
        <v>0</v>
      </c>
      <c r="DB53" s="68">
        <f>+[1]Филиалы!DA27</f>
        <v>0</v>
      </c>
      <c r="DC53" s="69">
        <f t="shared" si="41"/>
        <v>0</v>
      </c>
      <c r="DD53" s="68">
        <f>[1]Филиалы!DD27</f>
        <v>0</v>
      </c>
      <c r="DE53" s="68">
        <f>+[1]Филиалы!DF27</f>
        <v>0</v>
      </c>
      <c r="DF53" s="68">
        <f>+[1]Филиалы!DE27</f>
        <v>0</v>
      </c>
      <c r="DG53" s="70">
        <f t="shared" si="233"/>
        <v>0</v>
      </c>
      <c r="DH53" s="71" t="e">
        <f t="shared" si="234"/>
        <v>#DIV/0!</v>
      </c>
      <c r="DI53" s="67">
        <f t="shared" si="410"/>
        <v>0</v>
      </c>
      <c r="DJ53" s="68">
        <f>[1]Филиалы!DJ27</f>
        <v>0</v>
      </c>
      <c r="DK53" s="68">
        <f>+[1]Филиалы!DL27</f>
        <v>0</v>
      </c>
      <c r="DL53" s="68">
        <f>+[1]Филиалы!DK27</f>
        <v>0</v>
      </c>
      <c r="DM53" s="69">
        <f t="shared" si="411"/>
        <v>0</v>
      </c>
      <c r="DN53" s="68">
        <f>[1]Филиалы!DN27</f>
        <v>0</v>
      </c>
      <c r="DO53" s="68">
        <f>+[1]Филиалы!DP27</f>
        <v>0</v>
      </c>
      <c r="DP53" s="68">
        <f>+[1]Филиалы!DO27</f>
        <v>0</v>
      </c>
      <c r="DQ53" s="70">
        <f t="shared" si="237"/>
        <v>0</v>
      </c>
      <c r="DR53" s="71" t="e">
        <f t="shared" si="238"/>
        <v>#DIV/0!</v>
      </c>
      <c r="DS53" s="67">
        <f t="shared" si="412"/>
        <v>290</v>
      </c>
      <c r="DT53" s="68">
        <f t="shared" si="510"/>
        <v>290</v>
      </c>
      <c r="DU53" s="68">
        <f t="shared" si="510"/>
        <v>0</v>
      </c>
      <c r="DV53" s="68"/>
      <c r="DW53" s="69">
        <f t="shared" si="413"/>
        <v>1.19</v>
      </c>
      <c r="DX53" s="68">
        <f t="shared" si="511"/>
        <v>1.19</v>
      </c>
      <c r="DY53" s="68">
        <f t="shared" si="511"/>
        <v>0</v>
      </c>
      <c r="DZ53" s="68">
        <f t="shared" si="511"/>
        <v>0</v>
      </c>
      <c r="EA53" s="70">
        <f t="shared" si="241"/>
        <v>288.81</v>
      </c>
      <c r="EB53" s="71">
        <f t="shared" si="242"/>
        <v>-99.589655172413799</v>
      </c>
      <c r="EC53" s="67">
        <f t="shared" si="414"/>
        <v>290</v>
      </c>
      <c r="ED53" s="68">
        <f t="shared" si="512"/>
        <v>290</v>
      </c>
      <c r="EE53" s="68">
        <f t="shared" si="512"/>
        <v>0</v>
      </c>
      <c r="EF53" s="68">
        <f t="shared" si="512"/>
        <v>0</v>
      </c>
      <c r="EG53" s="69">
        <f t="shared" si="415"/>
        <v>1.19</v>
      </c>
      <c r="EH53" s="68">
        <f t="shared" si="513"/>
        <v>1.19</v>
      </c>
      <c r="EI53" s="68">
        <f t="shared" si="513"/>
        <v>0</v>
      </c>
      <c r="EJ53" s="68">
        <f t="shared" si="513"/>
        <v>0</v>
      </c>
      <c r="EK53" s="70">
        <f t="shared" si="245"/>
        <v>288.81</v>
      </c>
      <c r="EL53" s="71">
        <f t="shared" si="246"/>
        <v>-99.589655172413799</v>
      </c>
      <c r="EM53" s="67">
        <f t="shared" si="416"/>
        <v>0</v>
      </c>
      <c r="EN53" s="68">
        <f>[1]Филиалы!EN27</f>
        <v>0</v>
      </c>
      <c r="EO53" s="68">
        <f>+[1]Филиалы!EP27</f>
        <v>0</v>
      </c>
      <c r="EP53" s="68">
        <f>+[1]Филиалы!EO27</f>
        <v>0</v>
      </c>
      <c r="EQ53" s="69">
        <f t="shared" si="417"/>
        <v>0</v>
      </c>
      <c r="ER53" s="68">
        <f>[1]Филиалы!ER27</f>
        <v>0</v>
      </c>
      <c r="ES53" s="68">
        <f>+[1]Филиалы!ET27</f>
        <v>0</v>
      </c>
      <c r="ET53" s="68">
        <f>+[1]Филиалы!ES27</f>
        <v>0</v>
      </c>
      <c r="EU53" s="70">
        <f t="shared" si="249"/>
        <v>0</v>
      </c>
      <c r="EV53" s="71" t="e">
        <f t="shared" si="250"/>
        <v>#DIV/0!</v>
      </c>
      <c r="EW53" s="67">
        <f t="shared" si="418"/>
        <v>0</v>
      </c>
      <c r="EX53" s="68">
        <f>[1]Филиалы!EX27</f>
        <v>0</v>
      </c>
      <c r="EY53" s="68">
        <f>+[1]Филиалы!EZ27</f>
        <v>0</v>
      </c>
      <c r="EZ53" s="68">
        <f>+[1]Филиалы!EY27</f>
        <v>0</v>
      </c>
      <c r="FA53" s="69">
        <f t="shared" si="419"/>
        <v>0</v>
      </c>
      <c r="FB53" s="68">
        <f>[1]Филиалы!FB27</f>
        <v>0</v>
      </c>
      <c r="FC53" s="68">
        <f>+[1]Филиалы!FD27</f>
        <v>0</v>
      </c>
      <c r="FD53" s="68">
        <f>+[1]Филиалы!FC27</f>
        <v>0</v>
      </c>
      <c r="FE53" s="70">
        <f t="shared" si="253"/>
        <v>0</v>
      </c>
      <c r="FF53" s="71" t="e">
        <f t="shared" si="254"/>
        <v>#DIV/0!</v>
      </c>
      <c r="FG53" s="67">
        <f t="shared" si="420"/>
        <v>0</v>
      </c>
      <c r="FH53" s="68">
        <f>[1]Филиалы!FH27</f>
        <v>0</v>
      </c>
      <c r="FI53" s="68">
        <f>+[1]Филиалы!FJ27</f>
        <v>0</v>
      </c>
      <c r="FJ53" s="68">
        <f>+[1]Филиалы!FI27</f>
        <v>0</v>
      </c>
      <c r="FK53" s="69">
        <f t="shared" si="421"/>
        <v>39.42</v>
      </c>
      <c r="FL53" s="68">
        <f>+[1]Филиалы!FL27</f>
        <v>39.42</v>
      </c>
      <c r="FM53" s="68">
        <f>+[1]Филиалы!FN27</f>
        <v>0</v>
      </c>
      <c r="FN53" s="68">
        <f>+[1]Филиалы!FM27</f>
        <v>0</v>
      </c>
      <c r="FO53" s="70">
        <f t="shared" si="257"/>
        <v>-39.42</v>
      </c>
      <c r="FP53" s="71" t="e">
        <f t="shared" si="258"/>
        <v>#DIV/0!</v>
      </c>
      <c r="FQ53" s="67">
        <f t="shared" si="422"/>
        <v>0</v>
      </c>
      <c r="FR53" s="68">
        <f t="shared" si="514"/>
        <v>0</v>
      </c>
      <c r="FS53" s="68">
        <f t="shared" si="514"/>
        <v>0</v>
      </c>
      <c r="FT53" s="68"/>
      <c r="FU53" s="69">
        <f t="shared" si="423"/>
        <v>39.42</v>
      </c>
      <c r="FV53" s="68">
        <f t="shared" si="515"/>
        <v>39.42</v>
      </c>
      <c r="FW53" s="68">
        <f t="shared" si="515"/>
        <v>0</v>
      </c>
      <c r="FX53" s="68">
        <f t="shared" si="515"/>
        <v>0</v>
      </c>
      <c r="FY53" s="70">
        <f t="shared" si="261"/>
        <v>-39.42</v>
      </c>
      <c r="FZ53" s="71" t="e">
        <f t="shared" si="262"/>
        <v>#DIV/0!</v>
      </c>
      <c r="GA53" s="67">
        <f t="shared" si="424"/>
        <v>290</v>
      </c>
      <c r="GB53" s="68">
        <f t="shared" si="516"/>
        <v>290</v>
      </c>
      <c r="GC53" s="68">
        <f t="shared" si="516"/>
        <v>0</v>
      </c>
      <c r="GD53" s="68">
        <f t="shared" si="516"/>
        <v>0</v>
      </c>
      <c r="GE53" s="69">
        <f t="shared" si="425"/>
        <v>40.61</v>
      </c>
      <c r="GF53" s="68">
        <f t="shared" si="517"/>
        <v>40.61</v>
      </c>
      <c r="GG53" s="68">
        <f t="shared" si="517"/>
        <v>0</v>
      </c>
      <c r="GH53" s="68">
        <f t="shared" si="517"/>
        <v>0</v>
      </c>
      <c r="GI53" s="70">
        <f t="shared" si="265"/>
        <v>249.39</v>
      </c>
      <c r="GJ53" s="71">
        <f t="shared" si="266"/>
        <v>-85.99655172413793</v>
      </c>
      <c r="GK53" s="67">
        <f t="shared" si="426"/>
        <v>290</v>
      </c>
      <c r="GL53" s="68">
        <f t="shared" si="518"/>
        <v>290</v>
      </c>
      <c r="GM53" s="68">
        <f t="shared" si="518"/>
        <v>0</v>
      </c>
      <c r="GN53" s="68">
        <f t="shared" si="518"/>
        <v>0</v>
      </c>
      <c r="GO53" s="69">
        <f t="shared" si="427"/>
        <v>40.61</v>
      </c>
      <c r="GP53" s="68">
        <f t="shared" si="519"/>
        <v>40.61</v>
      </c>
      <c r="GQ53" s="68">
        <f t="shared" si="519"/>
        <v>0</v>
      </c>
      <c r="GR53" s="68">
        <f t="shared" si="519"/>
        <v>0</v>
      </c>
      <c r="GS53" s="70">
        <f t="shared" si="269"/>
        <v>249.39</v>
      </c>
      <c r="GT53" s="71">
        <f t="shared" si="270"/>
        <v>-85.99655172413793</v>
      </c>
      <c r="GV53" s="31"/>
      <c r="GX53" s="65">
        <f t="shared" si="78"/>
        <v>0</v>
      </c>
      <c r="GZ53" s="79">
        <f t="shared" si="449"/>
        <v>0</v>
      </c>
    </row>
    <row r="54" spans="1:212" ht="15" x14ac:dyDescent="0.2">
      <c r="A54" s="340"/>
      <c r="B54" s="107" t="s">
        <v>313</v>
      </c>
      <c r="C54" s="67">
        <f t="shared" si="525"/>
        <v>3326.2829666666662</v>
      </c>
      <c r="D54" s="68">
        <f>[1]Филиалы!D29</f>
        <v>3326.2829666666662</v>
      </c>
      <c r="E54" s="68">
        <f>+[1]Филиалы!F29</f>
        <v>0</v>
      </c>
      <c r="F54" s="68">
        <f>+[1]Филиалы!E29</f>
        <v>0</v>
      </c>
      <c r="G54" s="69">
        <f t="shared" si="521"/>
        <v>4618.6606000000002</v>
      </c>
      <c r="H54" s="68">
        <f>[1]Филиалы!H29</f>
        <v>4380.4674224664004</v>
      </c>
      <c r="I54" s="68">
        <f>+[1]Филиалы!J29</f>
        <v>22.29714753359999</v>
      </c>
      <c r="J54" s="68">
        <f>+[1]Филиалы!I29</f>
        <v>215.89603</v>
      </c>
      <c r="K54" s="70">
        <f t="shared" si="80"/>
        <v>-1292.377633333334</v>
      </c>
      <c r="L54" s="71">
        <f t="shared" si="81"/>
        <v>38.853508444245534</v>
      </c>
      <c r="M54" s="67">
        <f t="shared" si="207"/>
        <v>4971.3129666666664</v>
      </c>
      <c r="N54" s="68">
        <f>[1]Филиалы!N29</f>
        <v>4971.3129666666664</v>
      </c>
      <c r="O54" s="68">
        <f>+[1]Филиалы!P29</f>
        <v>0</v>
      </c>
      <c r="P54" s="68">
        <f>+[1]Филиалы!O29</f>
        <v>0</v>
      </c>
      <c r="Q54" s="69">
        <f t="shared" si="7"/>
        <v>5026.002370000002</v>
      </c>
      <c r="R54" s="68">
        <f>[1]Филиалы!R29</f>
        <v>4997.4405470894944</v>
      </c>
      <c r="S54" s="68">
        <f>+[1]Филиалы!T29</f>
        <v>26.664822910507354</v>
      </c>
      <c r="T54" s="68">
        <f>+[1]Филиалы!S29</f>
        <v>1.897</v>
      </c>
      <c r="U54" s="70">
        <f t="shared" si="83"/>
        <v>-54.689403333335576</v>
      </c>
      <c r="V54" s="71">
        <f t="shared" si="84"/>
        <v>1.1000997865158695</v>
      </c>
      <c r="W54" s="67">
        <f t="shared" si="396"/>
        <v>6225.4959666666673</v>
      </c>
      <c r="X54" s="68">
        <f>[1]Филиалы!X29</f>
        <v>6225.4959666666673</v>
      </c>
      <c r="Y54" s="68">
        <f>+[1]Филиалы!Z29</f>
        <v>0</v>
      </c>
      <c r="Z54" s="68">
        <f>+[1]Филиалы!Y29</f>
        <v>0</v>
      </c>
      <c r="AA54" s="69">
        <f t="shared" si="397"/>
        <v>8223.5263600000017</v>
      </c>
      <c r="AB54" s="68">
        <f>[1]Филиалы!AB29</f>
        <v>8195.5138880000013</v>
      </c>
      <c r="AC54" s="68">
        <f>+[1]Филиалы!AD29</f>
        <v>27.602472000000024</v>
      </c>
      <c r="AD54" s="68">
        <f>+[1]Филиалы!AC29</f>
        <v>0.41</v>
      </c>
      <c r="AE54" s="70">
        <f t="shared" si="85"/>
        <v>-1998.0303933333344</v>
      </c>
      <c r="AF54" s="71">
        <f t="shared" si="86"/>
        <v>32.094316726433362</v>
      </c>
      <c r="AG54" s="67">
        <f t="shared" si="398"/>
        <v>14523.091899999999</v>
      </c>
      <c r="AH54" s="68">
        <f t="shared" si="505"/>
        <v>14523.091899999999</v>
      </c>
      <c r="AI54" s="68">
        <f t="shared" si="505"/>
        <v>0</v>
      </c>
      <c r="AJ54" s="68"/>
      <c r="AK54" s="69">
        <f t="shared" si="399"/>
        <v>17868.189330000005</v>
      </c>
      <c r="AL54" s="68">
        <f t="shared" si="506"/>
        <v>17573.421857555895</v>
      </c>
      <c r="AM54" s="68">
        <f t="shared" si="506"/>
        <v>76.564442444107371</v>
      </c>
      <c r="AN54" s="68">
        <f t="shared" si="506"/>
        <v>218.20302999999998</v>
      </c>
      <c r="AO54" s="70">
        <f t="shared" si="89"/>
        <v>-3345.0974300000053</v>
      </c>
      <c r="AP54" s="71">
        <f t="shared" si="90"/>
        <v>23.032956432645065</v>
      </c>
      <c r="AQ54" s="67">
        <f t="shared" si="400"/>
        <v>6659.7609666666676</v>
      </c>
      <c r="AR54" s="68">
        <f>+[1]Филиалы!AR29</f>
        <v>6659.7609666666676</v>
      </c>
      <c r="AS54" s="68">
        <f>+[1]Филиалы!AT29</f>
        <v>0</v>
      </c>
      <c r="AT54" s="68">
        <f>+[1]Филиалы!AS29</f>
        <v>0</v>
      </c>
      <c r="AU54" s="69">
        <f t="shared" si="401"/>
        <v>6559.92281</v>
      </c>
      <c r="AV54" s="68">
        <f>+[1]Филиалы!AV29</f>
        <v>6174.5112799999997</v>
      </c>
      <c r="AW54" s="68">
        <f>+[1]Филиалы!AX29</f>
        <v>17.657710000000002</v>
      </c>
      <c r="AX54" s="68">
        <f>+[1]Филиалы!AW29</f>
        <v>367.75381999999996</v>
      </c>
      <c r="AY54" s="70">
        <f t="shared" si="91"/>
        <v>99.838156666667601</v>
      </c>
      <c r="AZ54" s="71">
        <f t="shared" si="92"/>
        <v>-1.4991252263613575</v>
      </c>
      <c r="BA54" s="67">
        <f t="shared" si="402"/>
        <v>7746.3869666666678</v>
      </c>
      <c r="BB54" s="68">
        <f>[1]Филиалы!BB29</f>
        <v>7746.3869666666678</v>
      </c>
      <c r="BC54" s="68">
        <f>+[1]Филиалы!BD29</f>
        <v>0</v>
      </c>
      <c r="BD54" s="68">
        <f>+[1]Филиалы!BC29</f>
        <v>0</v>
      </c>
      <c r="BE54" s="69">
        <f t="shared" si="403"/>
        <v>8045.2952600000008</v>
      </c>
      <c r="BF54" s="68">
        <f>+[1]Филиалы!BF29</f>
        <v>7990.2171800000006</v>
      </c>
      <c r="BG54" s="68">
        <f>+[1]Филиалы!BH29</f>
        <v>25.243919999999999</v>
      </c>
      <c r="BH54" s="68">
        <f>+[1]Филиалы!BG29</f>
        <v>29.834160000000001</v>
      </c>
      <c r="BI54" s="70">
        <f t="shared" si="93"/>
        <v>-298.90829333333295</v>
      </c>
      <c r="BJ54" s="71">
        <f t="shared" si="94"/>
        <v>3.8586801126713652</v>
      </c>
      <c r="BK54" s="67">
        <f t="shared" si="404"/>
        <v>8884.8819666666677</v>
      </c>
      <c r="BL54" s="68">
        <f>[1]Филиалы!BL29</f>
        <v>8884.8819666666677</v>
      </c>
      <c r="BM54" s="68">
        <f>+[1]Филиалы!BN29</f>
        <v>0</v>
      </c>
      <c r="BN54" s="68">
        <f>+[1]Филиалы!BM29</f>
        <v>0</v>
      </c>
      <c r="BO54" s="69">
        <f t="shared" si="405"/>
        <v>8598.537769999999</v>
      </c>
      <c r="BP54" s="68">
        <f>+[1]Филиалы!BP29</f>
        <v>8455.8279600000005</v>
      </c>
      <c r="BQ54" s="68">
        <f>+[1]Филиалы!BR29</f>
        <v>20.809359999999998</v>
      </c>
      <c r="BR54" s="68">
        <f>+[1]Филиалы!BQ29</f>
        <v>121.90045000000001</v>
      </c>
      <c r="BS54" s="70">
        <f t="shared" si="95"/>
        <v>286.34419666666872</v>
      </c>
      <c r="BT54" s="71">
        <f t="shared" si="96"/>
        <v>-3.2228249935220674</v>
      </c>
      <c r="BU54" s="67">
        <f t="shared" si="406"/>
        <v>23291.029900000001</v>
      </c>
      <c r="BV54" s="68">
        <f t="shared" si="507"/>
        <v>23291.029900000001</v>
      </c>
      <c r="BW54" s="68">
        <f t="shared" si="507"/>
        <v>0</v>
      </c>
      <c r="BX54" s="68"/>
      <c r="BY54" s="69">
        <f t="shared" si="407"/>
        <v>23203.755840000002</v>
      </c>
      <c r="BZ54" s="68">
        <f t="shared" si="508"/>
        <v>22620.556420000001</v>
      </c>
      <c r="CA54" s="68">
        <f t="shared" si="508"/>
        <v>63.710989999999995</v>
      </c>
      <c r="CB54" s="68">
        <f t="shared" si="508"/>
        <v>519.48842999999999</v>
      </c>
      <c r="CC54" s="70">
        <f t="shared" si="99"/>
        <v>87.274059999999736</v>
      </c>
      <c r="CD54" s="71">
        <f t="shared" si="100"/>
        <v>-0.37471103843287779</v>
      </c>
      <c r="CE54" s="67">
        <f t="shared" si="408"/>
        <v>37814.121800000001</v>
      </c>
      <c r="CF54" s="68">
        <f t="shared" si="509"/>
        <v>37814.121800000001</v>
      </c>
      <c r="CG54" s="68">
        <f t="shared" si="509"/>
        <v>0</v>
      </c>
      <c r="CH54" s="68">
        <f t="shared" si="509"/>
        <v>0</v>
      </c>
      <c r="CI54" s="69">
        <f t="shared" si="409"/>
        <v>41071.955170000001</v>
      </c>
      <c r="CJ54" s="68">
        <f>+[1]Филиалы!CJ29</f>
        <v>40193.978277555892</v>
      </c>
      <c r="CK54" s="68">
        <f>+[1]Филиалы!CL29</f>
        <v>127.10543244410735</v>
      </c>
      <c r="CL54" s="68">
        <f>+[1]Филиалы!CK29</f>
        <v>750.87145999999996</v>
      </c>
      <c r="CM54" s="70">
        <f t="shared" si="103"/>
        <v>-3257.8333700000003</v>
      </c>
      <c r="CN54" s="71">
        <f t="shared" si="104"/>
        <v>8.6153881537452577</v>
      </c>
      <c r="CO54" s="67">
        <f t="shared" si="526"/>
        <v>10385.526966666665</v>
      </c>
      <c r="CP54" s="68">
        <f>[1]Филиалы!CP29</f>
        <v>10385.526966666665</v>
      </c>
      <c r="CQ54" s="68">
        <f>+[1]Филиалы!CR29</f>
        <v>0</v>
      </c>
      <c r="CR54" s="68">
        <f>+[1]Филиалы!CQ29</f>
        <v>0</v>
      </c>
      <c r="CS54" s="69">
        <f t="shared" si="523"/>
        <v>10581.230009999999</v>
      </c>
      <c r="CT54" s="68">
        <f>[1]Филиалы!CT29</f>
        <v>10506.48244</v>
      </c>
      <c r="CU54" s="68">
        <f>+[1]Филиалы!CV29</f>
        <v>0.60440000000000005</v>
      </c>
      <c r="CV54" s="68">
        <f>+[1]Филиалы!CU29</f>
        <v>74.143169999999998</v>
      </c>
      <c r="CW54" s="70">
        <f t="shared" si="228"/>
        <v>-195.70304333333479</v>
      </c>
      <c r="CX54" s="71">
        <f t="shared" si="229"/>
        <v>1.8843824098811979</v>
      </c>
      <c r="CY54" s="67">
        <f t="shared" si="230"/>
        <v>9377.9749666666685</v>
      </c>
      <c r="CZ54" s="68">
        <f>[1]Филиалы!CZ29</f>
        <v>9377.9749666666685</v>
      </c>
      <c r="DA54" s="68">
        <f>+[1]Филиалы!DB29</f>
        <v>0</v>
      </c>
      <c r="DB54" s="68">
        <f>+[1]Филиалы!DA29</f>
        <v>0</v>
      </c>
      <c r="DC54" s="69">
        <f t="shared" si="41"/>
        <v>9479.6383059999989</v>
      </c>
      <c r="DD54" s="68">
        <f>[1]Филиалы!DD29</f>
        <v>9190.7367359999989</v>
      </c>
      <c r="DE54" s="68">
        <f>+[1]Филиалы!DF29</f>
        <v>13.3201</v>
      </c>
      <c r="DF54" s="68">
        <f>+[1]Филиалы!DE29</f>
        <v>275.58147000000002</v>
      </c>
      <c r="DG54" s="70">
        <f t="shared" si="233"/>
        <v>-101.66333933333044</v>
      </c>
      <c r="DH54" s="71">
        <f t="shared" si="234"/>
        <v>1.084064946800197</v>
      </c>
      <c r="DI54" s="67">
        <f t="shared" si="410"/>
        <v>9427.8819666666677</v>
      </c>
      <c r="DJ54" s="68">
        <f>[1]Филиалы!DJ29</f>
        <v>9427.8819666666677</v>
      </c>
      <c r="DK54" s="68">
        <f>+[1]Филиалы!DL29</f>
        <v>0</v>
      </c>
      <c r="DL54" s="68">
        <f>+[1]Филиалы!DK29</f>
        <v>0</v>
      </c>
      <c r="DM54" s="69">
        <f t="shared" si="411"/>
        <v>12375.412679999996</v>
      </c>
      <c r="DN54" s="68">
        <f>[1]Филиалы!DN29</f>
        <v>11610.394819999996</v>
      </c>
      <c r="DO54" s="68">
        <f>+[1]Филиалы!DP29</f>
        <v>5.9961700000000002</v>
      </c>
      <c r="DP54" s="68">
        <f>+[1]Филиалы!DO29</f>
        <v>759.02169000000004</v>
      </c>
      <c r="DQ54" s="70">
        <f t="shared" si="237"/>
        <v>-2947.5307133333281</v>
      </c>
      <c r="DR54" s="71">
        <f t="shared" si="238"/>
        <v>31.263975554155792</v>
      </c>
      <c r="DS54" s="67">
        <f t="shared" si="412"/>
        <v>29191.383900000001</v>
      </c>
      <c r="DT54" s="68">
        <f t="shared" si="510"/>
        <v>29191.383900000001</v>
      </c>
      <c r="DU54" s="68">
        <f t="shared" si="510"/>
        <v>0</v>
      </c>
      <c r="DV54" s="68"/>
      <c r="DW54" s="69">
        <f t="shared" si="413"/>
        <v>32436.280995999994</v>
      </c>
      <c r="DX54" s="68">
        <f t="shared" si="511"/>
        <v>31307.613995999993</v>
      </c>
      <c r="DY54" s="68">
        <f t="shared" si="511"/>
        <v>19.920670000000001</v>
      </c>
      <c r="DZ54" s="68">
        <f t="shared" si="511"/>
        <v>1108.7463299999999</v>
      </c>
      <c r="EA54" s="70">
        <f t="shared" si="241"/>
        <v>-3244.8970959999933</v>
      </c>
      <c r="EB54" s="71">
        <f t="shared" si="242"/>
        <v>11.115941289785837</v>
      </c>
      <c r="EC54" s="67">
        <f t="shared" si="414"/>
        <v>67005.505700000009</v>
      </c>
      <c r="ED54" s="68">
        <f t="shared" si="512"/>
        <v>67005.505700000009</v>
      </c>
      <c r="EE54" s="68">
        <f t="shared" si="512"/>
        <v>0</v>
      </c>
      <c r="EF54" s="68">
        <f t="shared" si="512"/>
        <v>0</v>
      </c>
      <c r="EG54" s="69">
        <f t="shared" si="415"/>
        <v>73508.236166000002</v>
      </c>
      <c r="EH54" s="68">
        <f t="shared" si="513"/>
        <v>71501.592273555885</v>
      </c>
      <c r="EI54" s="68">
        <f t="shared" si="513"/>
        <v>147.02610244410735</v>
      </c>
      <c r="EJ54" s="68">
        <f t="shared" si="513"/>
        <v>1859.6177899999998</v>
      </c>
      <c r="EK54" s="70">
        <f t="shared" si="245"/>
        <v>-6502.7304659999936</v>
      </c>
      <c r="EL54" s="71">
        <f t="shared" si="246"/>
        <v>9.7047703738172117</v>
      </c>
      <c r="EM54" s="67">
        <f t="shared" si="416"/>
        <v>8045.2636666666667</v>
      </c>
      <c r="EN54" s="68">
        <f>+[1]Филиалы!EN29</f>
        <v>8045.2636666666667</v>
      </c>
      <c r="EO54" s="68">
        <f>+[1]Филиалы!EP29</f>
        <v>0</v>
      </c>
      <c r="EP54" s="68">
        <f>+[1]Филиалы!EO29</f>
        <v>0</v>
      </c>
      <c r="EQ54" s="69">
        <f t="shared" si="417"/>
        <v>9481.8167899999989</v>
      </c>
      <c r="ER54" s="68">
        <f>[1]Филиалы!ER29</f>
        <v>9088.4005499999985</v>
      </c>
      <c r="ES54" s="68">
        <f>+[1]Филиалы!ET29</f>
        <v>1.9380799999999998</v>
      </c>
      <c r="ET54" s="68">
        <f>+[1]Филиалы!ES29</f>
        <v>391.47816</v>
      </c>
      <c r="EU54" s="70">
        <f t="shared" si="249"/>
        <v>-1436.5531233333322</v>
      </c>
      <c r="EV54" s="71">
        <f t="shared" si="250"/>
        <v>17.855886181646156</v>
      </c>
      <c r="EW54" s="67">
        <f t="shared" si="418"/>
        <v>7568.1236666666673</v>
      </c>
      <c r="EX54" s="68">
        <f>[1]Филиалы!EX29</f>
        <v>7568.1236666666673</v>
      </c>
      <c r="EY54" s="68">
        <f>+[1]Филиалы!EZ29</f>
        <v>0</v>
      </c>
      <c r="EZ54" s="68">
        <f>+[1]Филиалы!EY29</f>
        <v>0</v>
      </c>
      <c r="FA54" s="69">
        <f t="shared" si="419"/>
        <v>7942.8622500000001</v>
      </c>
      <c r="FB54" s="68">
        <f>[1]Филиалы!FB29</f>
        <v>8009.4510700000001</v>
      </c>
      <c r="FC54" s="68">
        <f>+[1]Филиалы!FD29</f>
        <v>8.1971799999999995</v>
      </c>
      <c r="FD54" s="68">
        <f>+[1]Филиалы!FC29</f>
        <v>-74.786000000000001</v>
      </c>
      <c r="FE54" s="70">
        <f t="shared" si="253"/>
        <v>-374.73858333333283</v>
      </c>
      <c r="FF54" s="71">
        <f t="shared" si="254"/>
        <v>4.9515388468590373</v>
      </c>
      <c r="FG54" s="67">
        <f t="shared" si="420"/>
        <v>7934.6636666666664</v>
      </c>
      <c r="FH54" s="68">
        <f>[1]Филиалы!FH29</f>
        <v>7934.6636666666664</v>
      </c>
      <c r="FI54" s="68">
        <f>+[1]Филиалы!FJ29</f>
        <v>0</v>
      </c>
      <c r="FJ54" s="68">
        <f>+[1]Филиалы!FI29</f>
        <v>0</v>
      </c>
      <c r="FK54" s="69">
        <f t="shared" si="421"/>
        <v>11962.686220000001</v>
      </c>
      <c r="FL54" s="68">
        <f>+[1]Филиалы!FL29</f>
        <v>11895.9465</v>
      </c>
      <c r="FM54" s="68">
        <f>+[1]Филиалы!FN29</f>
        <v>37.637719999999995</v>
      </c>
      <c r="FN54" s="68">
        <f>+[1]Филиалы!FM29</f>
        <v>29.102</v>
      </c>
      <c r="FO54" s="70">
        <f t="shared" si="257"/>
        <v>-4028.0225533333351</v>
      </c>
      <c r="FP54" s="71">
        <f t="shared" si="258"/>
        <v>50.764880813473695</v>
      </c>
      <c r="FQ54" s="67">
        <f t="shared" si="422"/>
        <v>23548.050999999999</v>
      </c>
      <c r="FR54" s="68">
        <f t="shared" si="514"/>
        <v>23548.050999999999</v>
      </c>
      <c r="FS54" s="68">
        <f t="shared" si="514"/>
        <v>0</v>
      </c>
      <c r="FT54" s="68"/>
      <c r="FU54" s="69">
        <f t="shared" si="423"/>
        <v>29387.365260000002</v>
      </c>
      <c r="FV54" s="68">
        <f t="shared" si="515"/>
        <v>28993.798119999999</v>
      </c>
      <c r="FW54" s="68">
        <f t="shared" si="515"/>
        <v>47.77297999999999</v>
      </c>
      <c r="FX54" s="68">
        <f t="shared" si="515"/>
        <v>345.79415999999998</v>
      </c>
      <c r="FY54" s="70">
        <f t="shared" si="261"/>
        <v>-5839.3142600000028</v>
      </c>
      <c r="FZ54" s="71">
        <f t="shared" si="262"/>
        <v>24.797441877461551</v>
      </c>
      <c r="GA54" s="67">
        <f t="shared" si="424"/>
        <v>52739.4349</v>
      </c>
      <c r="GB54" s="68">
        <f t="shared" si="516"/>
        <v>52739.4349</v>
      </c>
      <c r="GC54" s="68">
        <f t="shared" si="516"/>
        <v>0</v>
      </c>
      <c r="GD54" s="68">
        <f t="shared" si="516"/>
        <v>0</v>
      </c>
      <c r="GE54" s="69">
        <f t="shared" si="425"/>
        <v>61823.646255999993</v>
      </c>
      <c r="GF54" s="68">
        <f t="shared" si="517"/>
        <v>60301.412115999992</v>
      </c>
      <c r="GG54" s="68">
        <f t="shared" si="517"/>
        <v>67.693649999999991</v>
      </c>
      <c r="GH54" s="68">
        <f t="shared" si="517"/>
        <v>1454.5404899999999</v>
      </c>
      <c r="GI54" s="70">
        <f t="shared" si="265"/>
        <v>-9084.2113559999925</v>
      </c>
      <c r="GJ54" s="71">
        <f t="shared" si="266"/>
        <v>17.224703626849049</v>
      </c>
      <c r="GK54" s="67">
        <f t="shared" si="426"/>
        <v>90553.556700000016</v>
      </c>
      <c r="GL54" s="68">
        <f t="shared" si="518"/>
        <v>90553.556700000016</v>
      </c>
      <c r="GM54" s="68">
        <f t="shared" si="518"/>
        <v>0</v>
      </c>
      <c r="GN54" s="68">
        <f t="shared" si="518"/>
        <v>0</v>
      </c>
      <c r="GO54" s="69">
        <f t="shared" si="427"/>
        <v>102895.60142599999</v>
      </c>
      <c r="GP54" s="68">
        <f t="shared" si="519"/>
        <v>100495.39039355589</v>
      </c>
      <c r="GQ54" s="68">
        <f t="shared" si="519"/>
        <v>194.79908244410734</v>
      </c>
      <c r="GR54" s="68">
        <f t="shared" si="519"/>
        <v>2205.4119499999997</v>
      </c>
      <c r="GS54" s="70">
        <f t="shared" si="269"/>
        <v>-12342.044725999978</v>
      </c>
      <c r="GT54" s="71">
        <f t="shared" si="270"/>
        <v>13.629552693207444</v>
      </c>
      <c r="GV54" s="31">
        <f>+GK54-[1]Шатура!GK29</f>
        <v>85640.296700000021</v>
      </c>
      <c r="GX54" s="65">
        <f t="shared" si="78"/>
        <v>-41071.955170000001</v>
      </c>
      <c r="GZ54" s="79">
        <f t="shared" si="449"/>
        <v>17868.189330000005</v>
      </c>
    </row>
    <row r="55" spans="1:212" ht="15" x14ac:dyDescent="0.2">
      <c r="A55" s="340"/>
      <c r="B55" s="107" t="s">
        <v>314</v>
      </c>
      <c r="C55" s="67">
        <f t="shared" si="525"/>
        <v>330.67999999999995</v>
      </c>
      <c r="D55" s="68">
        <f>+[1]Филиалы!D30</f>
        <v>330.67999999999995</v>
      </c>
      <c r="E55" s="68">
        <f>+[1]Филиалы!F30</f>
        <v>0</v>
      </c>
      <c r="F55" s="68">
        <f>+[1]Филиалы!E30</f>
        <v>0</v>
      </c>
      <c r="G55" s="69">
        <f t="shared" si="521"/>
        <v>55.69</v>
      </c>
      <c r="H55" s="68">
        <f>[1]Филиалы!H30</f>
        <v>7.1539216232000005</v>
      </c>
      <c r="I55" s="68">
        <f>+[1]Филиалы!J30</f>
        <v>0.21607837679999964</v>
      </c>
      <c r="J55" s="68">
        <f>+[1]Филиалы!I30</f>
        <v>48.32</v>
      </c>
      <c r="K55" s="70">
        <f t="shared" si="80"/>
        <v>274.98999999999995</v>
      </c>
      <c r="L55" s="71">
        <f t="shared" si="81"/>
        <v>-83.158945203822427</v>
      </c>
      <c r="M55" s="67">
        <f t="shared" si="207"/>
        <v>899.17000000000007</v>
      </c>
      <c r="N55" s="68">
        <f>[1]Филиалы!N30</f>
        <v>899.17000000000007</v>
      </c>
      <c r="O55" s="68">
        <f>+[1]Филиалы!P30</f>
        <v>0</v>
      </c>
      <c r="P55" s="68">
        <f>+[1]Филиалы!O30</f>
        <v>0</v>
      </c>
      <c r="Q55" s="69">
        <f t="shared" si="7"/>
        <v>361.04999999999995</v>
      </c>
      <c r="R55" s="68">
        <f>[1]Филиалы!R30</f>
        <v>206.90746553999998</v>
      </c>
      <c r="S55" s="68">
        <f>+[1]Филиалы!T30</f>
        <v>0.42253446000000022</v>
      </c>
      <c r="T55" s="68">
        <f>+[1]Филиалы!S30</f>
        <v>153.72</v>
      </c>
      <c r="U55" s="70">
        <f t="shared" si="83"/>
        <v>538.12000000000012</v>
      </c>
      <c r="V55" s="71">
        <f t="shared" si="84"/>
        <v>-59.846302701380175</v>
      </c>
      <c r="W55" s="67">
        <f t="shared" si="396"/>
        <v>1030.77</v>
      </c>
      <c r="X55" s="68">
        <f>[1]Филиалы!X30</f>
        <v>1030.77</v>
      </c>
      <c r="Y55" s="68">
        <f>+[1]Филиалы!Z30</f>
        <v>0</v>
      </c>
      <c r="Z55" s="68">
        <f>+[1]Филиалы!Y30</f>
        <v>0</v>
      </c>
      <c r="AA55" s="69">
        <f t="shared" si="397"/>
        <v>1240.06</v>
      </c>
      <c r="AB55" s="68">
        <f>[1]Филиалы!AB30</f>
        <v>1014.4105159999999</v>
      </c>
      <c r="AC55" s="68">
        <f>+[1]Филиалы!AD30</f>
        <v>11.899484000000015</v>
      </c>
      <c r="AD55" s="68">
        <f>+[1]Филиалы!AC30</f>
        <v>213.75</v>
      </c>
      <c r="AE55" s="70">
        <f t="shared" si="85"/>
        <v>-209.28999999999996</v>
      </c>
      <c r="AF55" s="71">
        <f t="shared" si="86"/>
        <v>20.30423857892643</v>
      </c>
      <c r="AG55" s="67">
        <f t="shared" si="398"/>
        <v>2260.62</v>
      </c>
      <c r="AH55" s="68">
        <f t="shared" si="505"/>
        <v>2260.62</v>
      </c>
      <c r="AI55" s="68">
        <f t="shared" si="505"/>
        <v>0</v>
      </c>
      <c r="AJ55" s="68"/>
      <c r="AK55" s="69">
        <f t="shared" si="399"/>
        <v>1656.7999999999997</v>
      </c>
      <c r="AL55" s="68">
        <f t="shared" si="506"/>
        <v>1228.4719031631998</v>
      </c>
      <c r="AM55" s="68">
        <f t="shared" si="506"/>
        <v>12.538096836800015</v>
      </c>
      <c r="AN55" s="68">
        <f t="shared" si="506"/>
        <v>415.78999999999996</v>
      </c>
      <c r="AO55" s="70">
        <f t="shared" si="89"/>
        <v>603.82000000000016</v>
      </c>
      <c r="AP55" s="71">
        <f t="shared" si="90"/>
        <v>-26.710371491006896</v>
      </c>
      <c r="AQ55" s="67">
        <f t="shared" si="400"/>
        <v>937</v>
      </c>
      <c r="AR55" s="68">
        <f>[1]Филиалы!AR30</f>
        <v>937</v>
      </c>
      <c r="AS55" s="68">
        <f>+[1]Филиалы!AT30</f>
        <v>0</v>
      </c>
      <c r="AT55" s="68">
        <f>+[1]Филиалы!AS30</f>
        <v>0</v>
      </c>
      <c r="AU55" s="69">
        <f t="shared" si="401"/>
        <v>803.87070000000006</v>
      </c>
      <c r="AV55" s="68">
        <f>+[1]Филиалы!AV30</f>
        <v>225.16069999999999</v>
      </c>
      <c r="AW55" s="68">
        <f>+[1]Филиалы!AX30</f>
        <v>0</v>
      </c>
      <c r="AX55" s="68">
        <f>+[1]Филиалы!AW30</f>
        <v>578.71</v>
      </c>
      <c r="AY55" s="70">
        <f t="shared" si="91"/>
        <v>133.12929999999994</v>
      </c>
      <c r="AZ55" s="71">
        <f t="shared" si="92"/>
        <v>-14.208036286019194</v>
      </c>
      <c r="BA55" s="67">
        <f t="shared" si="402"/>
        <v>822.39</v>
      </c>
      <c r="BB55" s="68">
        <f>+[1]Филиалы!BB30</f>
        <v>822.39</v>
      </c>
      <c r="BC55" s="68">
        <f>+[1]Филиалы!BD30</f>
        <v>0</v>
      </c>
      <c r="BD55" s="68">
        <f>+[1]Филиалы!BC30</f>
        <v>0</v>
      </c>
      <c r="BE55" s="69">
        <f t="shared" si="403"/>
        <v>690.23710000000005</v>
      </c>
      <c r="BF55" s="68">
        <f>+[1]Филиалы!BF30</f>
        <v>231.91310000000001</v>
      </c>
      <c r="BG55" s="68">
        <f>+[1]Филиалы!BH30</f>
        <v>0</v>
      </c>
      <c r="BH55" s="68">
        <f>+[1]Филиалы!BG30</f>
        <v>458.32400000000007</v>
      </c>
      <c r="BI55" s="70">
        <f t="shared" si="93"/>
        <v>132.15289999999993</v>
      </c>
      <c r="BJ55" s="71">
        <f t="shared" si="94"/>
        <v>-16.069370979705482</v>
      </c>
      <c r="BK55" s="67">
        <f t="shared" si="404"/>
        <v>980.35</v>
      </c>
      <c r="BL55" s="68">
        <f>+[1]Филиалы!BL30</f>
        <v>980.35</v>
      </c>
      <c r="BM55" s="68">
        <f>+[1]Филиалы!BN30</f>
        <v>0</v>
      </c>
      <c r="BN55" s="68">
        <f>+[1]Филиалы!BM30</f>
        <v>0</v>
      </c>
      <c r="BO55" s="69">
        <f t="shared" si="405"/>
        <v>1393.0036500000001</v>
      </c>
      <c r="BP55" s="68">
        <f>+[1]Филиалы!BP30</f>
        <v>287.24365</v>
      </c>
      <c r="BQ55" s="68">
        <f>+[1]Филиалы!BR30</f>
        <v>0</v>
      </c>
      <c r="BR55" s="68">
        <f>+[1]Филиалы!BQ30</f>
        <v>1105.76</v>
      </c>
      <c r="BS55" s="70">
        <f t="shared" si="95"/>
        <v>-412.65365000000008</v>
      </c>
      <c r="BT55" s="71">
        <f t="shared" si="96"/>
        <v>42.092482276737883</v>
      </c>
      <c r="BU55" s="67">
        <f t="shared" si="406"/>
        <v>2739.74</v>
      </c>
      <c r="BV55" s="68">
        <f t="shared" si="507"/>
        <v>2739.74</v>
      </c>
      <c r="BW55" s="68">
        <f t="shared" si="507"/>
        <v>0</v>
      </c>
      <c r="BX55" s="68"/>
      <c r="BY55" s="69">
        <f t="shared" si="407"/>
        <v>2887.1114499999999</v>
      </c>
      <c r="BZ55" s="68">
        <f t="shared" si="508"/>
        <v>744.31745000000001</v>
      </c>
      <c r="CA55" s="68">
        <f t="shared" si="508"/>
        <v>0</v>
      </c>
      <c r="CB55" s="68">
        <f t="shared" si="508"/>
        <v>2142.7939999999999</v>
      </c>
      <c r="CC55" s="70">
        <f t="shared" si="99"/>
        <v>-147.3714500000001</v>
      </c>
      <c r="CD55" s="71">
        <f t="shared" si="100"/>
        <v>5.3790304919445049</v>
      </c>
      <c r="CE55" s="67">
        <f t="shared" si="408"/>
        <v>5000.3599999999997</v>
      </c>
      <c r="CF55" s="68">
        <f t="shared" si="509"/>
        <v>5000.3599999999997</v>
      </c>
      <c r="CG55" s="68">
        <f t="shared" si="509"/>
        <v>0</v>
      </c>
      <c r="CH55" s="68">
        <f t="shared" si="509"/>
        <v>0</v>
      </c>
      <c r="CI55" s="69">
        <f t="shared" si="409"/>
        <v>4543.9114500000005</v>
      </c>
      <c r="CJ55" s="68">
        <f>+[1]Филиалы!CJ30</f>
        <v>1972.7893531632001</v>
      </c>
      <c r="CK55" s="68">
        <f>+[1]Филиалы!CL30</f>
        <v>12.538096836800015</v>
      </c>
      <c r="CL55" s="68">
        <f>+[1]Филиалы!CK30</f>
        <v>2558.5840000000003</v>
      </c>
      <c r="CM55" s="70">
        <f t="shared" si="103"/>
        <v>456.44854999999916</v>
      </c>
      <c r="CN55" s="71">
        <f t="shared" si="104"/>
        <v>-9.1283137614091601</v>
      </c>
      <c r="CO55" s="67">
        <f t="shared" si="526"/>
        <v>1211.6099999999999</v>
      </c>
      <c r="CP55" s="68">
        <f>+[1]Филиалы!CP30</f>
        <v>1211.6099999999999</v>
      </c>
      <c r="CQ55" s="68">
        <f>+[1]Филиалы!CR30</f>
        <v>0</v>
      </c>
      <c r="CR55" s="68">
        <f>+[1]Филиалы!CQ30</f>
        <v>0</v>
      </c>
      <c r="CS55" s="69">
        <f t="shared" si="523"/>
        <v>400.57847999999996</v>
      </c>
      <c r="CT55" s="68">
        <f>[1]Филиалы!CT30</f>
        <v>0</v>
      </c>
      <c r="CU55" s="68">
        <f>+[1]Филиалы!CV30</f>
        <v>0</v>
      </c>
      <c r="CV55" s="68">
        <f>+[1]Филиалы!CU30</f>
        <v>400.57847999999996</v>
      </c>
      <c r="CW55" s="70">
        <f t="shared" si="228"/>
        <v>811.03152</v>
      </c>
      <c r="CX55" s="71">
        <f t="shared" si="229"/>
        <v>-66.938331641369757</v>
      </c>
      <c r="CY55" s="67">
        <f t="shared" si="230"/>
        <v>940.61</v>
      </c>
      <c r="CZ55" s="68">
        <f>[1]Филиалы!CZ30</f>
        <v>940.61</v>
      </c>
      <c r="DA55" s="68">
        <f>+[1]Филиалы!DB30</f>
        <v>0</v>
      </c>
      <c r="DB55" s="68">
        <f>+[1]Филиалы!DA30</f>
        <v>0</v>
      </c>
      <c r="DC55" s="69">
        <f t="shared" si="41"/>
        <v>760.4242200000001</v>
      </c>
      <c r="DD55" s="68">
        <f>[1]Филиалы!DD30</f>
        <v>0</v>
      </c>
      <c r="DE55" s="68">
        <f>+[1]Филиалы!DF30</f>
        <v>0</v>
      </c>
      <c r="DF55" s="68">
        <f>+[1]Филиалы!DE30</f>
        <v>760.4242200000001</v>
      </c>
      <c r="DG55" s="70">
        <f t="shared" si="233"/>
        <v>180.18577999999991</v>
      </c>
      <c r="DH55" s="71">
        <f t="shared" si="234"/>
        <v>-19.156268804286569</v>
      </c>
      <c r="DI55" s="67">
        <f t="shared" si="410"/>
        <v>940.61</v>
      </c>
      <c r="DJ55" s="68">
        <f>[1]Филиалы!DJ30</f>
        <v>940.61</v>
      </c>
      <c r="DK55" s="68">
        <f>+[1]Филиалы!DL30</f>
        <v>0</v>
      </c>
      <c r="DL55" s="68">
        <f>+[1]Филиалы!DK30</f>
        <v>0</v>
      </c>
      <c r="DM55" s="69">
        <f t="shared" si="411"/>
        <v>641.68674999999996</v>
      </c>
      <c r="DN55" s="68">
        <f>[1]Филиалы!DN30</f>
        <v>3.8519999999999999</v>
      </c>
      <c r="DO55" s="68">
        <f>+[1]Филиалы!DP30</f>
        <v>0</v>
      </c>
      <c r="DP55" s="68">
        <f>+[1]Филиалы!DO30</f>
        <v>637.83474999999999</v>
      </c>
      <c r="DQ55" s="70">
        <f t="shared" si="237"/>
        <v>298.92325000000005</v>
      </c>
      <c r="DR55" s="71">
        <f t="shared" si="238"/>
        <v>-31.779722733119996</v>
      </c>
      <c r="DS55" s="67">
        <f t="shared" si="412"/>
        <v>3092.83</v>
      </c>
      <c r="DT55" s="68">
        <f t="shared" si="510"/>
        <v>3092.83</v>
      </c>
      <c r="DU55" s="68">
        <f t="shared" si="510"/>
        <v>0</v>
      </c>
      <c r="DV55" s="68"/>
      <c r="DW55" s="69">
        <f t="shared" si="413"/>
        <v>1802.6894500000001</v>
      </c>
      <c r="DX55" s="68">
        <f t="shared" si="511"/>
        <v>3.8519999999999999</v>
      </c>
      <c r="DY55" s="68">
        <f t="shared" si="511"/>
        <v>0</v>
      </c>
      <c r="DZ55" s="68">
        <f t="shared" si="511"/>
        <v>1798.83745</v>
      </c>
      <c r="EA55" s="70">
        <f t="shared" si="241"/>
        <v>1290.1405499999998</v>
      </c>
      <c r="EB55" s="71">
        <f t="shared" si="242"/>
        <v>-41.713917350775823</v>
      </c>
      <c r="EC55" s="67">
        <f t="shared" si="414"/>
        <v>8093.19</v>
      </c>
      <c r="ED55" s="68">
        <f t="shared" si="512"/>
        <v>8093.19</v>
      </c>
      <c r="EE55" s="68">
        <f t="shared" si="512"/>
        <v>0</v>
      </c>
      <c r="EF55" s="68">
        <f t="shared" si="512"/>
        <v>0</v>
      </c>
      <c r="EG55" s="69">
        <f t="shared" si="415"/>
        <v>6346.6008999999995</v>
      </c>
      <c r="EH55" s="68">
        <f t="shared" si="513"/>
        <v>1976.6413531632002</v>
      </c>
      <c r="EI55" s="68">
        <f t="shared" si="513"/>
        <v>12.538096836800015</v>
      </c>
      <c r="EJ55" s="68">
        <f t="shared" si="513"/>
        <v>4357.4214499999998</v>
      </c>
      <c r="EK55" s="70">
        <f t="shared" si="245"/>
        <v>1746.5891000000001</v>
      </c>
      <c r="EL55" s="71">
        <f t="shared" si="246"/>
        <v>-21.580972397781352</v>
      </c>
      <c r="EM55" s="67">
        <f t="shared" si="416"/>
        <v>1090.6100000000001</v>
      </c>
      <c r="EN55" s="68">
        <f>[1]Филиалы!EN30</f>
        <v>1090.6100000000001</v>
      </c>
      <c r="EO55" s="68">
        <f>+[1]Филиалы!EP30</f>
        <v>0</v>
      </c>
      <c r="EP55" s="68">
        <f>+[1]Филиалы!EO30</f>
        <v>0</v>
      </c>
      <c r="EQ55" s="69">
        <f t="shared" si="417"/>
        <v>1138.71</v>
      </c>
      <c r="ER55" s="68">
        <f>[1]Филиалы!ER30</f>
        <v>481.42</v>
      </c>
      <c r="ES55" s="68">
        <f>+[1]Филиалы!ET30</f>
        <v>0</v>
      </c>
      <c r="ET55" s="68">
        <f>+[1]Филиалы!ES30</f>
        <v>657.29</v>
      </c>
      <c r="EU55" s="70">
        <f t="shared" si="249"/>
        <v>-48.099999999999909</v>
      </c>
      <c r="EV55" s="71">
        <f t="shared" si="250"/>
        <v>4.4103758447107566</v>
      </c>
      <c r="EW55" s="67">
        <f t="shared" si="418"/>
        <v>1240.6100000000001</v>
      </c>
      <c r="EX55" s="68">
        <f>+[1]Филиалы!EX30</f>
        <v>1240.6100000000001</v>
      </c>
      <c r="EY55" s="68">
        <f>+[1]Филиалы!EZ30</f>
        <v>0</v>
      </c>
      <c r="EZ55" s="68">
        <f>+[1]Филиалы!EY30</f>
        <v>0</v>
      </c>
      <c r="FA55" s="69">
        <f t="shared" si="419"/>
        <v>787.6</v>
      </c>
      <c r="FB55" s="68">
        <f>[1]Филиалы!FB30</f>
        <v>364.42</v>
      </c>
      <c r="FC55" s="68">
        <f>+[1]Филиалы!FD30</f>
        <v>0</v>
      </c>
      <c r="FD55" s="68">
        <f>+[1]Филиалы!FC30</f>
        <v>423.18</v>
      </c>
      <c r="FE55" s="70">
        <f t="shared" si="253"/>
        <v>453.0100000000001</v>
      </c>
      <c r="FF55" s="71">
        <f t="shared" si="254"/>
        <v>-36.515101442032552</v>
      </c>
      <c r="FG55" s="67">
        <f t="shared" si="420"/>
        <v>1684.3000000000002</v>
      </c>
      <c r="FH55" s="68">
        <f>+[1]Филиалы!FH30</f>
        <v>1684.3000000000002</v>
      </c>
      <c r="FI55" s="68">
        <f>+[1]Филиалы!FJ30</f>
        <v>0</v>
      </c>
      <c r="FJ55" s="68">
        <f>+[1]Филиалы!FI30</f>
        <v>0</v>
      </c>
      <c r="FK55" s="69">
        <f t="shared" si="421"/>
        <v>2480.8771400000001</v>
      </c>
      <c r="FL55" s="68">
        <f>+[1]Филиалы!FL30</f>
        <v>697.53</v>
      </c>
      <c r="FM55" s="68">
        <f>+[1]Филиалы!FN30</f>
        <v>0</v>
      </c>
      <c r="FN55" s="68">
        <f>+[1]Филиалы!FM30</f>
        <v>1783.3471400000001</v>
      </c>
      <c r="FO55" s="70">
        <f t="shared" si="257"/>
        <v>-796.57713999999987</v>
      </c>
      <c r="FP55" s="71">
        <f t="shared" si="258"/>
        <v>47.294255180193545</v>
      </c>
      <c r="FQ55" s="67">
        <f t="shared" si="422"/>
        <v>4015.5200000000004</v>
      </c>
      <c r="FR55" s="68">
        <f t="shared" si="514"/>
        <v>4015.5200000000004</v>
      </c>
      <c r="FS55" s="68">
        <f t="shared" si="514"/>
        <v>0</v>
      </c>
      <c r="FT55" s="68"/>
      <c r="FU55" s="69">
        <f t="shared" si="423"/>
        <v>4407.18714</v>
      </c>
      <c r="FV55" s="68">
        <f t="shared" si="515"/>
        <v>1543.37</v>
      </c>
      <c r="FW55" s="68">
        <f t="shared" si="515"/>
        <v>0</v>
      </c>
      <c r="FX55" s="68">
        <f t="shared" si="515"/>
        <v>2863.8171400000001</v>
      </c>
      <c r="FY55" s="70">
        <f t="shared" si="261"/>
        <v>-391.66713999999956</v>
      </c>
      <c r="FZ55" s="71">
        <f t="shared" si="262"/>
        <v>9.7538336255329199</v>
      </c>
      <c r="GA55" s="67">
        <f t="shared" si="424"/>
        <v>7108.35</v>
      </c>
      <c r="GB55" s="68">
        <f t="shared" si="516"/>
        <v>7108.35</v>
      </c>
      <c r="GC55" s="68">
        <f t="shared" si="516"/>
        <v>0</v>
      </c>
      <c r="GD55" s="68">
        <f t="shared" si="516"/>
        <v>0</v>
      </c>
      <c r="GE55" s="69">
        <f t="shared" si="425"/>
        <v>6209.8765899999999</v>
      </c>
      <c r="GF55" s="68">
        <f t="shared" si="517"/>
        <v>1547.222</v>
      </c>
      <c r="GG55" s="68">
        <f t="shared" si="517"/>
        <v>0</v>
      </c>
      <c r="GH55" s="68">
        <f t="shared" si="517"/>
        <v>4662.6545900000001</v>
      </c>
      <c r="GI55" s="70">
        <f t="shared" si="265"/>
        <v>898.47341000000051</v>
      </c>
      <c r="GJ55" s="71">
        <f t="shared" si="266"/>
        <v>-12.639690082789969</v>
      </c>
      <c r="GK55" s="67">
        <f t="shared" si="426"/>
        <v>12108.71</v>
      </c>
      <c r="GL55" s="68">
        <f t="shared" si="518"/>
        <v>12108.71</v>
      </c>
      <c r="GM55" s="68">
        <f t="shared" si="518"/>
        <v>0</v>
      </c>
      <c r="GN55" s="68">
        <f t="shared" si="518"/>
        <v>0</v>
      </c>
      <c r="GO55" s="69">
        <f t="shared" si="427"/>
        <v>10753.788039999999</v>
      </c>
      <c r="GP55" s="68">
        <f t="shared" si="519"/>
        <v>3520.0113531632001</v>
      </c>
      <c r="GQ55" s="68">
        <f t="shared" si="519"/>
        <v>12.538096836800015</v>
      </c>
      <c r="GR55" s="68">
        <f t="shared" si="519"/>
        <v>7221.2385899999999</v>
      </c>
      <c r="GS55" s="70">
        <f t="shared" si="269"/>
        <v>1354.9219599999997</v>
      </c>
      <c r="GT55" s="71">
        <f t="shared" si="270"/>
        <v>-11.18964745212331</v>
      </c>
      <c r="GV55" s="31">
        <f>+GK55-[1]Шатура!GK30</f>
        <v>12108.71</v>
      </c>
      <c r="GX55" s="65">
        <f t="shared" si="78"/>
        <v>-4543.9114500000005</v>
      </c>
      <c r="GZ55" s="79">
        <f t="shared" si="449"/>
        <v>1656.7999999999997</v>
      </c>
    </row>
    <row r="56" spans="1:212" ht="15" x14ac:dyDescent="0.2">
      <c r="A56" s="341"/>
      <c r="B56" s="107" t="s">
        <v>315</v>
      </c>
      <c r="C56" s="67">
        <f t="shared" si="79"/>
        <v>447.42</v>
      </c>
      <c r="D56" s="68">
        <f>+[1]Аппарат!D53+[1]Филиалы!D31</f>
        <v>447.42</v>
      </c>
      <c r="E56" s="68">
        <f>+[1]Аппарат!E53+[1]Филиалы!F31</f>
        <v>0</v>
      </c>
      <c r="F56" s="68">
        <f>+[1]Филиалы!E31</f>
        <v>0</v>
      </c>
      <c r="G56" s="69">
        <f t="shared" si="521"/>
        <v>678.26</v>
      </c>
      <c r="H56" s="68">
        <f>+[1]Аппарат!H53+[1]Филиалы!H31</f>
        <v>574.53</v>
      </c>
      <c r="I56" s="68">
        <f>+[1]Аппарат!I53+[1]Филиалы!J31</f>
        <v>103.73</v>
      </c>
      <c r="J56" s="68">
        <f>+[1]Филиалы!I31</f>
        <v>0</v>
      </c>
      <c r="K56" s="70">
        <f t="shared" si="80"/>
        <v>-230.83999999999997</v>
      </c>
      <c r="L56" s="71">
        <f t="shared" si="81"/>
        <v>51.593580975369889</v>
      </c>
      <c r="M56" s="67">
        <f t="shared" si="207"/>
        <v>198.19</v>
      </c>
      <c r="N56" s="68">
        <f>+[1]Аппарат!N53+[1]Филиалы!N31</f>
        <v>198.19</v>
      </c>
      <c r="O56" s="68">
        <f>+[1]Аппарат!O53+[1]Филиалы!P31</f>
        <v>0</v>
      </c>
      <c r="P56" s="68">
        <f>+[1]Филиалы!O31</f>
        <v>0</v>
      </c>
      <c r="Q56" s="69">
        <f t="shared" si="7"/>
        <v>411.51060000000001</v>
      </c>
      <c r="R56" s="68">
        <f>+[1]Аппарат!R53+[1]Филиалы!R31</f>
        <v>163.06092892000001</v>
      </c>
      <c r="S56" s="68">
        <f>+[1]Аппарат!S53+[1]Филиалы!T31</f>
        <v>246.07967108</v>
      </c>
      <c r="T56" s="68">
        <f>+[1]Филиалы!S31</f>
        <v>2.37</v>
      </c>
      <c r="U56" s="70">
        <f t="shared" si="83"/>
        <v>-213.32060000000001</v>
      </c>
      <c r="V56" s="71">
        <f t="shared" si="84"/>
        <v>107.63439124072863</v>
      </c>
      <c r="W56" s="67">
        <f t="shared" si="396"/>
        <v>994.62900000000002</v>
      </c>
      <c r="X56" s="68">
        <f>+[1]Аппарат!X53+[1]Филиалы!X31</f>
        <v>994.62900000000002</v>
      </c>
      <c r="Y56" s="68">
        <f>+[1]Аппарат!Y53+[1]Филиалы!Z31</f>
        <v>0</v>
      </c>
      <c r="Z56" s="68">
        <f>+[1]Филиалы!Y31</f>
        <v>0</v>
      </c>
      <c r="AA56" s="69">
        <f t="shared" si="397"/>
        <v>1851.5875899999999</v>
      </c>
      <c r="AB56" s="68">
        <f>+[1]Аппарат!AB53+[1]Филиалы!AB31</f>
        <v>787.96520999999996</v>
      </c>
      <c r="AC56" s="68">
        <f>+[1]Аппарат!AC53+[1]Филиалы!AD31</f>
        <v>1060.19238</v>
      </c>
      <c r="AD56" s="68">
        <f>+[1]Филиалы!AC31</f>
        <v>3.43</v>
      </c>
      <c r="AE56" s="70">
        <f t="shared" si="85"/>
        <v>-856.95858999999984</v>
      </c>
      <c r="AF56" s="71">
        <f t="shared" si="86"/>
        <v>86.158616931539285</v>
      </c>
      <c r="AG56" s="67">
        <f t="shared" si="398"/>
        <v>1640.239</v>
      </c>
      <c r="AH56" s="68">
        <f t="shared" si="505"/>
        <v>1640.239</v>
      </c>
      <c r="AI56" s="68">
        <f t="shared" si="505"/>
        <v>0</v>
      </c>
      <c r="AJ56" s="68">
        <f t="shared" si="505"/>
        <v>0</v>
      </c>
      <c r="AK56" s="69">
        <f t="shared" si="399"/>
        <v>2941.3581899999999</v>
      </c>
      <c r="AL56" s="68">
        <f t="shared" si="506"/>
        <v>1525.55613892</v>
      </c>
      <c r="AM56" s="68">
        <f t="shared" si="506"/>
        <v>1410.00205108</v>
      </c>
      <c r="AN56" s="68">
        <f t="shared" si="506"/>
        <v>5.8000000000000007</v>
      </c>
      <c r="AO56" s="70">
        <f t="shared" si="89"/>
        <v>-1301.1191899999999</v>
      </c>
      <c r="AP56" s="71">
        <f t="shared" si="90"/>
        <v>79.32497581145185</v>
      </c>
      <c r="AQ56" s="67">
        <f t="shared" si="400"/>
        <v>822.80899999999997</v>
      </c>
      <c r="AR56" s="68">
        <f>+[1]Аппарат!AR53+[1]Филиалы!AR31</f>
        <v>822.80899999999997</v>
      </c>
      <c r="AS56" s="68">
        <f>+[1]Аппарат!AS53+[1]Филиалы!AT31</f>
        <v>0</v>
      </c>
      <c r="AT56" s="68">
        <f>+[1]Филиалы!AS31</f>
        <v>0</v>
      </c>
      <c r="AU56" s="69">
        <f t="shared" si="401"/>
        <v>-614.56599999999992</v>
      </c>
      <c r="AV56" s="68">
        <f>+[1]Аппарат!AV53+[1]Филиалы!AV31</f>
        <v>604.31999999999994</v>
      </c>
      <c r="AW56" s="68">
        <f>+[1]Аппарат!AW53+[1]Филиалы!AX31</f>
        <v>-1277.2159999999999</v>
      </c>
      <c r="AX56" s="68">
        <f>+[1]Филиалы!AW31</f>
        <v>58.33</v>
      </c>
      <c r="AY56" s="70">
        <f t="shared" si="91"/>
        <v>1437.375</v>
      </c>
      <c r="AZ56" s="71">
        <f t="shared" si="92"/>
        <v>-174.69121023226532</v>
      </c>
      <c r="BA56" s="67">
        <f t="shared" si="402"/>
        <v>405.81900000000002</v>
      </c>
      <c r="BB56" s="68">
        <f>+[1]Аппарат!BB53+[1]Филиалы!BB31</f>
        <v>405.81900000000002</v>
      </c>
      <c r="BC56" s="68">
        <f>+[1]Аппарат!BC53+[1]Филиалы!BD31</f>
        <v>0</v>
      </c>
      <c r="BD56" s="68">
        <f>+[1]Филиалы!BC31</f>
        <v>0</v>
      </c>
      <c r="BE56" s="69">
        <f t="shared" si="403"/>
        <v>582.33623</v>
      </c>
      <c r="BF56" s="68">
        <f>+[1]Аппарат!BF53+[1]Филиалы!BF31</f>
        <v>578.85622999999998</v>
      </c>
      <c r="BG56" s="68">
        <f>+[1]Аппарат!BG53+[1]Филиалы!BH31</f>
        <v>3.25</v>
      </c>
      <c r="BH56" s="68">
        <f>+[1]Филиалы!BG31</f>
        <v>0.23</v>
      </c>
      <c r="BI56" s="70">
        <f t="shared" si="93"/>
        <v>-176.51722999999998</v>
      </c>
      <c r="BJ56" s="71">
        <f t="shared" si="94"/>
        <v>43.496541561632142</v>
      </c>
      <c r="BK56" s="67">
        <f t="shared" si="404"/>
        <v>1236.1990000000001</v>
      </c>
      <c r="BL56" s="68">
        <f>+[1]Аппарат!BL53+[1]Филиалы!BL31</f>
        <v>1236.1990000000001</v>
      </c>
      <c r="BM56" s="68">
        <f>+[1]Аппарат!BM53+[1]Филиалы!BN31</f>
        <v>0</v>
      </c>
      <c r="BN56" s="68">
        <f>+[1]Филиалы!BM31</f>
        <v>0</v>
      </c>
      <c r="BO56" s="69">
        <f t="shared" si="405"/>
        <v>998.39963999999998</v>
      </c>
      <c r="BP56" s="68">
        <f>+[1]Филиалы!BP31</f>
        <v>978.06963999999994</v>
      </c>
      <c r="BQ56" s="68">
        <f>+[1]Аппарат!BQ53+[1]Филиалы!BR31</f>
        <v>18.440000000000001</v>
      </c>
      <c r="BR56" s="68">
        <f>+[1]Филиалы!BQ31</f>
        <v>1.89</v>
      </c>
      <c r="BS56" s="70">
        <f t="shared" si="95"/>
        <v>237.79936000000009</v>
      </c>
      <c r="BT56" s="71">
        <f t="shared" si="96"/>
        <v>-19.236333308795764</v>
      </c>
      <c r="BU56" s="67">
        <f t="shared" si="406"/>
        <v>2464.8270000000002</v>
      </c>
      <c r="BV56" s="68">
        <f t="shared" si="507"/>
        <v>2464.8270000000002</v>
      </c>
      <c r="BW56" s="68">
        <f t="shared" si="507"/>
        <v>0</v>
      </c>
      <c r="BX56" s="68">
        <f t="shared" si="507"/>
        <v>0</v>
      </c>
      <c r="BY56" s="69">
        <f t="shared" si="407"/>
        <v>966.16986999999995</v>
      </c>
      <c r="BZ56" s="68">
        <f t="shared" si="508"/>
        <v>2161.2458699999997</v>
      </c>
      <c r="CA56" s="68">
        <f t="shared" si="508"/>
        <v>-1255.5259999999998</v>
      </c>
      <c r="CB56" s="68">
        <f t="shared" si="508"/>
        <v>60.449999999999996</v>
      </c>
      <c r="CC56" s="70">
        <f t="shared" si="99"/>
        <v>1498.6571300000003</v>
      </c>
      <c r="CD56" s="71">
        <f t="shared" si="100"/>
        <v>-60.801716712775381</v>
      </c>
      <c r="CE56" s="67">
        <f t="shared" si="408"/>
        <v>4105.0660000000007</v>
      </c>
      <c r="CF56" s="68">
        <f t="shared" si="509"/>
        <v>4105.0660000000007</v>
      </c>
      <c r="CG56" s="68">
        <f t="shared" si="509"/>
        <v>0</v>
      </c>
      <c r="CH56" s="68">
        <f t="shared" si="509"/>
        <v>0</v>
      </c>
      <c r="CI56" s="69">
        <f t="shared" si="409"/>
        <v>3907.5280599999992</v>
      </c>
      <c r="CJ56" s="68">
        <f>+[1]Филиалы!CJ31</f>
        <v>3686.8020089199995</v>
      </c>
      <c r="CK56" s="68">
        <f>+[1]Аппарат!CK53+[1]Филиалы!CL31</f>
        <v>151.22605107999991</v>
      </c>
      <c r="CL56" s="68">
        <f>+[1]Филиалы!CK31</f>
        <v>69.5</v>
      </c>
      <c r="CM56" s="70">
        <f t="shared" si="103"/>
        <v>197.53794000000153</v>
      </c>
      <c r="CN56" s="71">
        <f t="shared" si="104"/>
        <v>-4.8120527173010572</v>
      </c>
      <c r="CO56" s="67">
        <f t="shared" ref="CO56:CO59" si="527">SUM(CP56:CR56)</f>
        <v>428.01900000000001</v>
      </c>
      <c r="CP56" s="68">
        <f>+[1]Аппарат!CP53+[1]Филиалы!CP31</f>
        <v>428.01900000000001</v>
      </c>
      <c r="CQ56" s="68">
        <f>+[1]Аппарат!CQ53+[1]Филиалы!CR31</f>
        <v>0</v>
      </c>
      <c r="CR56" s="68">
        <f>+[1]Филиалы!CQ31</f>
        <v>0</v>
      </c>
      <c r="CS56" s="69">
        <f t="shared" si="523"/>
        <v>204.70781000000005</v>
      </c>
      <c r="CT56" s="68">
        <f>+[1]Аппарат!CT53+[1]Филиалы!CT31</f>
        <v>280.99480000000005</v>
      </c>
      <c r="CU56" s="68">
        <f>+[1]Аппарат!CU53+[1]Филиалы!CV31</f>
        <v>-110.75261</v>
      </c>
      <c r="CV56" s="68">
        <f>+[1]Филиалы!CU31</f>
        <v>34.465620000000001</v>
      </c>
      <c r="CW56" s="70">
        <f t="shared" si="228"/>
        <v>223.31118999999995</v>
      </c>
      <c r="CX56" s="71">
        <f t="shared" si="229"/>
        <v>-52.173195582439085</v>
      </c>
      <c r="CY56" s="67">
        <f t="shared" si="230"/>
        <v>495.61900000000003</v>
      </c>
      <c r="CZ56" s="68">
        <f>+[1]Аппарат!CZ53+[1]Филиалы!CZ31</f>
        <v>495.61900000000003</v>
      </c>
      <c r="DA56" s="68">
        <f>+[1]Аппарат!DA53+[1]Филиалы!DB31</f>
        <v>0</v>
      </c>
      <c r="DB56" s="68">
        <f>+[1]Филиалы!DA31</f>
        <v>0</v>
      </c>
      <c r="DC56" s="69">
        <f t="shared" si="41"/>
        <v>269.37422999999995</v>
      </c>
      <c r="DD56" s="68">
        <f>+[1]Аппарат!DD53+[1]Филиалы!DD31</f>
        <v>216.56699999999998</v>
      </c>
      <c r="DE56" s="68">
        <f>+[1]Аппарат!DE53+[1]Филиалы!DF31</f>
        <v>5.9635399999999992</v>
      </c>
      <c r="DF56" s="68">
        <f>+[1]Филиалы!DE31</f>
        <v>46.843690000000002</v>
      </c>
      <c r="DG56" s="70">
        <f t="shared" si="233"/>
        <v>226.24477000000007</v>
      </c>
      <c r="DH56" s="71">
        <f t="shared" si="234"/>
        <v>-45.648929923994054</v>
      </c>
      <c r="DI56" s="67">
        <f t="shared" si="410"/>
        <v>1255.1590000000001</v>
      </c>
      <c r="DJ56" s="68">
        <f>+[1]Аппарат!DJ53+[1]Филиалы!DJ31</f>
        <v>1255.1590000000001</v>
      </c>
      <c r="DK56" s="68">
        <f>+[1]Аппарат!DK53+[1]Филиалы!DL31</f>
        <v>0</v>
      </c>
      <c r="DL56" s="68">
        <f>+[1]Филиалы!DK31</f>
        <v>0</v>
      </c>
      <c r="DM56" s="69">
        <f t="shared" si="411"/>
        <v>965.70712900000012</v>
      </c>
      <c r="DN56" s="68">
        <f>+[1]Аппарат!DN53+[1]Филиалы!DN31</f>
        <v>829.65128000000016</v>
      </c>
      <c r="DO56" s="68">
        <f>+[1]Аппарат!DO53+[1]Филиалы!DP31</f>
        <v>129.77584899999999</v>
      </c>
      <c r="DP56" s="68">
        <f>+[1]Филиалы!DO31</f>
        <v>6.28</v>
      </c>
      <c r="DQ56" s="70">
        <f t="shared" si="237"/>
        <v>289.45187099999998</v>
      </c>
      <c r="DR56" s="71">
        <f t="shared" si="238"/>
        <v>-23.060972434568043</v>
      </c>
      <c r="DS56" s="67">
        <f t="shared" si="412"/>
        <v>2178.797</v>
      </c>
      <c r="DT56" s="68">
        <f t="shared" si="510"/>
        <v>2178.797</v>
      </c>
      <c r="DU56" s="68">
        <f t="shared" si="510"/>
        <v>0</v>
      </c>
      <c r="DV56" s="68">
        <f t="shared" si="510"/>
        <v>0</v>
      </c>
      <c r="DW56" s="69">
        <f t="shared" si="413"/>
        <v>1439.7891690000004</v>
      </c>
      <c r="DX56" s="68">
        <f t="shared" si="511"/>
        <v>1327.2130800000002</v>
      </c>
      <c r="DY56" s="68">
        <f t="shared" si="511"/>
        <v>24.986778999999984</v>
      </c>
      <c r="DZ56" s="68">
        <f t="shared" si="511"/>
        <v>87.589310000000012</v>
      </c>
      <c r="EA56" s="70">
        <f t="shared" si="241"/>
        <v>739.00783099999967</v>
      </c>
      <c r="EB56" s="71">
        <f t="shared" si="242"/>
        <v>-33.918159011601347</v>
      </c>
      <c r="EC56" s="67">
        <f t="shared" si="414"/>
        <v>6283.8630000000012</v>
      </c>
      <c r="ED56" s="68">
        <f t="shared" si="512"/>
        <v>6283.8630000000012</v>
      </c>
      <c r="EE56" s="68">
        <f t="shared" si="512"/>
        <v>0</v>
      </c>
      <c r="EF56" s="68">
        <f t="shared" si="512"/>
        <v>0</v>
      </c>
      <c r="EG56" s="69">
        <f t="shared" si="415"/>
        <v>5347.3172289999993</v>
      </c>
      <c r="EH56" s="68">
        <f t="shared" si="513"/>
        <v>5014.0150889199995</v>
      </c>
      <c r="EI56" s="68">
        <f t="shared" si="513"/>
        <v>176.21283007999989</v>
      </c>
      <c r="EJ56" s="68">
        <f t="shared" si="513"/>
        <v>157.08931000000001</v>
      </c>
      <c r="EK56" s="70">
        <f t="shared" si="245"/>
        <v>936.54577100000188</v>
      </c>
      <c r="EL56" s="71">
        <f t="shared" si="246"/>
        <v>-14.903981372604747</v>
      </c>
      <c r="EM56" s="67">
        <f t="shared" si="416"/>
        <v>473.11900000000003</v>
      </c>
      <c r="EN56" s="68">
        <f>+[1]Аппарат!EN53+[1]Филиалы!EN31</f>
        <v>473.11900000000003</v>
      </c>
      <c r="EO56" s="68">
        <f>+[1]Аппарат!EO53+[1]Филиалы!EP31</f>
        <v>0</v>
      </c>
      <c r="EP56" s="68">
        <f>+[1]Филиалы!EO31</f>
        <v>0</v>
      </c>
      <c r="EQ56" s="69">
        <f t="shared" si="417"/>
        <v>433.53638000000001</v>
      </c>
      <c r="ER56" s="68">
        <f>+[1]Аппарат!ER53+[1]Филиалы!ER31</f>
        <v>180.08838</v>
      </c>
      <c r="ES56" s="68">
        <f>+[1]Аппарат!ES53+[1]Филиалы!ET31</f>
        <v>0</v>
      </c>
      <c r="ET56" s="68">
        <f>+[1]Филиалы!ES31</f>
        <v>253.44800000000001</v>
      </c>
      <c r="EU56" s="70">
        <f t="shared" si="249"/>
        <v>39.58262000000002</v>
      </c>
      <c r="EV56" s="71">
        <f t="shared" si="250"/>
        <v>-8.3663137603858644</v>
      </c>
      <c r="EW56" s="67">
        <f t="shared" si="418"/>
        <v>410.56899999999996</v>
      </c>
      <c r="EX56" s="68">
        <f>+[1]Аппарат!EX53+[1]Филиалы!EX31</f>
        <v>410.56899999999996</v>
      </c>
      <c r="EY56" s="68">
        <f>+[1]Аппарат!EY53+[1]Филиалы!EZ31</f>
        <v>0</v>
      </c>
      <c r="EZ56" s="68">
        <f>+[1]Филиалы!EY31</f>
        <v>0</v>
      </c>
      <c r="FA56" s="69">
        <f t="shared" si="419"/>
        <v>839.39081999999985</v>
      </c>
      <c r="FB56" s="68">
        <f>+[1]Аппарат!FB53+[1]Филиалы!FB31</f>
        <v>631.29681999999991</v>
      </c>
      <c r="FC56" s="68">
        <f>+[1]Аппарат!FC53+[1]Филиалы!FD31</f>
        <v>0.52</v>
      </c>
      <c r="FD56" s="68">
        <f>+[1]Филиалы!FC31</f>
        <v>207.57400000000001</v>
      </c>
      <c r="FE56" s="70">
        <f t="shared" si="253"/>
        <v>-428.82181999999989</v>
      </c>
      <c r="FF56" s="71">
        <f t="shared" si="254"/>
        <v>104.4457375008829</v>
      </c>
      <c r="FG56" s="67">
        <f t="shared" si="420"/>
        <v>913.66899999999998</v>
      </c>
      <c r="FH56" s="68">
        <f>+[1]Аппарат!FH53+[1]Филиалы!FH31</f>
        <v>913.66899999999998</v>
      </c>
      <c r="FI56" s="68">
        <f>+[1]Аппарат!FI53+[1]Филиалы!FJ31</f>
        <v>0</v>
      </c>
      <c r="FJ56" s="68">
        <f>+[1]Филиалы!FI31</f>
        <v>0</v>
      </c>
      <c r="FK56" s="69">
        <f t="shared" si="421"/>
        <v>2491.4066199999997</v>
      </c>
      <c r="FL56" s="68">
        <f>+[1]Филиалы!FL31</f>
        <v>2415.2829299999999</v>
      </c>
      <c r="FM56" s="68">
        <f>+[1]Аппарат!FM53+[1]Филиалы!FN31</f>
        <v>18.052769999999999</v>
      </c>
      <c r="FN56" s="68">
        <f>+[1]Филиалы!FM31</f>
        <v>58.070920000000001</v>
      </c>
      <c r="FO56" s="70">
        <f t="shared" si="257"/>
        <v>-1577.7376199999999</v>
      </c>
      <c r="FP56" s="71">
        <f t="shared" si="258"/>
        <v>172.68153127664391</v>
      </c>
      <c r="FQ56" s="67">
        <f t="shared" si="422"/>
        <v>1797.357</v>
      </c>
      <c r="FR56" s="68">
        <f t="shared" si="514"/>
        <v>1797.357</v>
      </c>
      <c r="FS56" s="68">
        <f t="shared" si="514"/>
        <v>0</v>
      </c>
      <c r="FT56" s="68">
        <f t="shared" si="514"/>
        <v>0</v>
      </c>
      <c r="FU56" s="69">
        <f t="shared" si="423"/>
        <v>3764.3338200000003</v>
      </c>
      <c r="FV56" s="68">
        <f t="shared" si="515"/>
        <v>3226.66813</v>
      </c>
      <c r="FW56" s="68">
        <f t="shared" si="515"/>
        <v>18.572769999999998</v>
      </c>
      <c r="FX56" s="68">
        <f t="shared" si="515"/>
        <v>519.09292000000005</v>
      </c>
      <c r="FY56" s="70">
        <f t="shared" si="261"/>
        <v>-1966.9768200000003</v>
      </c>
      <c r="FZ56" s="71">
        <f t="shared" si="262"/>
        <v>109.43718025968133</v>
      </c>
      <c r="GA56" s="67">
        <f t="shared" si="424"/>
        <v>3976.154</v>
      </c>
      <c r="GB56" s="68">
        <f t="shared" si="516"/>
        <v>3976.154</v>
      </c>
      <c r="GC56" s="68">
        <f t="shared" si="516"/>
        <v>0</v>
      </c>
      <c r="GD56" s="68">
        <f t="shared" si="516"/>
        <v>0</v>
      </c>
      <c r="GE56" s="69">
        <f t="shared" si="425"/>
        <v>5204.1229890000004</v>
      </c>
      <c r="GF56" s="68">
        <f t="shared" si="517"/>
        <v>4553.8812100000005</v>
      </c>
      <c r="GG56" s="68">
        <f t="shared" si="517"/>
        <v>43.559548999999983</v>
      </c>
      <c r="GH56" s="68">
        <f t="shared" si="517"/>
        <v>606.68223000000012</v>
      </c>
      <c r="GI56" s="70">
        <f t="shared" si="265"/>
        <v>-1227.9689890000004</v>
      </c>
      <c r="GJ56" s="71">
        <f t="shared" si="266"/>
        <v>30.883335730960141</v>
      </c>
      <c r="GK56" s="67">
        <f t="shared" si="426"/>
        <v>8081.2200000000012</v>
      </c>
      <c r="GL56" s="68">
        <f t="shared" si="518"/>
        <v>8081.2200000000012</v>
      </c>
      <c r="GM56" s="68">
        <f t="shared" si="518"/>
        <v>0</v>
      </c>
      <c r="GN56" s="68">
        <f t="shared" si="518"/>
        <v>0</v>
      </c>
      <c r="GO56" s="69">
        <f t="shared" si="427"/>
        <v>9111.6510490000001</v>
      </c>
      <c r="GP56" s="68">
        <f t="shared" si="519"/>
        <v>8240.6832189199995</v>
      </c>
      <c r="GQ56" s="68">
        <f t="shared" si="519"/>
        <v>194.78560007999988</v>
      </c>
      <c r="GR56" s="68">
        <f t="shared" si="519"/>
        <v>676.18223000000012</v>
      </c>
      <c r="GS56" s="70">
        <f t="shared" si="269"/>
        <v>-1030.4310489999989</v>
      </c>
      <c r="GT56" s="71">
        <f t="shared" si="270"/>
        <v>12.750934252501466</v>
      </c>
      <c r="GV56" s="31">
        <f>+GK56-[1]Шатура!GK31</f>
        <v>7946.7200000000012</v>
      </c>
      <c r="GX56" s="65">
        <f t="shared" si="78"/>
        <v>-3907.5280599999992</v>
      </c>
      <c r="GZ56" s="79">
        <f t="shared" si="449"/>
        <v>2941.3581899999999</v>
      </c>
    </row>
    <row r="57" spans="1:212" s="76" customFormat="1" ht="15" x14ac:dyDescent="0.2">
      <c r="A57" s="131" t="s">
        <v>290</v>
      </c>
      <c r="B57" s="132" t="s">
        <v>304</v>
      </c>
      <c r="C57" s="133">
        <f t="shared" si="79"/>
        <v>7354.2752333333328</v>
      </c>
      <c r="D57" s="134">
        <f>SUM(D46:D56)</f>
        <v>6976.5213729067309</v>
      </c>
      <c r="E57" s="134">
        <f t="shared" ref="E57:F57" si="528">SUM(E46:E56)</f>
        <v>377.75386042660199</v>
      </c>
      <c r="F57" s="134">
        <f t="shared" si="528"/>
        <v>0</v>
      </c>
      <c r="G57" s="134">
        <f t="shared" si="521"/>
        <v>8342.7089232738017</v>
      </c>
      <c r="H57" s="134">
        <f>SUM(H46:H56)</f>
        <v>7575.1819386915304</v>
      </c>
      <c r="I57" s="134">
        <f t="shared" ref="I57:J57" si="529">SUM(I46:I56)</f>
        <v>501.08095458227098</v>
      </c>
      <c r="J57" s="134">
        <f t="shared" si="529"/>
        <v>266.44603000000001</v>
      </c>
      <c r="K57" s="135">
        <f t="shared" si="80"/>
        <v>-988.43368994046887</v>
      </c>
      <c r="L57" s="136">
        <f t="shared" si="81"/>
        <v>13.440259693577715</v>
      </c>
      <c r="M57" s="133">
        <f t="shared" si="207"/>
        <v>12268.179833333334</v>
      </c>
      <c r="N57" s="134">
        <f>SUM(N46:N56)</f>
        <v>11620.308253159683</v>
      </c>
      <c r="O57" s="134">
        <f t="shared" ref="O57:P57" si="530">SUM(O46:O56)</f>
        <v>647.87158017365141</v>
      </c>
      <c r="P57" s="134">
        <f t="shared" si="530"/>
        <v>0</v>
      </c>
      <c r="Q57" s="134">
        <f t="shared" si="7"/>
        <v>10127.7257768655</v>
      </c>
      <c r="R57" s="134">
        <f>SUM(R46:R56)</f>
        <v>9334.698407004933</v>
      </c>
      <c r="S57" s="134">
        <f t="shared" ref="S57:T57" si="531">SUM(S46:S56)</f>
        <v>631.35036986056787</v>
      </c>
      <c r="T57" s="134">
        <f t="shared" si="531"/>
        <v>161.67699999999999</v>
      </c>
      <c r="U57" s="135">
        <f t="shared" si="83"/>
        <v>2140.4540564678337</v>
      </c>
      <c r="V57" s="136">
        <f t="shared" si="84"/>
        <v>-17.447201504595654</v>
      </c>
      <c r="W57" s="133">
        <f t="shared" si="396"/>
        <v>13894.471673333335</v>
      </c>
      <c r="X57" s="134">
        <f>SUM(X46:X56)</f>
        <v>13222.016219666122</v>
      </c>
      <c r="Y57" s="134">
        <f t="shared" ref="Y57:Z57" si="532">SUM(Y46:Y56)</f>
        <v>672.45545366721365</v>
      </c>
      <c r="Z57" s="134">
        <f t="shared" si="532"/>
        <v>0</v>
      </c>
      <c r="AA57" s="134">
        <f t="shared" si="397"/>
        <v>16511.246958524996</v>
      </c>
      <c r="AB57" s="134">
        <f>SUM(AB46:AB56)</f>
        <v>14612.268643007012</v>
      </c>
      <c r="AC57" s="134">
        <f t="shared" ref="AC57:AD57" si="533">SUM(AC46:AC56)</f>
        <v>1649.2963055179848</v>
      </c>
      <c r="AD57" s="134">
        <f t="shared" si="533"/>
        <v>249.68200999999999</v>
      </c>
      <c r="AE57" s="135">
        <f t="shared" si="85"/>
        <v>-2616.7752851916612</v>
      </c>
      <c r="AF57" s="136">
        <f t="shared" si="86"/>
        <v>18.833211846506188</v>
      </c>
      <c r="AG57" s="133">
        <f t="shared" si="398"/>
        <v>33516.926740000003</v>
      </c>
      <c r="AH57" s="134">
        <f>SUM(AH46:AH56)</f>
        <v>31818.845845732536</v>
      </c>
      <c r="AI57" s="134">
        <f t="shared" ref="AI57:AJ57" si="534">SUM(AI46:AI56)</f>
        <v>1698.0808942674671</v>
      </c>
      <c r="AJ57" s="134">
        <f t="shared" si="534"/>
        <v>0</v>
      </c>
      <c r="AK57" s="134">
        <f t="shared" si="399"/>
        <v>34981.681658664304</v>
      </c>
      <c r="AL57" s="134">
        <f>SUM(AL46:AL56)</f>
        <v>31522.148988703477</v>
      </c>
      <c r="AM57" s="134">
        <f t="shared" ref="AM57:AN57" si="535">SUM(AM46:AM56)</f>
        <v>2781.7276299608238</v>
      </c>
      <c r="AN57" s="134">
        <f t="shared" si="535"/>
        <v>677.80503999999996</v>
      </c>
      <c r="AO57" s="135">
        <f t="shared" si="89"/>
        <v>-1464.7549186643009</v>
      </c>
      <c r="AP57" s="136">
        <f t="shared" si="90"/>
        <v>4.3701945886232636</v>
      </c>
      <c r="AQ57" s="133">
        <f t="shared" si="400"/>
        <v>16079.584023333333</v>
      </c>
      <c r="AR57" s="134">
        <f>SUM(AR46:AR56)</f>
        <v>15407.12856966612</v>
      </c>
      <c r="AS57" s="134">
        <f t="shared" ref="AS57:AT57" si="536">SUM(AS46:AS56)</f>
        <v>672.45545366721365</v>
      </c>
      <c r="AT57" s="134">
        <f t="shared" si="536"/>
        <v>0</v>
      </c>
      <c r="AU57" s="134">
        <f t="shared" si="401"/>
        <v>13460.037569365428</v>
      </c>
      <c r="AV57" s="134">
        <f>SUM(AV46:AV56)</f>
        <v>13247.736323794941</v>
      </c>
      <c r="AW57" s="134">
        <f t="shared" ref="AW57:AX57" si="537">SUM(AW46:AW56)</f>
        <v>-810.5712944295135</v>
      </c>
      <c r="AX57" s="134">
        <f t="shared" si="537"/>
        <v>1022.87254</v>
      </c>
      <c r="AY57" s="135">
        <f t="shared" si="91"/>
        <v>2619.5464539679051</v>
      </c>
      <c r="AZ57" s="136">
        <f t="shared" si="92"/>
        <v>-16.291133216920542</v>
      </c>
      <c r="BA57" s="133">
        <f t="shared" si="402"/>
        <v>16059.086989604521</v>
      </c>
      <c r="BB57" s="134">
        <f>SUM(BB46:BB56)</f>
        <v>15371.446982660629</v>
      </c>
      <c r="BC57" s="134">
        <f t="shared" ref="BC57:BD57" si="538">SUM(BC46:BC56)</f>
        <v>687.64000694389119</v>
      </c>
      <c r="BD57" s="134">
        <f t="shared" si="538"/>
        <v>0</v>
      </c>
      <c r="BE57" s="134">
        <f t="shared" si="403"/>
        <v>15428.56069</v>
      </c>
      <c r="BF57" s="134">
        <f>SUM(BF46:BF56)</f>
        <v>14602.50801000068</v>
      </c>
      <c r="BG57" s="134">
        <f t="shared" ref="BG57:BH57" si="539">SUM(BG46:BG56)</f>
        <v>311.7901099993195</v>
      </c>
      <c r="BH57" s="134">
        <f t="shared" si="539"/>
        <v>514.2625700000001</v>
      </c>
      <c r="BI57" s="135">
        <f t="shared" si="93"/>
        <v>630.52629960452032</v>
      </c>
      <c r="BJ57" s="136">
        <f t="shared" si="94"/>
        <v>-3.9262898321223219</v>
      </c>
      <c r="BK57" s="133">
        <f t="shared" si="404"/>
        <v>16782.360993333336</v>
      </c>
      <c r="BL57" s="134">
        <f>SUM(BL46:BL56)</f>
        <v>16109.905539666122</v>
      </c>
      <c r="BM57" s="134">
        <f t="shared" ref="BM57:BN57" si="540">SUM(BM46:BM56)</f>
        <v>672.45545366721342</v>
      </c>
      <c r="BN57" s="134">
        <f t="shared" si="540"/>
        <v>0</v>
      </c>
      <c r="BO57" s="134">
        <f t="shared" si="405"/>
        <v>16016.865970000003</v>
      </c>
      <c r="BP57" s="134">
        <f>SUM(BP46:BP56)</f>
        <v>14193.640105033863</v>
      </c>
      <c r="BQ57" s="134">
        <f t="shared" ref="BQ57:BR57" si="541">SUM(BQ46:BQ56)</f>
        <v>566.50857496613901</v>
      </c>
      <c r="BR57" s="134">
        <f t="shared" si="541"/>
        <v>1256.71729</v>
      </c>
      <c r="BS57" s="135">
        <f t="shared" si="95"/>
        <v>765.49502333333294</v>
      </c>
      <c r="BT57" s="136">
        <f t="shared" si="96"/>
        <v>-4.5613070987891291</v>
      </c>
      <c r="BU57" s="133">
        <f t="shared" si="406"/>
        <v>48921.032006271183</v>
      </c>
      <c r="BV57" s="134">
        <f>SUM(BV46:BV56)</f>
        <v>46888.481091992864</v>
      </c>
      <c r="BW57" s="134">
        <f t="shared" ref="BW57:BX57" si="542">SUM(BW46:BW56)</f>
        <v>2032.5509142783183</v>
      </c>
      <c r="BX57" s="134">
        <f t="shared" si="542"/>
        <v>0</v>
      </c>
      <c r="BY57" s="134">
        <f t="shared" si="407"/>
        <v>44905.464229365432</v>
      </c>
      <c r="BZ57" s="134">
        <f>SUM(BZ46:BZ56)</f>
        <v>42043.884438829482</v>
      </c>
      <c r="CA57" s="134">
        <f t="shared" ref="CA57:CB57" si="543">SUM(CA46:CA56)</f>
        <v>67.727390535945005</v>
      </c>
      <c r="CB57" s="134">
        <f t="shared" si="543"/>
        <v>2793.8523999999998</v>
      </c>
      <c r="CC57" s="135">
        <f t="shared" si="99"/>
        <v>4015.5677769057511</v>
      </c>
      <c r="CD57" s="136">
        <f t="shared" si="100"/>
        <v>-8.2082646506537174</v>
      </c>
      <c r="CE57" s="133">
        <f t="shared" si="408"/>
        <v>82437.958746271193</v>
      </c>
      <c r="CF57" s="134">
        <f>SUM(CF46:CF56)</f>
        <v>78707.326937725404</v>
      </c>
      <c r="CG57" s="134">
        <f t="shared" ref="CG57:CH57" si="544">SUM(CG46:CG56)</f>
        <v>3730.6318085457851</v>
      </c>
      <c r="CH57" s="134">
        <f t="shared" si="544"/>
        <v>0</v>
      </c>
      <c r="CI57" s="134">
        <f t="shared" si="409"/>
        <v>79887.170888029723</v>
      </c>
      <c r="CJ57" s="134">
        <f>SUM(CJ46:CJ56)</f>
        <v>73566.033427532951</v>
      </c>
      <c r="CK57" s="134">
        <f t="shared" ref="CK57:CL57" si="545">SUM(CK46:CK56)</f>
        <v>2831.5700204967684</v>
      </c>
      <c r="CL57" s="134">
        <f t="shared" si="545"/>
        <v>3489.5674400000003</v>
      </c>
      <c r="CM57" s="135">
        <f t="shared" si="103"/>
        <v>2550.7878582414705</v>
      </c>
      <c r="CN57" s="136">
        <f t="shared" si="104"/>
        <v>-3.0941909492110682</v>
      </c>
      <c r="CO57" s="133">
        <f t="shared" si="527"/>
        <v>19717.341803333333</v>
      </c>
      <c r="CP57" s="134">
        <f>SUM(CP46:CP56)</f>
        <v>19044.886349666118</v>
      </c>
      <c r="CQ57" s="134">
        <f t="shared" ref="CQ57:FB57" si="546">SUM(CQ46:CQ56)</f>
        <v>672.45545366721376</v>
      </c>
      <c r="CR57" s="134">
        <f t="shared" si="546"/>
        <v>0</v>
      </c>
      <c r="CS57" s="134">
        <f t="shared" si="546"/>
        <v>19353.864499513449</v>
      </c>
      <c r="CT57" s="134">
        <f t="shared" si="546"/>
        <v>18054.843526440691</v>
      </c>
      <c r="CU57" s="134">
        <f t="shared" si="546"/>
        <v>769.64666307275809</v>
      </c>
      <c r="CV57" s="134">
        <f t="shared" si="546"/>
        <v>529.37430999999992</v>
      </c>
      <c r="CW57" s="135">
        <f t="shared" si="546"/>
        <v>363.47730381988077</v>
      </c>
      <c r="CX57" s="136" t="e">
        <f t="shared" si="546"/>
        <v>#DIV/0!</v>
      </c>
      <c r="CY57" s="133">
        <f t="shared" si="546"/>
        <v>16745.495623333336</v>
      </c>
      <c r="CZ57" s="134">
        <f t="shared" si="546"/>
        <v>16057.918005484829</v>
      </c>
      <c r="DA57" s="134">
        <f t="shared" si="546"/>
        <v>687.57761784850766</v>
      </c>
      <c r="DB57" s="134">
        <f t="shared" si="546"/>
        <v>0</v>
      </c>
      <c r="DC57" s="134">
        <f t="shared" si="546"/>
        <v>17480.260221</v>
      </c>
      <c r="DD57" s="134">
        <f t="shared" si="546"/>
        <v>15998.339170959482</v>
      </c>
      <c r="DE57" s="134">
        <f t="shared" si="546"/>
        <v>370.21740004051583</v>
      </c>
      <c r="DF57" s="134">
        <f t="shared" si="546"/>
        <v>1111.7036500000002</v>
      </c>
      <c r="DG57" s="135">
        <f t="shared" si="546"/>
        <v>-734.76459766666335</v>
      </c>
      <c r="DH57" s="136" t="e">
        <f t="shared" si="546"/>
        <v>#DIV/0!</v>
      </c>
      <c r="DI57" s="133">
        <f t="shared" si="546"/>
        <v>17363.158113333335</v>
      </c>
      <c r="DJ57" s="134">
        <f t="shared" si="546"/>
        <v>16690.70265966612</v>
      </c>
      <c r="DK57" s="134">
        <f t="shared" si="546"/>
        <v>672.45545366721376</v>
      </c>
      <c r="DL57" s="134">
        <f t="shared" si="546"/>
        <v>0</v>
      </c>
      <c r="DM57" s="134">
        <f t="shared" si="546"/>
        <v>21410.332643399994</v>
      </c>
      <c r="DN57" s="134">
        <f t="shared" si="546"/>
        <v>19326.506819642073</v>
      </c>
      <c r="DO57" s="134">
        <f t="shared" si="546"/>
        <v>651.2126837579226</v>
      </c>
      <c r="DP57" s="134">
        <f t="shared" si="546"/>
        <v>1432.6131400000002</v>
      </c>
      <c r="DQ57" s="135">
        <f t="shared" si="546"/>
        <v>-4047.1745300666607</v>
      </c>
      <c r="DR57" s="136" t="e">
        <f t="shared" si="546"/>
        <v>#DIV/0!</v>
      </c>
      <c r="DS57" s="133">
        <f t="shared" si="546"/>
        <v>53825.995539999996</v>
      </c>
      <c r="DT57" s="134">
        <f t="shared" si="546"/>
        <v>51793.507014817071</v>
      </c>
      <c r="DU57" s="134">
        <f t="shared" si="546"/>
        <v>2032.4885251829353</v>
      </c>
      <c r="DV57" s="134">
        <f t="shared" si="546"/>
        <v>0</v>
      </c>
      <c r="DW57" s="134">
        <f t="shared" si="546"/>
        <v>58244.457363913447</v>
      </c>
      <c r="DX57" s="134">
        <f t="shared" si="546"/>
        <v>53379.68951704225</v>
      </c>
      <c r="DY57" s="134">
        <f t="shared" si="546"/>
        <v>1791.0767468711967</v>
      </c>
      <c r="DZ57" s="134">
        <f t="shared" si="546"/>
        <v>3073.6910999999996</v>
      </c>
      <c r="EA57" s="135">
        <f t="shared" si="546"/>
        <v>-4418.4618239134443</v>
      </c>
      <c r="EB57" s="136" t="e">
        <f t="shared" si="546"/>
        <v>#DIV/0!</v>
      </c>
      <c r="EC57" s="133">
        <f t="shared" si="546"/>
        <v>136263.95428627121</v>
      </c>
      <c r="ED57" s="134">
        <f t="shared" si="546"/>
        <v>130500.83395254247</v>
      </c>
      <c r="EE57" s="134">
        <f t="shared" si="546"/>
        <v>5763.1203337287207</v>
      </c>
      <c r="EF57" s="134">
        <f t="shared" si="546"/>
        <v>0</v>
      </c>
      <c r="EG57" s="134">
        <f t="shared" si="546"/>
        <v>138131.62825194318</v>
      </c>
      <c r="EH57" s="134">
        <f t="shared" si="546"/>
        <v>126945.7229445752</v>
      </c>
      <c r="EI57" s="134">
        <f t="shared" si="546"/>
        <v>4622.6467673679645</v>
      </c>
      <c r="EJ57" s="134">
        <f t="shared" si="546"/>
        <v>6563.2585399999998</v>
      </c>
      <c r="EK57" s="135">
        <f t="shared" si="546"/>
        <v>-1867.6739656719747</v>
      </c>
      <c r="EL57" s="136" t="e">
        <f t="shared" si="546"/>
        <v>#DIV/0!</v>
      </c>
      <c r="EM57" s="133">
        <f t="shared" si="546"/>
        <v>15609.634253333335</v>
      </c>
      <c r="EN57" s="134">
        <f t="shared" si="546"/>
        <v>14937.178799666121</v>
      </c>
      <c r="EO57" s="134">
        <f t="shared" si="546"/>
        <v>672.45545366721365</v>
      </c>
      <c r="EP57" s="134">
        <f t="shared" si="546"/>
        <v>0</v>
      </c>
      <c r="EQ57" s="134">
        <f t="shared" si="546"/>
        <v>17536.634821</v>
      </c>
      <c r="ER57" s="134">
        <f t="shared" si="546"/>
        <v>15384.086963135163</v>
      </c>
      <c r="ES57" s="134">
        <f t="shared" si="546"/>
        <v>828.00234786483406</v>
      </c>
      <c r="ET57" s="134">
        <f t="shared" si="546"/>
        <v>1324.5455100000001</v>
      </c>
      <c r="EU57" s="135">
        <f t="shared" si="546"/>
        <v>-1927.0005676666651</v>
      </c>
      <c r="EV57" s="136" t="e">
        <f t="shared" si="546"/>
        <v>#DIV/0!</v>
      </c>
      <c r="EW57" s="133">
        <f t="shared" si="546"/>
        <v>14309.072913333333</v>
      </c>
      <c r="EX57" s="134">
        <f t="shared" si="546"/>
        <v>13621.219990627649</v>
      </c>
      <c r="EY57" s="134">
        <f t="shared" si="546"/>
        <v>687.85292270568516</v>
      </c>
      <c r="EZ57" s="134">
        <f t="shared" si="546"/>
        <v>0</v>
      </c>
      <c r="FA57" s="134">
        <f t="shared" si="546"/>
        <v>15242.397080000001</v>
      </c>
      <c r="FB57" s="134">
        <f t="shared" si="546"/>
        <v>13972.533440602054</v>
      </c>
      <c r="FC57" s="134">
        <f t="shared" ref="FC57:GV57" si="547">SUM(FC46:FC56)</f>
        <v>694.62524939794548</v>
      </c>
      <c r="FD57" s="134">
        <f t="shared" si="547"/>
        <v>575.23838999999998</v>
      </c>
      <c r="FE57" s="135">
        <f t="shared" si="547"/>
        <v>-933.32416666666552</v>
      </c>
      <c r="FF57" s="136" t="e">
        <f t="shared" si="547"/>
        <v>#DIV/0!</v>
      </c>
      <c r="FG57" s="133">
        <f t="shared" si="547"/>
        <v>15698.027913333333</v>
      </c>
      <c r="FH57" s="134">
        <f t="shared" si="547"/>
        <v>15025.572459666118</v>
      </c>
      <c r="FI57" s="134">
        <f t="shared" si="547"/>
        <v>672.45545366721342</v>
      </c>
      <c r="FJ57" s="134">
        <f t="shared" si="547"/>
        <v>0</v>
      </c>
      <c r="FK57" s="134">
        <f t="shared" si="547"/>
        <v>25887.467481</v>
      </c>
      <c r="FL57" s="134">
        <f t="shared" si="547"/>
        <v>22797.976398023769</v>
      </c>
      <c r="FM57" s="134">
        <f t="shared" si="547"/>
        <v>1192.485315976229</v>
      </c>
      <c r="FN57" s="134">
        <f t="shared" si="547"/>
        <v>1897.0057670000001</v>
      </c>
      <c r="FO57" s="135">
        <f t="shared" si="547"/>
        <v>-10189.439567666668</v>
      </c>
      <c r="FP57" s="136" t="e">
        <f t="shared" si="547"/>
        <v>#DIV/0!</v>
      </c>
      <c r="FQ57" s="133">
        <f t="shared" si="547"/>
        <v>45616.735080000013</v>
      </c>
      <c r="FR57" s="134">
        <f t="shared" si="547"/>
        <v>43583.971249959897</v>
      </c>
      <c r="FS57" s="134">
        <f t="shared" si="547"/>
        <v>2032.763830040112</v>
      </c>
      <c r="FT57" s="134">
        <f t="shared" si="547"/>
        <v>0</v>
      </c>
      <c r="FU57" s="134">
        <f t="shared" si="547"/>
        <v>58666.499382000002</v>
      </c>
      <c r="FV57" s="134">
        <f t="shared" si="547"/>
        <v>52154.596801760985</v>
      </c>
      <c r="FW57" s="134">
        <f t="shared" si="547"/>
        <v>2715.1129132390092</v>
      </c>
      <c r="FX57" s="134">
        <f t="shared" si="547"/>
        <v>3796.789667</v>
      </c>
      <c r="FY57" s="135">
        <f t="shared" si="547"/>
        <v>-13049.764302000001</v>
      </c>
      <c r="FZ57" s="136" t="e">
        <f t="shared" si="547"/>
        <v>#DIV/0!</v>
      </c>
      <c r="GA57" s="133">
        <f t="shared" si="547"/>
        <v>99442.730620000002</v>
      </c>
      <c r="GB57" s="134">
        <f t="shared" si="547"/>
        <v>95377.478264776946</v>
      </c>
      <c r="GC57" s="134">
        <f t="shared" si="547"/>
        <v>4065.2523552230473</v>
      </c>
      <c r="GD57" s="134">
        <f t="shared" si="547"/>
        <v>0</v>
      </c>
      <c r="GE57" s="134">
        <f t="shared" si="547"/>
        <v>116910.95674591343</v>
      </c>
      <c r="GF57" s="134">
        <f t="shared" si="547"/>
        <v>105534.28631880324</v>
      </c>
      <c r="GG57" s="134">
        <f t="shared" si="547"/>
        <v>4506.1896601102053</v>
      </c>
      <c r="GH57" s="134">
        <f t="shared" si="547"/>
        <v>6870.480767</v>
      </c>
      <c r="GI57" s="135">
        <f t="shared" si="547"/>
        <v>-17468.226125913443</v>
      </c>
      <c r="GJ57" s="136" t="e">
        <f t="shared" si="547"/>
        <v>#DIV/0!</v>
      </c>
      <c r="GK57" s="133">
        <f t="shared" si="547"/>
        <v>181880.6893662712</v>
      </c>
      <c r="GL57" s="134">
        <f t="shared" si="547"/>
        <v>174084.80520250235</v>
      </c>
      <c r="GM57" s="134">
        <f t="shared" si="547"/>
        <v>7795.8841637688329</v>
      </c>
      <c r="GN57" s="134">
        <f t="shared" si="547"/>
        <v>0</v>
      </c>
      <c r="GO57" s="134">
        <f t="shared" si="547"/>
        <v>196798.12763394319</v>
      </c>
      <c r="GP57" s="134">
        <f t="shared" si="547"/>
        <v>179100.3197463362</v>
      </c>
      <c r="GQ57" s="134">
        <f t="shared" si="547"/>
        <v>7337.7596806069741</v>
      </c>
      <c r="GR57" s="134">
        <f t="shared" si="547"/>
        <v>10360.048207</v>
      </c>
      <c r="GS57" s="135">
        <f t="shared" si="547"/>
        <v>-14917.438267671952</v>
      </c>
      <c r="GT57" s="136" t="e">
        <f t="shared" si="547"/>
        <v>#DIV/0!</v>
      </c>
      <c r="GU57" s="79">
        <f>+[1]Аппарат!GO54+[1]Филиалы!GO32</f>
        <v>196798.12763394319</v>
      </c>
      <c r="GV57" s="134">
        <f t="shared" si="547"/>
        <v>174560.69915</v>
      </c>
      <c r="GW57" s="77">
        <f>83189.229+GW46</f>
        <v>89290.276000000013</v>
      </c>
      <c r="GX57" s="65">
        <f t="shared" si="78"/>
        <v>9403.1051119702897</v>
      </c>
      <c r="GY57" s="79">
        <f>+[1]Аппарат!AK54+[1]Филиалы!AK32</f>
        <v>34981.681658664296</v>
      </c>
      <c r="GZ57" s="79">
        <f t="shared" si="449"/>
        <v>0</v>
      </c>
      <c r="HD57" s="79">
        <f>+[1]Аппарат!EG54+[1]Филиалы!EG32</f>
        <v>138131.62825194316</v>
      </c>
    </row>
    <row r="58" spans="1:212" ht="25.5" x14ac:dyDescent="0.2">
      <c r="A58" s="342" t="s">
        <v>316</v>
      </c>
      <c r="B58" s="128" t="s">
        <v>317</v>
      </c>
      <c r="C58" s="67">
        <f>SUM(D58:F58)</f>
        <v>2478.0802800000001</v>
      </c>
      <c r="D58" s="68">
        <f>+[1]Аппарат!D55+[1]Филиалы!D33</f>
        <v>2403.4671948022633</v>
      </c>
      <c r="E58" s="68">
        <f>+[1]Аппарат!E55+[1]Филиалы!F33</f>
        <v>74.613085197736638</v>
      </c>
      <c r="F58" s="68">
        <f>+[1]Филиалы!E33</f>
        <v>0</v>
      </c>
      <c r="G58" s="69">
        <f t="shared" si="521"/>
        <v>2460.70048</v>
      </c>
      <c r="H58" s="68">
        <f>+[1]Аппарат!H55+[1]Филиалы!H33</f>
        <v>2456.1264799999999</v>
      </c>
      <c r="I58" s="68">
        <f>+[1]Аппарат!I55+[1]Филиалы!J33</f>
        <v>4.5739999999999998</v>
      </c>
      <c r="J58" s="68">
        <f>+[1]Филиалы!I33</f>
        <v>0</v>
      </c>
      <c r="K58" s="70">
        <f t="shared" si="80"/>
        <v>17.379800000000159</v>
      </c>
      <c r="L58" s="71">
        <f t="shared" si="81"/>
        <v>-0.70134128180868061</v>
      </c>
      <c r="M58" s="67">
        <f t="shared" si="207"/>
        <v>2625.3202799999999</v>
      </c>
      <c r="N58" s="68">
        <f>+[1]Аппарат!N55+[1]Филиалы!N33</f>
        <v>2550.9152346068608</v>
      </c>
      <c r="O58" s="68">
        <f>+[1]Аппарат!O55+[1]Филиалы!P33</f>
        <v>74.405045393138934</v>
      </c>
      <c r="P58" s="68">
        <f>+[1]Филиалы!O33</f>
        <v>0</v>
      </c>
      <c r="Q58" s="69">
        <f t="shared" si="7"/>
        <v>2629.3942200000001</v>
      </c>
      <c r="R58" s="68">
        <f>+[1]Аппарат!R55+[1]Филиалы!R33</f>
        <v>2623.0735479213736</v>
      </c>
      <c r="S58" s="68">
        <f>+[1]Аппарат!S55+[1]Филиалы!T33</f>
        <v>6.3206720786267612</v>
      </c>
      <c r="T58" s="68">
        <f>+[1]Филиалы!S33</f>
        <v>0</v>
      </c>
      <c r="U58" s="70">
        <f t="shared" si="83"/>
        <v>-4.0739400000002206</v>
      </c>
      <c r="V58" s="71">
        <f t="shared" si="84"/>
        <v>0.15517878070102142</v>
      </c>
      <c r="W58" s="67">
        <f t="shared" si="396"/>
        <v>2542.0120250677965</v>
      </c>
      <c r="X58" s="68">
        <f>+[1]Аппарат!X55+[1]Филиалы!X33</f>
        <v>2476.7838074647957</v>
      </c>
      <c r="Y58" s="68">
        <f>+[1]Аппарат!Y55+[1]Филиалы!Z33</f>
        <v>65.228217603000815</v>
      </c>
      <c r="Z58" s="68">
        <f>+[1]Филиалы!Y33</f>
        <v>0</v>
      </c>
      <c r="AA58" s="69">
        <f t="shared" si="397"/>
        <v>2267.4357499999996</v>
      </c>
      <c r="AB58" s="68">
        <f>+[1]Аппарат!AB55+[1]Филиалы!AB33</f>
        <v>2260.359391</v>
      </c>
      <c r="AC58" s="68">
        <f>+[1]Аппарат!AC55+[1]Филиалы!AD33</f>
        <v>5.9363590000000013</v>
      </c>
      <c r="AD58" s="68">
        <f>+[1]Филиалы!AC33</f>
        <v>1.1399999999999999</v>
      </c>
      <c r="AE58" s="70">
        <f t="shared" si="85"/>
        <v>274.57627506779681</v>
      </c>
      <c r="AF58" s="71">
        <f t="shared" si="86"/>
        <v>-10.801533287808653</v>
      </c>
      <c r="AG58" s="67">
        <f t="shared" si="398"/>
        <v>7645.4125850677965</v>
      </c>
      <c r="AH58" s="68">
        <f t="shared" ref="AH58:AJ63" si="548">+D58+N58+X58</f>
        <v>7431.1662368739198</v>
      </c>
      <c r="AI58" s="68">
        <f t="shared" si="548"/>
        <v>214.24634819387637</v>
      </c>
      <c r="AJ58" s="68">
        <f t="shared" si="548"/>
        <v>0</v>
      </c>
      <c r="AK58" s="69">
        <f t="shared" si="399"/>
        <v>7357.5304500000002</v>
      </c>
      <c r="AL58" s="68">
        <f t="shared" ref="AL58:AN63" si="549">+H58+R58+AB58</f>
        <v>7339.5594189213734</v>
      </c>
      <c r="AM58" s="68">
        <f t="shared" si="549"/>
        <v>16.831031078626765</v>
      </c>
      <c r="AN58" s="68">
        <f t="shared" si="549"/>
        <v>1.1399999999999999</v>
      </c>
      <c r="AO58" s="70">
        <f t="shared" si="89"/>
        <v>287.8821350677963</v>
      </c>
      <c r="AP58" s="71">
        <f t="shared" si="90"/>
        <v>-3.7654231457705407</v>
      </c>
      <c r="AQ58" s="67">
        <f t="shared" si="400"/>
        <v>2737.9221040677962</v>
      </c>
      <c r="AR58" s="68">
        <f>+[1]Аппарат!AR55+[1]Филиалы!AR33</f>
        <v>2672.6938864647955</v>
      </c>
      <c r="AS58" s="68">
        <f>+[1]Аппарат!AS55+[1]Филиалы!AT33</f>
        <v>65.228217603000815</v>
      </c>
      <c r="AT58" s="68">
        <f>+[1]Филиалы!AS33</f>
        <v>0</v>
      </c>
      <c r="AU58" s="69">
        <f t="shared" si="401"/>
        <v>2437.2468599999997</v>
      </c>
      <c r="AV58" s="68">
        <f>+[1]Аппарат!AV55+[1]Филиалы!AV33</f>
        <v>2423.4548599999998</v>
      </c>
      <c r="AW58" s="68">
        <f>+[1]Аппарат!AW55+[1]Филиалы!AX33</f>
        <v>10.54833</v>
      </c>
      <c r="AX58" s="68">
        <f>+[1]Филиалы!AW33</f>
        <v>3.2436699999999998</v>
      </c>
      <c r="AY58" s="70">
        <f t="shared" si="91"/>
        <v>300.67524406779648</v>
      </c>
      <c r="AZ58" s="71">
        <f t="shared" si="92"/>
        <v>-10.981877228029106</v>
      </c>
      <c r="BA58" s="67">
        <f t="shared" si="402"/>
        <v>2825.8411140677968</v>
      </c>
      <c r="BB58" s="68">
        <f>+[1]Аппарат!BB55+[1]Филиалы!BB33</f>
        <v>2759.5362382034759</v>
      </c>
      <c r="BC58" s="68">
        <f>+[1]Аппарат!BC55+[1]Филиалы!BD33</f>
        <v>66.304875864320735</v>
      </c>
      <c r="BD58" s="68">
        <f>+[1]Филиалы!BC33</f>
        <v>0</v>
      </c>
      <c r="BE58" s="69">
        <f t="shared" si="403"/>
        <v>2517.2221384745762</v>
      </c>
      <c r="BF58" s="68">
        <f>+[1]Аппарат!BF55+[1]Филиалы!BF33</f>
        <v>2503.0121384745762</v>
      </c>
      <c r="BG58" s="68">
        <f>+[1]Аппарат!BG55+[1]Филиалы!BH33</f>
        <v>10.82</v>
      </c>
      <c r="BH58" s="68">
        <f>+[1]Филиалы!BG33</f>
        <v>3.39</v>
      </c>
      <c r="BI58" s="70">
        <f t="shared" si="93"/>
        <v>308.61897559322051</v>
      </c>
      <c r="BJ58" s="71">
        <f t="shared" si="94"/>
        <v>-10.921313801290253</v>
      </c>
      <c r="BK58" s="67">
        <f t="shared" si="404"/>
        <v>2894.2311140677971</v>
      </c>
      <c r="BL58" s="68">
        <f>+[1]Аппарат!BL55+[1]Филиалы!BL33</f>
        <v>2829.0028964647963</v>
      </c>
      <c r="BM58" s="68">
        <f>+[1]Аппарат!BM55+[1]Филиалы!BN33</f>
        <v>65.2282176030008</v>
      </c>
      <c r="BN58" s="68">
        <f>+[1]Филиалы!BM33</f>
        <v>0</v>
      </c>
      <c r="BO58" s="69">
        <f t="shared" si="405"/>
        <v>2529.9395784745766</v>
      </c>
      <c r="BP58" s="68">
        <f>+[1]Аппарат!BP55+[1]Филиалы!BP33</f>
        <v>2513.5992084745767</v>
      </c>
      <c r="BQ58" s="68">
        <f>+[1]Аппарат!BQ55+[1]Филиалы!BR33</f>
        <v>13.992789999999999</v>
      </c>
      <c r="BR58" s="68">
        <f>+[1]Филиалы!BQ33</f>
        <v>2.3475799999999998</v>
      </c>
      <c r="BS58" s="70">
        <f t="shared" si="95"/>
        <v>364.29153559322049</v>
      </c>
      <c r="BT58" s="71">
        <f t="shared" si="96"/>
        <v>-12.586815676969707</v>
      </c>
      <c r="BU58" s="67">
        <f t="shared" si="406"/>
        <v>8457.9943322033887</v>
      </c>
      <c r="BV58" s="68">
        <f t="shared" ref="BV58:BX63" si="550">+AR58+BB58+BL58</f>
        <v>8261.2330211330664</v>
      </c>
      <c r="BW58" s="68">
        <f t="shared" si="550"/>
        <v>196.76131107032234</v>
      </c>
      <c r="BX58" s="68">
        <f t="shared" si="550"/>
        <v>0</v>
      </c>
      <c r="BY58" s="69">
        <f t="shared" si="407"/>
        <v>7484.4085769491521</v>
      </c>
      <c r="BZ58" s="68">
        <f t="shared" ref="BZ58:CB63" si="551">+AV58+BF58+BP58</f>
        <v>7440.0662069491527</v>
      </c>
      <c r="CA58" s="68">
        <f t="shared" si="551"/>
        <v>35.36112</v>
      </c>
      <c r="CB58" s="68">
        <f t="shared" si="551"/>
        <v>8.9812499999999993</v>
      </c>
      <c r="CC58" s="70">
        <f t="shared" si="99"/>
        <v>973.58575525423657</v>
      </c>
      <c r="CD58" s="71">
        <f t="shared" si="100"/>
        <v>-11.5108348033216</v>
      </c>
      <c r="CE58" s="67">
        <f t="shared" si="408"/>
        <v>16103.406917271184</v>
      </c>
      <c r="CF58" s="68">
        <f t="shared" ref="CF58:CH63" si="552">+AH58+BV58</f>
        <v>15692.399258006986</v>
      </c>
      <c r="CG58" s="68">
        <f t="shared" si="552"/>
        <v>411.00765926419871</v>
      </c>
      <c r="CH58" s="68">
        <f t="shared" si="552"/>
        <v>0</v>
      </c>
      <c r="CI58" s="69">
        <f t="shared" si="409"/>
        <v>14841.939026949156</v>
      </c>
      <c r="CJ58" s="68">
        <f>+[1]Аппарат!CJ55+[1]Филиалы!CJ33</f>
        <v>14779.625625870529</v>
      </c>
      <c r="CK58" s="68">
        <f>+[1]Аппарат!CK55+[1]Филиалы!CL33</f>
        <v>45.082151078626765</v>
      </c>
      <c r="CL58" s="68">
        <f>+[1]Филиалы!CK33</f>
        <v>17.231249999999999</v>
      </c>
      <c r="CM58" s="70">
        <f t="shared" si="103"/>
        <v>1261.4678903220283</v>
      </c>
      <c r="CN58" s="71">
        <f t="shared" si="104"/>
        <v>-7.8335466327257848</v>
      </c>
      <c r="CO58" s="67">
        <f t="shared" si="527"/>
        <v>6061.7244540677975</v>
      </c>
      <c r="CP58" s="68">
        <f>+[1]Аппарат!CP55+[1]Филиалы!CP33</f>
        <v>5996.4962364647963</v>
      </c>
      <c r="CQ58" s="68">
        <f>+[1]Аппарат!CQ55+[1]Филиалы!CR33</f>
        <v>65.228217603000829</v>
      </c>
      <c r="CR58" s="68">
        <f>+[1]Филиалы!CQ33</f>
        <v>0</v>
      </c>
      <c r="CS58" s="69">
        <f t="shared" si="523"/>
        <v>6767.6968200000001</v>
      </c>
      <c r="CT58" s="68">
        <f>+[1]Аппарат!CT55+[1]Филиалы!CT33</f>
        <v>6752.1930700000003</v>
      </c>
      <c r="CU58" s="68">
        <f>+[1]Аппарат!CU55+[1]Филиалы!CV33</f>
        <v>13.228919999999999</v>
      </c>
      <c r="CV58" s="68">
        <f>+[1]Филиалы!CU33</f>
        <v>2.2748300000000001</v>
      </c>
      <c r="CW58" s="70">
        <f t="shared" si="228"/>
        <v>-705.97236593220259</v>
      </c>
      <c r="CX58" s="71">
        <f t="shared" si="229"/>
        <v>11.646394871321661</v>
      </c>
      <c r="CY58" s="67">
        <f t="shared" si="230"/>
        <v>5561.7544540677973</v>
      </c>
      <c r="CZ58" s="68">
        <f>+[1]Аппарат!CZ55+[1]Филиалы!CZ33</f>
        <v>5495.4555939983447</v>
      </c>
      <c r="DA58" s="68">
        <f>+[1]Аппарат!DA55+[1]Филиалы!DB33</f>
        <v>66.2988600694529</v>
      </c>
      <c r="DB58" s="68">
        <f>+[1]Филиалы!DA33</f>
        <v>0</v>
      </c>
      <c r="DC58" s="69">
        <f t="shared" si="41"/>
        <v>4483.3744999999999</v>
      </c>
      <c r="DD58" s="68">
        <f>+[1]Аппарат!DD55+[1]Филиалы!DD33</f>
        <v>4470.4633300000005</v>
      </c>
      <c r="DE58" s="68">
        <f>+[1]Аппарат!DE55+[1]Филиалы!DF33</f>
        <v>10.97128</v>
      </c>
      <c r="DF58" s="68">
        <f>+[1]Филиалы!DE33</f>
        <v>1.9398900000000001</v>
      </c>
      <c r="DG58" s="70">
        <f t="shared" si="233"/>
        <v>1078.3799540677974</v>
      </c>
      <c r="DH58" s="71">
        <f t="shared" si="234"/>
        <v>-19.389204665069016</v>
      </c>
      <c r="DI58" s="67">
        <f t="shared" si="410"/>
        <v>5561.7244540677975</v>
      </c>
      <c r="DJ58" s="68">
        <f>+[1]Аппарат!DJ55+[1]Филиалы!DJ33</f>
        <v>5496.4962364647963</v>
      </c>
      <c r="DK58" s="68">
        <f>+[1]Аппарат!DK55+[1]Филиалы!DL33</f>
        <v>65.228217603000829</v>
      </c>
      <c r="DL58" s="68">
        <f>+[1]Филиалы!DK33</f>
        <v>0</v>
      </c>
      <c r="DM58" s="69">
        <f t="shared" si="411"/>
        <v>4467.9006790000003</v>
      </c>
      <c r="DN58" s="68">
        <f>+[1]Аппарат!DN55+[1]Филиалы!DN33</f>
        <v>4456.01793</v>
      </c>
      <c r="DO58" s="68">
        <f>+[1]Аппарат!DO55+[1]Филиалы!DP33</f>
        <v>10.809139</v>
      </c>
      <c r="DP58" s="68">
        <f>+[1]Филиалы!DO33</f>
        <v>1.07361</v>
      </c>
      <c r="DQ58" s="70">
        <f t="shared" si="237"/>
        <v>1093.8237750677972</v>
      </c>
      <c r="DR58" s="71">
        <f t="shared" si="238"/>
        <v>-19.666989691799344</v>
      </c>
      <c r="DS58" s="67">
        <f t="shared" si="412"/>
        <v>17185.203362203392</v>
      </c>
      <c r="DT58" s="68">
        <f t="shared" ref="DT58:DV63" si="553">+CP58+CZ58+DJ58</f>
        <v>16988.448066927936</v>
      </c>
      <c r="DU58" s="68">
        <f t="shared" si="553"/>
        <v>196.75529527545456</v>
      </c>
      <c r="DV58" s="68">
        <f t="shared" si="553"/>
        <v>0</v>
      </c>
      <c r="DW58" s="69">
        <f t="shared" si="413"/>
        <v>15718.971998999999</v>
      </c>
      <c r="DX58" s="68">
        <f t="shared" ref="DX58:DZ63" si="554">+CT58+DD58+DN58</f>
        <v>15678.67433</v>
      </c>
      <c r="DY58" s="68">
        <f t="shared" si="554"/>
        <v>35.009338999999997</v>
      </c>
      <c r="DZ58" s="68">
        <f t="shared" si="554"/>
        <v>5.2883300000000002</v>
      </c>
      <c r="EA58" s="70">
        <f t="shared" si="241"/>
        <v>1466.2313632033929</v>
      </c>
      <c r="EB58" s="71">
        <f t="shared" si="242"/>
        <v>-8.5319407184216232</v>
      </c>
      <c r="EC58" s="67">
        <f t="shared" si="414"/>
        <v>33288.610279474575</v>
      </c>
      <c r="ED58" s="68">
        <f t="shared" ref="ED58:EF63" si="555">+CF58+DT58</f>
        <v>32680.847324934923</v>
      </c>
      <c r="EE58" s="68">
        <f t="shared" si="555"/>
        <v>607.76295453965326</v>
      </c>
      <c r="EF58" s="68">
        <f t="shared" si="555"/>
        <v>0</v>
      </c>
      <c r="EG58" s="69">
        <f t="shared" si="415"/>
        <v>30560.911025949154</v>
      </c>
      <c r="EH58" s="68">
        <f t="shared" ref="EH58:EJ63" si="556">+CJ58+DX58</f>
        <v>30458.299955870527</v>
      </c>
      <c r="EI58" s="68">
        <f t="shared" si="556"/>
        <v>80.091490078626762</v>
      </c>
      <c r="EJ58" s="68">
        <f t="shared" si="556"/>
        <v>22.519579999999998</v>
      </c>
      <c r="EK58" s="70">
        <f t="shared" si="245"/>
        <v>2727.6992535254212</v>
      </c>
      <c r="EL58" s="71">
        <f t="shared" si="246"/>
        <v>-8.1940917047152624</v>
      </c>
      <c r="EM58" s="67">
        <f t="shared" si="416"/>
        <v>5561.692104067798</v>
      </c>
      <c r="EN58" s="68">
        <f>+[1]Аппарат!EN55+[1]Филиалы!EN33</f>
        <v>5496.4638864647968</v>
      </c>
      <c r="EO58" s="68">
        <f>+[1]Аппарат!EO55+[1]Филиалы!EP33</f>
        <v>65.228217603000815</v>
      </c>
      <c r="EP58" s="68">
        <f>+[1]Филиалы!EO33</f>
        <v>0</v>
      </c>
      <c r="EQ58" s="69">
        <f t="shared" si="417"/>
        <v>4646.9338200000002</v>
      </c>
      <c r="ER58" s="68">
        <f>+[1]Аппарат!ER55+[1]Филиалы!ER33</f>
        <v>4631.98711</v>
      </c>
      <c r="ES58" s="68">
        <f>+[1]Аппарат!ES55+[1]Филиалы!ET33</f>
        <v>12.367890000000001</v>
      </c>
      <c r="ET58" s="68">
        <f>+[1]Филиалы!ES33</f>
        <v>2.5788199999999999</v>
      </c>
      <c r="EU58" s="70">
        <f t="shared" si="249"/>
        <v>914.75828406779783</v>
      </c>
      <c r="EV58" s="71">
        <f t="shared" si="250"/>
        <v>-16.447481574874445</v>
      </c>
      <c r="EW58" s="67">
        <f t="shared" si="418"/>
        <v>5561.6921040677962</v>
      </c>
      <c r="EX58" s="68">
        <f>+[1]Аппарат!EX55+[1]Филиалы!EX33</f>
        <v>5495.3666980525059</v>
      </c>
      <c r="EY58" s="68">
        <f>+[1]Аппарат!EY55+[1]Филиалы!EZ33</f>
        <v>66.325406015290355</v>
      </c>
      <c r="EZ58" s="68">
        <f>+[1]Филиалы!EY33</f>
        <v>0</v>
      </c>
      <c r="FA58" s="69">
        <f t="shared" si="419"/>
        <v>4395.6989400000002</v>
      </c>
      <c r="FB58" s="68">
        <f>+[1]Аппарат!FB55+[1]Филиалы!FB33</f>
        <v>4390.2042499999998</v>
      </c>
      <c r="FC58" s="68">
        <f>+[1]Аппарат!FC55+[1]Филиалы!FD33</f>
        <v>4.8309899999999999</v>
      </c>
      <c r="FD58" s="68">
        <f>+[1]Филиалы!FC33</f>
        <v>0.66369999999999996</v>
      </c>
      <c r="FE58" s="70">
        <f t="shared" si="253"/>
        <v>1165.993164067796</v>
      </c>
      <c r="FF58" s="71">
        <f t="shared" si="254"/>
        <v>-20.96471976963619</v>
      </c>
      <c r="FG58" s="67">
        <f t="shared" si="420"/>
        <v>5561.7268040677973</v>
      </c>
      <c r="FH58" s="68">
        <f>+[1]Аппарат!FH55+[1]Филиалы!FH33</f>
        <v>5496.4985864647961</v>
      </c>
      <c r="FI58" s="68">
        <f>+[1]Аппарат!FI55+[1]Филиалы!FJ33</f>
        <v>65.2282176030008</v>
      </c>
      <c r="FJ58" s="68">
        <f>+[1]Филиалы!FI33</f>
        <v>0</v>
      </c>
      <c r="FK58" s="69">
        <f t="shared" si="421"/>
        <v>4420.176910000001</v>
      </c>
      <c r="FL58" s="68">
        <f>+[1]Аппарат!FL55+[1]Филиалы!FL33</f>
        <v>4411.2478800000008</v>
      </c>
      <c r="FM58" s="68">
        <f>+[1]Аппарат!FM55+[1]Филиалы!FN33</f>
        <v>8.4842600000000008</v>
      </c>
      <c r="FN58" s="68">
        <f>+[1]Филиалы!FM33</f>
        <v>0.44477</v>
      </c>
      <c r="FO58" s="70">
        <f t="shared" si="257"/>
        <v>1141.5498940677962</v>
      </c>
      <c r="FP58" s="71">
        <f t="shared" si="258"/>
        <v>-20.525098306390689</v>
      </c>
      <c r="FQ58" s="67">
        <f t="shared" si="422"/>
        <v>16685.11101220339</v>
      </c>
      <c r="FR58" s="68">
        <f t="shared" ref="FR58:FT63" si="557">+EN58+EX58+FH58</f>
        <v>16488.329170982099</v>
      </c>
      <c r="FS58" s="68">
        <f t="shared" si="557"/>
        <v>196.78184122129198</v>
      </c>
      <c r="FT58" s="68">
        <f t="shared" si="557"/>
        <v>0</v>
      </c>
      <c r="FU58" s="69">
        <f t="shared" si="423"/>
        <v>13462.809670000001</v>
      </c>
      <c r="FV58" s="68">
        <f t="shared" ref="FV58:FX63" si="558">+ER58+FB58+FL58</f>
        <v>13433.439240000002</v>
      </c>
      <c r="FW58" s="68">
        <f t="shared" si="558"/>
        <v>25.683140000000002</v>
      </c>
      <c r="FX58" s="68">
        <f t="shared" si="558"/>
        <v>3.68729</v>
      </c>
      <c r="FY58" s="70">
        <f t="shared" si="261"/>
        <v>3222.3013422033891</v>
      </c>
      <c r="FZ58" s="71">
        <f t="shared" si="262"/>
        <v>-19.312435738944842</v>
      </c>
      <c r="GA58" s="67">
        <f t="shared" si="424"/>
        <v>33870.314374406778</v>
      </c>
      <c r="GB58" s="68">
        <f t="shared" ref="GB58:GD63" si="559">+DT58+FR58</f>
        <v>33476.777237910035</v>
      </c>
      <c r="GC58" s="68">
        <f t="shared" si="559"/>
        <v>393.53713649674654</v>
      </c>
      <c r="GD58" s="68">
        <f t="shared" si="559"/>
        <v>0</v>
      </c>
      <c r="GE58" s="69">
        <f t="shared" si="425"/>
        <v>29181.781669000004</v>
      </c>
      <c r="GF58" s="68">
        <f t="shared" ref="GF58:GH63" si="560">+DX58+FV58</f>
        <v>29112.113570000001</v>
      </c>
      <c r="GG58" s="68">
        <f t="shared" si="560"/>
        <v>60.692478999999999</v>
      </c>
      <c r="GH58" s="68">
        <f t="shared" si="560"/>
        <v>8.9756199999999993</v>
      </c>
      <c r="GI58" s="70">
        <f t="shared" si="265"/>
        <v>4688.5327054067748</v>
      </c>
      <c r="GJ58" s="71">
        <f t="shared" si="266"/>
        <v>-13.842601676438946</v>
      </c>
      <c r="GK58" s="67">
        <f t="shared" si="426"/>
        <v>49973.721291677968</v>
      </c>
      <c r="GL58" s="68">
        <f t="shared" ref="GL58:GN63" si="561">+ED58+FR58</f>
        <v>49169.176495917025</v>
      </c>
      <c r="GM58" s="68">
        <f t="shared" si="561"/>
        <v>804.54479576094525</v>
      </c>
      <c r="GN58" s="68">
        <f t="shared" si="561"/>
        <v>0</v>
      </c>
      <c r="GO58" s="69">
        <f t="shared" si="427"/>
        <v>44023.720695949152</v>
      </c>
      <c r="GP58" s="68">
        <f t="shared" ref="GP58:GR63" si="562">+EH58+FV58</f>
        <v>43891.739195870527</v>
      </c>
      <c r="GQ58" s="68">
        <f t="shared" si="562"/>
        <v>105.77463007862676</v>
      </c>
      <c r="GR58" s="68">
        <f t="shared" si="562"/>
        <v>26.206869999999999</v>
      </c>
      <c r="GS58" s="70">
        <f t="shared" si="269"/>
        <v>5950.0005957288158</v>
      </c>
      <c r="GT58" s="71">
        <f t="shared" si="270"/>
        <v>-11.90625881350897</v>
      </c>
      <c r="GV58" s="31">
        <f>+GK58-[1]Шатура!GK33</f>
        <v>49225.986241677965</v>
      </c>
      <c r="GX58" s="65">
        <f t="shared" si="78"/>
        <v>-14841.939026949156</v>
      </c>
      <c r="GZ58" s="79">
        <f t="shared" si="449"/>
        <v>7357.5304500000002</v>
      </c>
    </row>
    <row r="59" spans="1:212" ht="15" x14ac:dyDescent="0.2">
      <c r="A59" s="343"/>
      <c r="B59" s="107" t="s">
        <v>318</v>
      </c>
      <c r="C59" s="67">
        <f t="shared" ref="C59:C63" si="563">SUM(D59:F59)</f>
        <v>210</v>
      </c>
      <c r="D59" s="68">
        <f>+[1]Аппарат!D56</f>
        <v>153.73878674497416</v>
      </c>
      <c r="E59" s="68">
        <f>+[1]Аппарат!E56</f>
        <v>56.261213255025829</v>
      </c>
      <c r="F59" s="68">
        <f>+[1]Филиалы!E55</f>
        <v>0</v>
      </c>
      <c r="G59" s="69">
        <f t="shared" si="521"/>
        <v>146.56681486492499</v>
      </c>
      <c r="H59" s="68">
        <f>+[1]Аппарат!H56</f>
        <v>103.593175</v>
      </c>
      <c r="I59" s="68">
        <f>+[1]Аппарат!I56</f>
        <v>42.973639864925005</v>
      </c>
      <c r="J59" s="68">
        <f>+[1]Аппарат!J56</f>
        <v>0</v>
      </c>
      <c r="K59" s="70">
        <f t="shared" si="80"/>
        <v>63.433185135075007</v>
      </c>
      <c r="L59" s="71">
        <f t="shared" si="81"/>
        <v>-30.20627863575001</v>
      </c>
      <c r="M59" s="67">
        <f t="shared" si="207"/>
        <v>210.00000000000003</v>
      </c>
      <c r="N59" s="68">
        <f>+[1]Аппарат!N56</f>
        <v>153.89565697465289</v>
      </c>
      <c r="O59" s="68">
        <f>+[1]Аппарат!O56</f>
        <v>56.104343025347134</v>
      </c>
      <c r="P59" s="68">
        <f>+[1]Филиалы!O55</f>
        <v>0</v>
      </c>
      <c r="Q59" s="69">
        <f t="shared" si="7"/>
        <v>151.51313559250002</v>
      </c>
      <c r="R59" s="68">
        <f>+[1]Аппарат!R56</f>
        <v>106.2371625425</v>
      </c>
      <c r="S59" s="68">
        <f>+[1]Аппарат!S56</f>
        <v>45.275973050000005</v>
      </c>
      <c r="T59" s="68">
        <f>+[1]Аппарат!T56</f>
        <v>0</v>
      </c>
      <c r="U59" s="70">
        <f t="shared" si="83"/>
        <v>58.486864407500008</v>
      </c>
      <c r="V59" s="71">
        <f t="shared" si="84"/>
        <v>-27.850887813095241</v>
      </c>
      <c r="W59" s="67">
        <f t="shared" si="396"/>
        <v>209.99999999999997</v>
      </c>
      <c r="X59" s="68">
        <f>+[1]Аппарат!X56</f>
        <v>153.73878674497413</v>
      </c>
      <c r="Y59" s="68">
        <f>+[1]Аппарат!Y56</f>
        <v>56.261213255025844</v>
      </c>
      <c r="Z59" s="68">
        <f>+[1]Филиалы!Y55</f>
        <v>0</v>
      </c>
      <c r="AA59" s="69">
        <f t="shared" si="397"/>
        <v>144.83000000000001</v>
      </c>
      <c r="AB59" s="68">
        <f>+[1]Аппарат!AB56</f>
        <v>106.0349643234</v>
      </c>
      <c r="AC59" s="68">
        <f>+[1]Аппарат!AC56</f>
        <v>38.795035676600008</v>
      </c>
      <c r="AD59" s="68">
        <f>+[1]Аппарат!AD56</f>
        <v>0</v>
      </c>
      <c r="AE59" s="70">
        <f t="shared" si="85"/>
        <v>65.169999999999959</v>
      </c>
      <c r="AF59" s="71">
        <f t="shared" si="86"/>
        <v>-31.033333333333317</v>
      </c>
      <c r="AG59" s="67">
        <f t="shared" si="398"/>
        <v>630</v>
      </c>
      <c r="AH59" s="68">
        <f t="shared" si="548"/>
        <v>461.37323046460119</v>
      </c>
      <c r="AI59" s="68">
        <f t="shared" si="548"/>
        <v>168.62676953539881</v>
      </c>
      <c r="AJ59" s="68">
        <f t="shared" si="548"/>
        <v>0</v>
      </c>
      <c r="AK59" s="69">
        <f t="shared" si="399"/>
        <v>442.909950457425</v>
      </c>
      <c r="AL59" s="68">
        <f t="shared" si="549"/>
        <v>315.86530186589999</v>
      </c>
      <c r="AM59" s="68">
        <f t="shared" si="549"/>
        <v>127.04464859152502</v>
      </c>
      <c r="AN59" s="68">
        <f t="shared" si="549"/>
        <v>0</v>
      </c>
      <c r="AO59" s="70">
        <f t="shared" si="89"/>
        <v>187.090049542575</v>
      </c>
      <c r="AP59" s="71">
        <f t="shared" si="90"/>
        <v>-29.69683326072618</v>
      </c>
      <c r="AQ59" s="67">
        <f t="shared" si="400"/>
        <v>209.99999999999997</v>
      </c>
      <c r="AR59" s="68">
        <f>+[1]Аппарат!AR56</f>
        <v>153.73878674497413</v>
      </c>
      <c r="AS59" s="68">
        <f>+[1]Аппарат!AS56</f>
        <v>56.261213255025844</v>
      </c>
      <c r="AT59" s="68">
        <f>+[1]Филиалы!AS55</f>
        <v>0</v>
      </c>
      <c r="AU59" s="69">
        <f t="shared" si="401"/>
        <v>171.94916000000001</v>
      </c>
      <c r="AV59" s="68">
        <f>+[1]Аппарат!AV56</f>
        <v>123.17602320399865</v>
      </c>
      <c r="AW59" s="68">
        <f>+[1]Аппарат!AW56</f>
        <v>48.773136796001346</v>
      </c>
      <c r="AX59" s="68">
        <f>+[1]Аппарат!AX56</f>
        <v>0</v>
      </c>
      <c r="AY59" s="70">
        <f t="shared" si="91"/>
        <v>38.050839999999965</v>
      </c>
      <c r="AZ59" s="71">
        <f t="shared" si="92"/>
        <v>-18.119447619047605</v>
      </c>
      <c r="BA59" s="67">
        <f t="shared" si="402"/>
        <v>210</v>
      </c>
      <c r="BB59" s="68">
        <f>+[1]Аппарат!BB56</f>
        <v>152.81013803634966</v>
      </c>
      <c r="BC59" s="68">
        <f>+[1]Аппарат!BC56</f>
        <v>57.189861963650358</v>
      </c>
      <c r="BD59" s="68">
        <f>+[1]Филиалы!BC55</f>
        <v>0</v>
      </c>
      <c r="BE59" s="69">
        <f t="shared" si="403"/>
        <v>146.101</v>
      </c>
      <c r="BF59" s="68">
        <f>+[1]Аппарат!BF56</f>
        <v>104.5938735989744</v>
      </c>
      <c r="BG59" s="68">
        <f>+[1]Аппарат!BG56</f>
        <v>41.507126401025587</v>
      </c>
      <c r="BH59" s="68">
        <f>+[1]Аппарат!BH56</f>
        <v>0</v>
      </c>
      <c r="BI59" s="70">
        <f t="shared" si="93"/>
        <v>63.899000000000001</v>
      </c>
      <c r="BJ59" s="71">
        <f t="shared" si="94"/>
        <v>-30.428095238095239</v>
      </c>
      <c r="BK59" s="67">
        <f t="shared" si="404"/>
        <v>210</v>
      </c>
      <c r="BL59" s="68">
        <f>+[1]Аппарат!BL56</f>
        <v>153.73878674497416</v>
      </c>
      <c r="BM59" s="68">
        <f>+[1]Аппарат!BM56</f>
        <v>56.261213255025829</v>
      </c>
      <c r="BN59" s="68">
        <f>+[1]Филиалы!BM55</f>
        <v>0</v>
      </c>
      <c r="BO59" s="69">
        <f t="shared" si="405"/>
        <v>140.762</v>
      </c>
      <c r="BP59" s="68">
        <f>+[1]Аппарат!BP56</f>
        <v>101.68338684220905</v>
      </c>
      <c r="BQ59" s="68">
        <f>+[1]Аппарат!BQ56</f>
        <v>39.078613157790961</v>
      </c>
      <c r="BR59" s="68">
        <f>+[1]Аппарат!BR56</f>
        <v>0</v>
      </c>
      <c r="BS59" s="70">
        <f t="shared" si="95"/>
        <v>69.238</v>
      </c>
      <c r="BT59" s="71">
        <f t="shared" si="96"/>
        <v>-32.970476190476191</v>
      </c>
      <c r="BU59" s="67">
        <f t="shared" si="406"/>
        <v>630</v>
      </c>
      <c r="BV59" s="68">
        <f t="shared" si="550"/>
        <v>460.28771152629793</v>
      </c>
      <c r="BW59" s="68">
        <f t="shared" si="550"/>
        <v>169.71228847370205</v>
      </c>
      <c r="BX59" s="68">
        <f t="shared" si="550"/>
        <v>0</v>
      </c>
      <c r="BY59" s="69">
        <f t="shared" si="407"/>
        <v>458.81215999999995</v>
      </c>
      <c r="BZ59" s="68">
        <f t="shared" si="551"/>
        <v>329.45328364518207</v>
      </c>
      <c r="CA59" s="68">
        <f t="shared" si="551"/>
        <v>129.35887635481788</v>
      </c>
      <c r="CB59" s="68">
        <f t="shared" si="551"/>
        <v>0</v>
      </c>
      <c r="CC59" s="70">
        <f t="shared" si="99"/>
        <v>171.18784000000005</v>
      </c>
      <c r="CD59" s="71">
        <f t="shared" si="100"/>
        <v>-27.172673015873031</v>
      </c>
      <c r="CE59" s="67">
        <f t="shared" si="408"/>
        <v>1260</v>
      </c>
      <c r="CF59" s="68">
        <f t="shared" si="552"/>
        <v>921.66094199089912</v>
      </c>
      <c r="CG59" s="68">
        <f t="shared" si="552"/>
        <v>338.33905800910088</v>
      </c>
      <c r="CH59" s="68">
        <f t="shared" si="552"/>
        <v>0</v>
      </c>
      <c r="CI59" s="69">
        <f t="shared" si="409"/>
        <v>901.72211045742506</v>
      </c>
      <c r="CJ59" s="68">
        <f>+[1]Аппарат!CJ56</f>
        <v>645.31858551108212</v>
      </c>
      <c r="CK59" s="68">
        <f>+[1]Аппарат!CK56</f>
        <v>256.40352494634288</v>
      </c>
      <c r="CL59" s="68">
        <f>+[1]Аппарат!CL56</f>
        <v>0</v>
      </c>
      <c r="CM59" s="70">
        <f t="shared" si="103"/>
        <v>358.27788954257494</v>
      </c>
      <c r="CN59" s="71">
        <f t="shared" si="104"/>
        <v>-28.434753138299598</v>
      </c>
      <c r="CO59" s="67">
        <f t="shared" si="527"/>
        <v>210</v>
      </c>
      <c r="CP59" s="68">
        <f>+[1]Аппарат!CP56</f>
        <v>153.73878674497416</v>
      </c>
      <c r="CQ59" s="68">
        <f>+[1]Аппарат!CQ56</f>
        <v>56.261213255025851</v>
      </c>
      <c r="CR59" s="68">
        <f>+[1]Филиалы!CQ55</f>
        <v>0</v>
      </c>
      <c r="CS59" s="69">
        <f t="shared" si="523"/>
        <v>142.37200000000001</v>
      </c>
      <c r="CT59" s="68">
        <f>+[1]Аппарат!CT56</f>
        <v>100.34662381839701</v>
      </c>
      <c r="CU59" s="68">
        <f>+[1]Аппарат!CU56</f>
        <v>42.025376181603015</v>
      </c>
      <c r="CV59" s="68">
        <f>+[1]Аппарат!CV56</f>
        <v>0</v>
      </c>
      <c r="CW59" s="70">
        <f t="shared" si="228"/>
        <v>67.627999999999986</v>
      </c>
      <c r="CX59" s="71">
        <f t="shared" si="229"/>
        <v>-32.203809523809511</v>
      </c>
      <c r="CY59" s="67">
        <f t="shared" si="230"/>
        <v>210.00000000000003</v>
      </c>
      <c r="CZ59" s="68">
        <f>+[1]Аппарат!CZ56</f>
        <v>152.81532683240138</v>
      </c>
      <c r="DA59" s="68">
        <f>+[1]Аппарат!DA56</f>
        <v>57.184673167598653</v>
      </c>
      <c r="DB59" s="68">
        <f>+[1]Филиалы!DA55</f>
        <v>0</v>
      </c>
      <c r="DC59" s="69">
        <f t="shared" si="41"/>
        <v>147.45699999999999</v>
      </c>
      <c r="DD59" s="68">
        <f>+[1]Аппарат!DD56</f>
        <v>106.39934806224117</v>
      </c>
      <c r="DE59" s="68">
        <f>+[1]Аппарат!DE56</f>
        <v>41.057651937758827</v>
      </c>
      <c r="DF59" s="68">
        <f>+[1]Аппарат!DF56</f>
        <v>0</v>
      </c>
      <c r="DG59" s="70">
        <f t="shared" si="233"/>
        <v>62.543000000000035</v>
      </c>
      <c r="DH59" s="71">
        <f t="shared" si="234"/>
        <v>-29.782380952380962</v>
      </c>
      <c r="DI59" s="67">
        <f t="shared" si="410"/>
        <v>210</v>
      </c>
      <c r="DJ59" s="68">
        <f>+[1]Аппарат!DJ56</f>
        <v>153.73878674497413</v>
      </c>
      <c r="DK59" s="68">
        <f>+[1]Аппарат!DK56</f>
        <v>56.261213255025851</v>
      </c>
      <c r="DL59" s="68">
        <f>+[1]Филиалы!DK55</f>
        <v>0</v>
      </c>
      <c r="DM59" s="69">
        <f t="shared" si="411"/>
        <v>147.28800000000001</v>
      </c>
      <c r="DN59" s="68">
        <f>+[1]Аппарат!DN56</f>
        <v>107.06218172566807</v>
      </c>
      <c r="DO59" s="68">
        <f>+[1]Аппарат!DO56</f>
        <v>40.225818274331942</v>
      </c>
      <c r="DP59" s="68">
        <f>+[1]Аппарат!DP56</f>
        <v>0</v>
      </c>
      <c r="DQ59" s="70">
        <f t="shared" si="237"/>
        <v>62.711999999999989</v>
      </c>
      <c r="DR59" s="71">
        <f t="shared" si="238"/>
        <v>-29.862857142857138</v>
      </c>
      <c r="DS59" s="67">
        <f t="shared" si="412"/>
        <v>630.00000000000011</v>
      </c>
      <c r="DT59" s="68">
        <f t="shared" si="553"/>
        <v>460.29290032234974</v>
      </c>
      <c r="DU59" s="68">
        <f t="shared" si="553"/>
        <v>169.70709967765038</v>
      </c>
      <c r="DV59" s="68">
        <f t="shared" si="553"/>
        <v>0</v>
      </c>
      <c r="DW59" s="69">
        <f t="shared" si="413"/>
        <v>437.11700000000008</v>
      </c>
      <c r="DX59" s="68">
        <f t="shared" si="554"/>
        <v>313.80815360630629</v>
      </c>
      <c r="DY59" s="68">
        <f t="shared" si="554"/>
        <v>123.30884639369378</v>
      </c>
      <c r="DZ59" s="68">
        <f t="shared" si="554"/>
        <v>0</v>
      </c>
      <c r="EA59" s="70">
        <f t="shared" si="241"/>
        <v>192.88300000000004</v>
      </c>
      <c r="EB59" s="71">
        <f t="shared" si="242"/>
        <v>-30.616349206349199</v>
      </c>
      <c r="EC59" s="67">
        <f t="shared" si="414"/>
        <v>1890.0000000000002</v>
      </c>
      <c r="ED59" s="68">
        <f t="shared" si="555"/>
        <v>1381.953842313249</v>
      </c>
      <c r="EE59" s="68">
        <f t="shared" si="555"/>
        <v>508.04615768675126</v>
      </c>
      <c r="EF59" s="68">
        <f t="shared" si="555"/>
        <v>0</v>
      </c>
      <c r="EG59" s="69">
        <f t="shared" si="415"/>
        <v>1338.839110457425</v>
      </c>
      <c r="EH59" s="68">
        <f t="shared" si="556"/>
        <v>959.12673911738841</v>
      </c>
      <c r="EI59" s="68">
        <f t="shared" si="556"/>
        <v>379.71237134003667</v>
      </c>
      <c r="EJ59" s="68">
        <f t="shared" si="556"/>
        <v>0</v>
      </c>
      <c r="EK59" s="70">
        <f t="shared" si="245"/>
        <v>551.16088954257521</v>
      </c>
      <c r="EL59" s="71">
        <f t="shared" si="246"/>
        <v>-29.161951827649474</v>
      </c>
      <c r="EM59" s="67">
        <f t="shared" si="416"/>
        <v>210.00000000000003</v>
      </c>
      <c r="EN59" s="68">
        <f>+[1]Аппарат!EN56</f>
        <v>153.73878674497419</v>
      </c>
      <c r="EO59" s="68">
        <f>+[1]Аппарат!EO56</f>
        <v>56.261213255025844</v>
      </c>
      <c r="EP59" s="68">
        <f>+[1]Филиалы!EO55</f>
        <v>0</v>
      </c>
      <c r="EQ59" s="69">
        <f t="shared" si="417"/>
        <v>145.084</v>
      </c>
      <c r="ER59" s="68">
        <f>+[1]Аппарат!ER56</f>
        <v>105.24170616350729</v>
      </c>
      <c r="ES59" s="68">
        <f>+[1]Аппарат!ES56</f>
        <v>39.842293836492708</v>
      </c>
      <c r="ET59" s="68">
        <f>+[1]Аппарат!ET56</f>
        <v>0</v>
      </c>
      <c r="EU59" s="70">
        <f t="shared" si="249"/>
        <v>64.916000000000025</v>
      </c>
      <c r="EV59" s="71">
        <f t="shared" si="250"/>
        <v>-30.912380952380957</v>
      </c>
      <c r="EW59" s="67">
        <f t="shared" si="418"/>
        <v>210</v>
      </c>
      <c r="EX59" s="68">
        <f>+[1]Аппарат!EX56</f>
        <v>152.79243019081431</v>
      </c>
      <c r="EY59" s="68">
        <f>+[1]Аппарат!EY56</f>
        <v>57.207569809185699</v>
      </c>
      <c r="EZ59" s="68">
        <f>+[1]Филиалы!EY55</f>
        <v>0</v>
      </c>
      <c r="FA59" s="69">
        <f t="shared" si="419"/>
        <v>148.983</v>
      </c>
      <c r="FB59" s="68">
        <f>+[1]Аппарат!FB56</f>
        <v>107.56560967594908</v>
      </c>
      <c r="FC59" s="68">
        <f>+[1]Аппарат!FC56</f>
        <v>41.417390324050928</v>
      </c>
      <c r="FD59" s="68">
        <f>+[1]Аппарат!FD56</f>
        <v>0</v>
      </c>
      <c r="FE59" s="70">
        <f t="shared" si="253"/>
        <v>61.016999999999996</v>
      </c>
      <c r="FF59" s="71">
        <f t="shared" si="254"/>
        <v>-29.055714285714288</v>
      </c>
      <c r="FG59" s="67">
        <f t="shared" si="420"/>
        <v>209.99999999999997</v>
      </c>
      <c r="FH59" s="68">
        <f>+[1]Аппарат!FH56</f>
        <v>153.73878674497413</v>
      </c>
      <c r="FI59" s="68">
        <f>+[1]Аппарат!FI56</f>
        <v>56.261213255025829</v>
      </c>
      <c r="FJ59" s="68">
        <f>+[1]Филиалы!FI55</f>
        <v>0</v>
      </c>
      <c r="FK59" s="69">
        <f t="shared" si="421"/>
        <v>141.864</v>
      </c>
      <c r="FL59" s="68">
        <f>+[1]Аппарат!FL56</f>
        <v>103.80724190837265</v>
      </c>
      <c r="FM59" s="68">
        <f>+[1]Аппарат!FM56</f>
        <v>38.056758091627358</v>
      </c>
      <c r="FN59" s="68">
        <f>+[1]Аппарат!FN56</f>
        <v>0</v>
      </c>
      <c r="FO59" s="70">
        <f t="shared" si="257"/>
        <v>68.135999999999967</v>
      </c>
      <c r="FP59" s="71">
        <f t="shared" si="258"/>
        <v>-32.445714285714274</v>
      </c>
      <c r="FQ59" s="67">
        <f t="shared" si="422"/>
        <v>630</v>
      </c>
      <c r="FR59" s="68">
        <f t="shared" si="557"/>
        <v>460.27000368076267</v>
      </c>
      <c r="FS59" s="68">
        <f t="shared" si="557"/>
        <v>169.72999631923739</v>
      </c>
      <c r="FT59" s="68">
        <f t="shared" si="557"/>
        <v>0</v>
      </c>
      <c r="FU59" s="69">
        <f t="shared" si="423"/>
        <v>435.93099999999998</v>
      </c>
      <c r="FV59" s="68">
        <f t="shared" si="558"/>
        <v>316.614557747829</v>
      </c>
      <c r="FW59" s="68">
        <f t="shared" si="558"/>
        <v>119.31644225217099</v>
      </c>
      <c r="FX59" s="68">
        <f t="shared" si="558"/>
        <v>0</v>
      </c>
      <c r="FY59" s="70">
        <f t="shared" si="261"/>
        <v>194.06900000000002</v>
      </c>
      <c r="FZ59" s="71">
        <f t="shared" si="262"/>
        <v>-30.804603174603173</v>
      </c>
      <c r="GA59" s="67">
        <f t="shared" si="424"/>
        <v>1260.0000000000002</v>
      </c>
      <c r="GB59" s="68">
        <f t="shared" si="559"/>
        <v>920.56290400311241</v>
      </c>
      <c r="GC59" s="68">
        <f t="shared" si="559"/>
        <v>339.43709599688776</v>
      </c>
      <c r="GD59" s="68">
        <f t="shared" si="559"/>
        <v>0</v>
      </c>
      <c r="GE59" s="69">
        <f t="shared" si="425"/>
        <v>873.04800000000012</v>
      </c>
      <c r="GF59" s="68">
        <f t="shared" si="560"/>
        <v>630.42271135413534</v>
      </c>
      <c r="GG59" s="68">
        <f t="shared" si="560"/>
        <v>242.62528864586477</v>
      </c>
      <c r="GH59" s="68">
        <f t="shared" si="560"/>
        <v>0</v>
      </c>
      <c r="GI59" s="70">
        <f t="shared" si="265"/>
        <v>386.95200000000011</v>
      </c>
      <c r="GJ59" s="71">
        <f t="shared" si="266"/>
        <v>-30.7104761904762</v>
      </c>
      <c r="GK59" s="67">
        <f t="shared" si="426"/>
        <v>2520.0000000000005</v>
      </c>
      <c r="GL59" s="68">
        <f t="shared" si="561"/>
        <v>1842.2238459940118</v>
      </c>
      <c r="GM59" s="68">
        <f t="shared" si="561"/>
        <v>677.7761540059887</v>
      </c>
      <c r="GN59" s="68">
        <f t="shared" si="561"/>
        <v>0</v>
      </c>
      <c r="GO59" s="69">
        <f t="shared" si="427"/>
        <v>1774.7701104574251</v>
      </c>
      <c r="GP59" s="68">
        <f t="shared" si="562"/>
        <v>1275.7412968652175</v>
      </c>
      <c r="GQ59" s="68">
        <f t="shared" si="562"/>
        <v>499.02881359220765</v>
      </c>
      <c r="GR59" s="68">
        <f t="shared" si="562"/>
        <v>0</v>
      </c>
      <c r="GS59" s="70">
        <f t="shared" si="269"/>
        <v>745.22988954257539</v>
      </c>
      <c r="GT59" s="71">
        <f t="shared" si="270"/>
        <v>-29.572614664387913</v>
      </c>
      <c r="GV59" s="31">
        <f>+GK59</f>
        <v>2520.0000000000005</v>
      </c>
      <c r="GX59" s="65">
        <f t="shared" si="78"/>
        <v>-901.72211045742506</v>
      </c>
      <c r="GZ59" s="79">
        <f t="shared" si="449"/>
        <v>442.909950457425</v>
      </c>
    </row>
    <row r="60" spans="1:212" ht="15" x14ac:dyDescent="0.2">
      <c r="A60" s="343"/>
      <c r="B60" s="107" t="s">
        <v>319</v>
      </c>
      <c r="C60" s="67">
        <f t="shared" si="563"/>
        <v>29.22831</v>
      </c>
      <c r="D60" s="68">
        <f>[1]Филиалы!D34</f>
        <v>29.22831</v>
      </c>
      <c r="E60" s="68">
        <f>+[1]Филиалы!F34</f>
        <v>0</v>
      </c>
      <c r="F60" s="68">
        <f>+[1]Филиалы!E34</f>
        <v>0</v>
      </c>
      <c r="G60" s="69">
        <f t="shared" si="521"/>
        <v>29.229999999999997</v>
      </c>
      <c r="H60" s="68">
        <f>[1]Филиалы!H34</f>
        <v>28.06</v>
      </c>
      <c r="I60" s="68">
        <f>+[1]Филиалы!J34</f>
        <v>1.17</v>
      </c>
      <c r="J60" s="68">
        <f>+[1]Филиалы!I34</f>
        <v>0</v>
      </c>
      <c r="K60" s="70">
        <f t="shared" si="80"/>
        <v>-1.6899999999964166E-3</v>
      </c>
      <c r="L60" s="71">
        <f t="shared" si="81"/>
        <v>5.7820654016467188E-3</v>
      </c>
      <c r="M60" s="67">
        <f t="shared" si="207"/>
        <v>29.22831</v>
      </c>
      <c r="N60" s="68">
        <f>[1]Филиалы!N34</f>
        <v>29.22831</v>
      </c>
      <c r="O60" s="68">
        <f>+[1]Филиалы!P34</f>
        <v>0</v>
      </c>
      <c r="P60" s="68">
        <f>+[1]Филиалы!O34</f>
        <v>0</v>
      </c>
      <c r="Q60" s="69">
        <f t="shared" si="7"/>
        <v>29.230000000000004</v>
      </c>
      <c r="R60" s="68">
        <f>[1]Филиалы!R34</f>
        <v>28.249176828881254</v>
      </c>
      <c r="S60" s="68">
        <f>+[1]Филиалы!T34</f>
        <v>0.98082317111874928</v>
      </c>
      <c r="T60" s="68">
        <f>+[1]Филиалы!S34</f>
        <v>0</v>
      </c>
      <c r="U60" s="70">
        <f t="shared" si="83"/>
        <v>-1.690000000003522E-3</v>
      </c>
      <c r="V60" s="71">
        <f t="shared" si="84"/>
        <v>5.7820654016751405E-3</v>
      </c>
      <c r="W60" s="67">
        <f t="shared" si="396"/>
        <v>29.22831</v>
      </c>
      <c r="X60" s="68">
        <f>[1]Филиалы!X34</f>
        <v>29.22831</v>
      </c>
      <c r="Y60" s="68">
        <f>+[1]Филиалы!Z34</f>
        <v>0</v>
      </c>
      <c r="Z60" s="68">
        <f>+[1]Филиалы!Y34</f>
        <v>0</v>
      </c>
      <c r="AA60" s="69">
        <f t="shared" si="397"/>
        <v>30.02</v>
      </c>
      <c r="AB60" s="68">
        <f>[1]Филиалы!AB34</f>
        <v>29.009999999999998</v>
      </c>
      <c r="AC60" s="68">
        <f>+[1]Филиалы!AD34</f>
        <v>1.01</v>
      </c>
      <c r="AD60" s="68">
        <f>+[1]Филиалы!AC34</f>
        <v>0</v>
      </c>
      <c r="AE60" s="70">
        <f t="shared" si="85"/>
        <v>-0.79168999999999912</v>
      </c>
      <c r="AF60" s="71">
        <f t="shared" si="86"/>
        <v>2.7086410401422398</v>
      </c>
      <c r="AG60" s="67">
        <f t="shared" si="398"/>
        <v>87.684930000000008</v>
      </c>
      <c r="AH60" s="68">
        <f t="shared" si="548"/>
        <v>87.684930000000008</v>
      </c>
      <c r="AI60" s="68">
        <f t="shared" si="548"/>
        <v>0</v>
      </c>
      <c r="AJ60" s="68"/>
      <c r="AK60" s="69">
        <f t="shared" si="399"/>
        <v>88.47999999999999</v>
      </c>
      <c r="AL60" s="68">
        <f t="shared" si="549"/>
        <v>85.31917682888124</v>
      </c>
      <c r="AM60" s="68">
        <f t="shared" si="549"/>
        <v>3.1608231711187491</v>
      </c>
      <c r="AN60" s="68">
        <f t="shared" si="549"/>
        <v>0</v>
      </c>
      <c r="AO60" s="70">
        <f t="shared" si="89"/>
        <v>-0.79506999999998129</v>
      </c>
      <c r="AP60" s="71">
        <f t="shared" si="90"/>
        <v>0.90673505698184442</v>
      </c>
      <c r="AQ60" s="67">
        <f t="shared" si="400"/>
        <v>29.22831</v>
      </c>
      <c r="AR60" s="68">
        <f>[1]Филиалы!AR34</f>
        <v>29.22831</v>
      </c>
      <c r="AS60" s="68">
        <f>+[1]Филиалы!AT34</f>
        <v>0</v>
      </c>
      <c r="AT60" s="68">
        <f>+[1]Филиалы!AS34</f>
        <v>0</v>
      </c>
      <c r="AU60" s="69">
        <f t="shared" si="401"/>
        <v>82.73</v>
      </c>
      <c r="AV60" s="68">
        <f>[1]Филиалы!AV34</f>
        <v>80.470000000000013</v>
      </c>
      <c r="AW60" s="68">
        <f>+[1]Филиалы!AX34</f>
        <v>1.3</v>
      </c>
      <c r="AX60" s="68">
        <f>+[1]Филиалы!AW34</f>
        <v>0.96</v>
      </c>
      <c r="AY60" s="70">
        <f t="shared" si="91"/>
        <v>-53.501690000000004</v>
      </c>
      <c r="AZ60" s="71">
        <f t="shared" si="92"/>
        <v>183.04749744340336</v>
      </c>
      <c r="BA60" s="67">
        <f t="shared" si="402"/>
        <v>29.22831</v>
      </c>
      <c r="BB60" s="68">
        <f>[1]Филиалы!BB34</f>
        <v>29.22831</v>
      </c>
      <c r="BC60" s="68">
        <f>+[1]Филиалы!BD34</f>
        <v>0</v>
      </c>
      <c r="BD60" s="68">
        <f>+[1]Филиалы!BC34</f>
        <v>0</v>
      </c>
      <c r="BE60" s="69">
        <f t="shared" si="403"/>
        <v>29.708309999999997</v>
      </c>
      <c r="BF60" s="68">
        <f>[1]Филиалы!BF34</f>
        <v>27.808309999999999</v>
      </c>
      <c r="BG60" s="68">
        <f>+[1]Филиалы!BH34</f>
        <v>0.88</v>
      </c>
      <c r="BH60" s="68">
        <f>+[1]Филиалы!BG34</f>
        <v>1.02</v>
      </c>
      <c r="BI60" s="70">
        <f t="shared" si="93"/>
        <v>-0.47999999999999687</v>
      </c>
      <c r="BJ60" s="71">
        <f t="shared" si="94"/>
        <v>1.642243427690488</v>
      </c>
      <c r="BK60" s="67">
        <f t="shared" si="404"/>
        <v>29.22831</v>
      </c>
      <c r="BL60" s="68">
        <f>[1]Филиалы!BL34</f>
        <v>29.22831</v>
      </c>
      <c r="BM60" s="68">
        <f>+[1]Филиалы!BN34</f>
        <v>0</v>
      </c>
      <c r="BN60" s="68">
        <f>+[1]Филиалы!BM34</f>
        <v>0</v>
      </c>
      <c r="BO60" s="69">
        <f t="shared" si="405"/>
        <v>29.22831</v>
      </c>
      <c r="BP60" s="68">
        <f>[1]Филиалы!BP34</f>
        <v>27.08831</v>
      </c>
      <c r="BQ60" s="68">
        <f>+[1]Филиалы!BR34</f>
        <v>1.23</v>
      </c>
      <c r="BR60" s="68">
        <f>+[1]Филиалы!BQ34</f>
        <v>0.91</v>
      </c>
      <c r="BS60" s="70">
        <f t="shared" si="95"/>
        <v>0</v>
      </c>
      <c r="BT60" s="71">
        <f t="shared" si="96"/>
        <v>0</v>
      </c>
      <c r="BU60" s="67">
        <f t="shared" si="406"/>
        <v>87.684930000000008</v>
      </c>
      <c r="BV60" s="68">
        <f t="shared" si="550"/>
        <v>87.684930000000008</v>
      </c>
      <c r="BW60" s="68">
        <f t="shared" si="550"/>
        <v>0</v>
      </c>
      <c r="BX60" s="68"/>
      <c r="BY60" s="69">
        <f t="shared" si="407"/>
        <v>141.66661999999999</v>
      </c>
      <c r="BZ60" s="68">
        <f t="shared" si="551"/>
        <v>135.36662000000001</v>
      </c>
      <c r="CA60" s="68">
        <f t="shared" si="551"/>
        <v>3.41</v>
      </c>
      <c r="CB60" s="68">
        <f t="shared" si="551"/>
        <v>2.89</v>
      </c>
      <c r="CC60" s="70">
        <f t="shared" si="99"/>
        <v>-53.981689999999986</v>
      </c>
      <c r="CD60" s="71">
        <f t="shared" si="100"/>
        <v>61.563246957031254</v>
      </c>
      <c r="CE60" s="67">
        <f t="shared" si="408"/>
        <v>175.36986000000002</v>
      </c>
      <c r="CF60" s="68">
        <f t="shared" si="552"/>
        <v>175.36986000000002</v>
      </c>
      <c r="CG60" s="68">
        <f t="shared" si="552"/>
        <v>0</v>
      </c>
      <c r="CH60" s="68">
        <f t="shared" si="552"/>
        <v>0</v>
      </c>
      <c r="CI60" s="69">
        <f t="shared" si="409"/>
        <v>230.14661999999998</v>
      </c>
      <c r="CJ60" s="68">
        <f>[1]Филиалы!CJ34</f>
        <v>220.68579682888125</v>
      </c>
      <c r="CK60" s="68">
        <f>+[1]Филиалы!CL34</f>
        <v>6.5708231711187493</v>
      </c>
      <c r="CL60" s="68">
        <f>+[1]Филиалы!CK34</f>
        <v>2.89</v>
      </c>
      <c r="CM60" s="70">
        <f t="shared" si="103"/>
        <v>-54.776759999999967</v>
      </c>
      <c r="CN60" s="71">
        <f t="shared" si="104"/>
        <v>31.234991007006556</v>
      </c>
      <c r="CO60" s="67">
        <f t="shared" ref="CO60" si="564">SUM(CP60:CR60)</f>
        <v>29.22831</v>
      </c>
      <c r="CP60" s="68">
        <f>[1]Филиалы!CP34</f>
        <v>29.22831</v>
      </c>
      <c r="CQ60" s="68">
        <f>+[1]Филиалы!CR34</f>
        <v>0</v>
      </c>
      <c r="CR60" s="68">
        <f>+[1]Филиалы!CQ34</f>
        <v>0</v>
      </c>
      <c r="CS60" s="69">
        <f t="shared" si="523"/>
        <v>29.22831</v>
      </c>
      <c r="CT60" s="68">
        <f>[1]Филиалы!CT34</f>
        <v>27.17831</v>
      </c>
      <c r="CU60" s="68">
        <f>+[1]Филиалы!CV34</f>
        <v>0.72</v>
      </c>
      <c r="CV60" s="68">
        <f>+[1]Филиалы!CU34</f>
        <v>1.33</v>
      </c>
      <c r="CW60" s="70">
        <f t="shared" si="228"/>
        <v>0</v>
      </c>
      <c r="CX60" s="71">
        <f t="shared" si="229"/>
        <v>0</v>
      </c>
      <c r="CY60" s="67">
        <f t="shared" si="230"/>
        <v>29.22831</v>
      </c>
      <c r="CZ60" s="68">
        <f>[1]Филиалы!CZ34</f>
        <v>29.22831</v>
      </c>
      <c r="DA60" s="68">
        <f>+[1]Филиалы!DB34</f>
        <v>0</v>
      </c>
      <c r="DB60" s="68">
        <f>+[1]Филиалы!DA34</f>
        <v>0</v>
      </c>
      <c r="DC60" s="69">
        <f t="shared" si="41"/>
        <v>29.23</v>
      </c>
      <c r="DD60" s="68">
        <f>[1]Филиалы!DD34</f>
        <v>27.13</v>
      </c>
      <c r="DE60" s="68">
        <f>+[1]Филиалы!DF34</f>
        <v>1</v>
      </c>
      <c r="DF60" s="68">
        <f>+[1]Филиалы!DE34</f>
        <v>1.1000000000000001</v>
      </c>
      <c r="DG60" s="70">
        <f t="shared" si="233"/>
        <v>-1.6899999999999693E-3</v>
      </c>
      <c r="DH60" s="71">
        <f t="shared" si="234"/>
        <v>5.7820654016467188E-3</v>
      </c>
      <c r="DI60" s="67">
        <f t="shared" si="410"/>
        <v>29.22831</v>
      </c>
      <c r="DJ60" s="68">
        <f>[1]Филиалы!DJ34</f>
        <v>29.22831</v>
      </c>
      <c r="DK60" s="68">
        <f>+[1]Филиалы!DL34</f>
        <v>0</v>
      </c>
      <c r="DL60" s="68">
        <f>+[1]Филиалы!DK34</f>
        <v>0</v>
      </c>
      <c r="DM60" s="69">
        <f t="shared" si="411"/>
        <v>30.08</v>
      </c>
      <c r="DN60" s="68">
        <f>[1]Филиалы!DN34</f>
        <v>28.02</v>
      </c>
      <c r="DO60" s="68">
        <f>+[1]Филиалы!DP34</f>
        <v>1.1100000000000001</v>
      </c>
      <c r="DP60" s="68">
        <f>+[1]Филиалы!DO34</f>
        <v>0.95</v>
      </c>
      <c r="DQ60" s="70">
        <f t="shared" si="237"/>
        <v>-0.85168999999999784</v>
      </c>
      <c r="DR60" s="71">
        <f t="shared" si="238"/>
        <v>2.9139214686035473</v>
      </c>
      <c r="DS60" s="67">
        <f t="shared" si="412"/>
        <v>87.684930000000008</v>
      </c>
      <c r="DT60" s="68">
        <f t="shared" si="553"/>
        <v>87.684930000000008</v>
      </c>
      <c r="DU60" s="68">
        <f t="shared" si="553"/>
        <v>0</v>
      </c>
      <c r="DV60" s="68"/>
      <c r="DW60" s="69">
        <f t="shared" si="413"/>
        <v>88.538309999999996</v>
      </c>
      <c r="DX60" s="68">
        <f t="shared" si="554"/>
        <v>82.328310000000002</v>
      </c>
      <c r="DY60" s="68">
        <f t="shared" si="554"/>
        <v>2.83</v>
      </c>
      <c r="DZ60" s="68">
        <f t="shared" si="554"/>
        <v>3.38</v>
      </c>
      <c r="EA60" s="70">
        <f t="shared" si="241"/>
        <v>-0.85337999999998715</v>
      </c>
      <c r="EB60" s="71">
        <f t="shared" si="242"/>
        <v>0.97323451133506467</v>
      </c>
      <c r="EC60" s="67">
        <f t="shared" si="414"/>
        <v>263.05479000000003</v>
      </c>
      <c r="ED60" s="68">
        <f t="shared" si="555"/>
        <v>263.05479000000003</v>
      </c>
      <c r="EE60" s="68">
        <f t="shared" si="555"/>
        <v>0</v>
      </c>
      <c r="EF60" s="68">
        <f t="shared" si="555"/>
        <v>0</v>
      </c>
      <c r="EG60" s="69">
        <f t="shared" si="415"/>
        <v>318.68493000000001</v>
      </c>
      <c r="EH60" s="68">
        <f t="shared" si="556"/>
        <v>303.01410682888127</v>
      </c>
      <c r="EI60" s="68">
        <f t="shared" si="556"/>
        <v>9.4008231711187484</v>
      </c>
      <c r="EJ60" s="68">
        <f t="shared" si="556"/>
        <v>6.27</v>
      </c>
      <c r="EK60" s="70">
        <f t="shared" si="245"/>
        <v>-55.630139999999983</v>
      </c>
      <c r="EL60" s="71">
        <f t="shared" si="246"/>
        <v>21.147738841782711</v>
      </c>
      <c r="EM60" s="67">
        <f t="shared" si="416"/>
        <v>489.42831000000001</v>
      </c>
      <c r="EN60" s="68">
        <f>[1]Филиалы!EN34</f>
        <v>489.42831000000001</v>
      </c>
      <c r="EO60" s="68">
        <f>+[1]Филиалы!EP34</f>
        <v>0</v>
      </c>
      <c r="EP60" s="68">
        <f>+[1]Филиалы!EO34</f>
        <v>0</v>
      </c>
      <c r="EQ60" s="69">
        <f t="shared" si="417"/>
        <v>29.23</v>
      </c>
      <c r="ER60" s="68">
        <f>[1]Филиалы!ER34</f>
        <v>27.99</v>
      </c>
      <c r="ES60" s="68">
        <f>+[1]Филиалы!ET34</f>
        <v>0.6</v>
      </c>
      <c r="ET60" s="68">
        <f>+[1]Филиалы!ES34</f>
        <v>0.64</v>
      </c>
      <c r="EU60" s="70">
        <f t="shared" si="249"/>
        <v>460.19830999999999</v>
      </c>
      <c r="EV60" s="71">
        <f t="shared" si="250"/>
        <v>-94.027725940087123</v>
      </c>
      <c r="EW60" s="67">
        <f t="shared" si="418"/>
        <v>29.22831</v>
      </c>
      <c r="EX60" s="68">
        <f>[1]Филиалы!EX34</f>
        <v>29.22831</v>
      </c>
      <c r="EY60" s="68">
        <f>+[1]Филиалы!EZ34</f>
        <v>0</v>
      </c>
      <c r="EZ60" s="68">
        <f>+[1]Филиалы!EY34</f>
        <v>0</v>
      </c>
      <c r="FA60" s="69">
        <f t="shared" si="419"/>
        <v>29.23</v>
      </c>
      <c r="FB60" s="68">
        <f>[1]Филиалы!FB34</f>
        <v>28.11</v>
      </c>
      <c r="FC60" s="68">
        <f>+[1]Филиалы!FD34</f>
        <v>0.76</v>
      </c>
      <c r="FD60" s="68">
        <f>+[1]Филиалы!FC34</f>
        <v>0.36</v>
      </c>
      <c r="FE60" s="70">
        <f t="shared" si="253"/>
        <v>-1.6899999999999693E-3</v>
      </c>
      <c r="FF60" s="71">
        <f t="shared" si="254"/>
        <v>5.7820654016467188E-3</v>
      </c>
      <c r="FG60" s="67">
        <f t="shared" si="420"/>
        <v>29.69</v>
      </c>
      <c r="FH60" s="68">
        <f>[1]Филиалы!FH34</f>
        <v>29.69</v>
      </c>
      <c r="FI60" s="68">
        <f>+[1]Филиалы!FJ34</f>
        <v>0</v>
      </c>
      <c r="FJ60" s="68">
        <f>+[1]Филиалы!FI34</f>
        <v>0</v>
      </c>
      <c r="FK60" s="69">
        <f t="shared" si="421"/>
        <v>39.870000000000005</v>
      </c>
      <c r="FL60" s="68">
        <f>[1]Филиалы!FL34</f>
        <v>36.78</v>
      </c>
      <c r="FM60" s="68">
        <f>+[1]Филиалы!FN34</f>
        <v>0.64</v>
      </c>
      <c r="FN60" s="68">
        <f>+[1]Филиалы!FM34</f>
        <v>2.4500000000000002</v>
      </c>
      <c r="FO60" s="70">
        <f t="shared" si="257"/>
        <v>-10.180000000000003</v>
      </c>
      <c r="FP60" s="71">
        <f t="shared" si="258"/>
        <v>34.287638935668582</v>
      </c>
      <c r="FQ60" s="67">
        <f t="shared" si="422"/>
        <v>548.34662000000003</v>
      </c>
      <c r="FR60" s="68">
        <f t="shared" si="557"/>
        <v>548.34662000000003</v>
      </c>
      <c r="FS60" s="68">
        <f t="shared" si="557"/>
        <v>0</v>
      </c>
      <c r="FT60" s="68"/>
      <c r="FU60" s="69">
        <f t="shared" si="423"/>
        <v>98.33</v>
      </c>
      <c r="FV60" s="68">
        <f t="shared" si="558"/>
        <v>92.88</v>
      </c>
      <c r="FW60" s="68">
        <f t="shared" si="558"/>
        <v>2</v>
      </c>
      <c r="FX60" s="68">
        <f t="shared" si="558"/>
        <v>3.45</v>
      </c>
      <c r="FY60" s="70">
        <f t="shared" si="261"/>
        <v>450.01662000000005</v>
      </c>
      <c r="FZ60" s="71">
        <f t="shared" si="262"/>
        <v>-82.067911716133125</v>
      </c>
      <c r="GA60" s="67">
        <f t="shared" si="424"/>
        <v>636.03155000000004</v>
      </c>
      <c r="GB60" s="68">
        <f t="shared" si="559"/>
        <v>636.03155000000004</v>
      </c>
      <c r="GC60" s="68">
        <f t="shared" si="559"/>
        <v>0</v>
      </c>
      <c r="GD60" s="68">
        <f t="shared" si="559"/>
        <v>0</v>
      </c>
      <c r="GE60" s="69">
        <f t="shared" si="425"/>
        <v>186.86831000000001</v>
      </c>
      <c r="GF60" s="68">
        <f t="shared" si="560"/>
        <v>175.20830999999998</v>
      </c>
      <c r="GG60" s="68">
        <f t="shared" si="560"/>
        <v>4.83</v>
      </c>
      <c r="GH60" s="68">
        <f t="shared" si="560"/>
        <v>6.83</v>
      </c>
      <c r="GI60" s="70">
        <f t="shared" si="265"/>
        <v>449.16324000000003</v>
      </c>
      <c r="GJ60" s="71">
        <f t="shared" si="266"/>
        <v>-70.619647720305693</v>
      </c>
      <c r="GK60" s="67">
        <f t="shared" si="426"/>
        <v>811.40141000000006</v>
      </c>
      <c r="GL60" s="68">
        <f t="shared" si="561"/>
        <v>811.40141000000006</v>
      </c>
      <c r="GM60" s="68">
        <f t="shared" si="561"/>
        <v>0</v>
      </c>
      <c r="GN60" s="68">
        <f t="shared" si="561"/>
        <v>0</v>
      </c>
      <c r="GO60" s="69">
        <f t="shared" si="427"/>
        <v>417.01493000000005</v>
      </c>
      <c r="GP60" s="68">
        <f t="shared" si="562"/>
        <v>395.89410682888126</v>
      </c>
      <c r="GQ60" s="68">
        <f t="shared" si="562"/>
        <v>11.400823171118748</v>
      </c>
      <c r="GR60" s="68">
        <f t="shared" si="562"/>
        <v>9.7199999999999989</v>
      </c>
      <c r="GS60" s="70">
        <f t="shared" si="269"/>
        <v>394.38648000000001</v>
      </c>
      <c r="GT60" s="71">
        <f t="shared" si="270"/>
        <v>-48.605594609454769</v>
      </c>
      <c r="GV60" s="31">
        <f>+GK60-[1]Шатура!GK34</f>
        <v>811.40141000000006</v>
      </c>
      <c r="GX60" s="65">
        <f t="shared" si="78"/>
        <v>-230.14661999999998</v>
      </c>
      <c r="GZ60" s="79">
        <f t="shared" si="449"/>
        <v>88.47999999999999</v>
      </c>
    </row>
    <row r="61" spans="1:212" ht="15" x14ac:dyDescent="0.2">
      <c r="A61" s="343"/>
      <c r="B61" s="107" t="s">
        <v>320</v>
      </c>
      <c r="C61" s="67">
        <f t="shared" si="563"/>
        <v>10228.025576271188</v>
      </c>
      <c r="D61" s="68">
        <f>+[1]Аппарат!D57+[1]Филиалы!D35</f>
        <v>8949.9997202389859</v>
      </c>
      <c r="E61" s="68">
        <f>+[1]Аппарат!E57+[1]Филиалы!F35</f>
        <v>1278.0258560322015</v>
      </c>
      <c r="F61" s="68">
        <f>+[1]Филиалы!E35</f>
        <v>0</v>
      </c>
      <c r="G61" s="69">
        <f t="shared" si="521"/>
        <v>9860.5871100000004</v>
      </c>
      <c r="H61" s="68">
        <f>+[1]Аппарат!H57+[1]Филиалы!H35</f>
        <v>8500.9358024134672</v>
      </c>
      <c r="I61" s="68">
        <f>+[1]Аппарат!I57+[1]Филиалы!J35</f>
        <v>1354.2513075865338</v>
      </c>
      <c r="J61" s="68">
        <f>+[1]Филиалы!I35</f>
        <v>5.4</v>
      </c>
      <c r="K61" s="70">
        <f t="shared" si="80"/>
        <v>367.43846627118728</v>
      </c>
      <c r="L61" s="71">
        <f t="shared" si="81"/>
        <v>-3.5924672218618241</v>
      </c>
      <c r="M61" s="67">
        <f t="shared" si="207"/>
        <v>10380.527576271188</v>
      </c>
      <c r="N61" s="68">
        <f>+[1]Аппарат!N57+[1]Филиалы!N35</f>
        <v>9106.0651736018262</v>
      </c>
      <c r="O61" s="68">
        <f>+[1]Аппарат!O57+[1]Филиалы!P35</f>
        <v>1274.4624026693614</v>
      </c>
      <c r="P61" s="68">
        <f>+[1]Филиалы!O35</f>
        <v>0</v>
      </c>
      <c r="Q61" s="69">
        <f t="shared" si="7"/>
        <v>9832.2205217320025</v>
      </c>
      <c r="R61" s="68">
        <f>+[1]Аппарат!R57+[1]Филиалы!R35</f>
        <v>8190.772234766001</v>
      </c>
      <c r="S61" s="68">
        <f>+[1]Аппарат!S57+[1]Филиалы!T35</f>
        <v>1633.8482869660002</v>
      </c>
      <c r="T61" s="68">
        <f>+[1]Филиалы!S35</f>
        <v>7.6</v>
      </c>
      <c r="U61" s="70">
        <f t="shared" si="83"/>
        <v>548.30705453918563</v>
      </c>
      <c r="V61" s="71">
        <f t="shared" si="84"/>
        <v>-5.2820730980240143</v>
      </c>
      <c r="W61" s="67">
        <f t="shared" si="396"/>
        <v>10390.737576271187</v>
      </c>
      <c r="X61" s="68">
        <f>+[1]Аппарат!X57+[1]Филиалы!X35</f>
        <v>9112.7117202389854</v>
      </c>
      <c r="Y61" s="68">
        <f>+[1]Аппарат!Y57+[1]Филиалы!Z35</f>
        <v>1278.0258560322018</v>
      </c>
      <c r="Z61" s="68">
        <f>+[1]Филиалы!Y35</f>
        <v>0</v>
      </c>
      <c r="AA61" s="69">
        <f t="shared" si="397"/>
        <v>9688.093109999998</v>
      </c>
      <c r="AB61" s="68">
        <f>+[1]Аппарат!AB57+[1]Филиалы!AB35</f>
        <v>8308.8555915561392</v>
      </c>
      <c r="AC61" s="68">
        <f>+[1]Аппарат!AC57+[1]Филиалы!AD35</f>
        <v>1360.85751844386</v>
      </c>
      <c r="AD61" s="68">
        <f>+[1]Филиалы!AC35</f>
        <v>18.38</v>
      </c>
      <c r="AE61" s="70">
        <f t="shared" si="85"/>
        <v>702.64446627118923</v>
      </c>
      <c r="AF61" s="71">
        <f t="shared" si="86"/>
        <v>-6.7622193430790105</v>
      </c>
      <c r="AG61" s="67">
        <f t="shared" si="398"/>
        <v>30999.290728813561</v>
      </c>
      <c r="AH61" s="68">
        <f t="shared" si="548"/>
        <v>27168.776614079798</v>
      </c>
      <c r="AI61" s="68">
        <f t="shared" si="548"/>
        <v>3830.5141147337645</v>
      </c>
      <c r="AJ61" s="68">
        <f t="shared" si="548"/>
        <v>0</v>
      </c>
      <c r="AK61" s="69">
        <f t="shared" si="399"/>
        <v>29380.900741732006</v>
      </c>
      <c r="AL61" s="68">
        <f t="shared" si="549"/>
        <v>25000.56362873561</v>
      </c>
      <c r="AM61" s="68">
        <f t="shared" si="549"/>
        <v>4348.9571129963933</v>
      </c>
      <c r="AN61" s="68">
        <f t="shared" si="549"/>
        <v>31.38</v>
      </c>
      <c r="AO61" s="70">
        <f t="shared" si="89"/>
        <v>1618.3899870815549</v>
      </c>
      <c r="AP61" s="71">
        <f t="shared" si="90"/>
        <v>-5.220732310424367</v>
      </c>
      <c r="AQ61" s="67">
        <f t="shared" si="400"/>
        <v>10422.156976271186</v>
      </c>
      <c r="AR61" s="68">
        <f>+[1]Аппарат!AR57+[1]Филиалы!AR35</f>
        <v>9144.1311202389843</v>
      </c>
      <c r="AS61" s="68">
        <f>+[1]Аппарат!AS57+[1]Филиалы!AT35</f>
        <v>1278.0258560322018</v>
      </c>
      <c r="AT61" s="68">
        <f>+[1]Филиалы!AS35</f>
        <v>0</v>
      </c>
      <c r="AU61" s="69">
        <f t="shared" si="401"/>
        <v>9928.4248104323306</v>
      </c>
      <c r="AV61" s="68">
        <f>+[1]Аппарат!AV57+[1]Филиалы!AV35</f>
        <v>8578.7150304823317</v>
      </c>
      <c r="AW61" s="68">
        <f>+[1]Аппарат!AW57+[1]Филиалы!AX35</f>
        <v>1327.5211199499997</v>
      </c>
      <c r="AX61" s="68">
        <f>+[1]Филиалы!AW35</f>
        <v>22.188659999999999</v>
      </c>
      <c r="AY61" s="70">
        <f t="shared" si="91"/>
        <v>493.73216583885551</v>
      </c>
      <c r="AZ61" s="71">
        <f t="shared" si="92"/>
        <v>-4.7373318878517097</v>
      </c>
      <c r="BA61" s="67">
        <f t="shared" si="402"/>
        <v>10886.132857627119</v>
      </c>
      <c r="BB61" s="68">
        <f>+[1]Аппарат!BB57+[1]Филиалы!BB35</f>
        <v>9587.0118813135032</v>
      </c>
      <c r="BC61" s="68">
        <f>+[1]Аппарат!BC57+[1]Филиалы!BD35</f>
        <v>1299.1209763136155</v>
      </c>
      <c r="BD61" s="68">
        <f>+[1]Филиалы!BC35</f>
        <v>0</v>
      </c>
      <c r="BE61" s="69">
        <f t="shared" si="403"/>
        <v>10053.23221354783</v>
      </c>
      <c r="BF61" s="68">
        <f>+[1]Аппарат!BF57+[1]Филиалы!BF35</f>
        <v>8727.9230638018307</v>
      </c>
      <c r="BG61" s="68">
        <f>+[1]Аппарат!BG57+[1]Филиалы!BH35</f>
        <v>1307.7176897460001</v>
      </c>
      <c r="BH61" s="68">
        <f>+[1]Филиалы!BG35</f>
        <v>17.591460000000001</v>
      </c>
      <c r="BI61" s="70">
        <f t="shared" si="93"/>
        <v>832.90064407928912</v>
      </c>
      <c r="BJ61" s="71">
        <f t="shared" si="94"/>
        <v>-7.6510240594366508</v>
      </c>
      <c r="BK61" s="67">
        <f t="shared" si="404"/>
        <v>10886.132857627119</v>
      </c>
      <c r="BL61" s="68">
        <f>+[1]Аппарат!BL57+[1]Филиалы!BL35</f>
        <v>9608.1070015949172</v>
      </c>
      <c r="BM61" s="68">
        <f>+[1]Аппарат!BM57+[1]Филиалы!BN35</f>
        <v>1278.0258560322015</v>
      </c>
      <c r="BN61" s="68">
        <f>+[1]Филиалы!BM35</f>
        <v>0</v>
      </c>
      <c r="BO61" s="69">
        <f t="shared" si="405"/>
        <v>8899.7876413559316</v>
      </c>
      <c r="BP61" s="68">
        <f>+[1]Аппарат!BP57+[1]Филиалы!BP35</f>
        <v>7761.1610685353016</v>
      </c>
      <c r="BQ61" s="68">
        <f>+[1]Аппарат!BQ57+[1]Филиалы!BR35</f>
        <v>1106.1152128206302</v>
      </c>
      <c r="BR61" s="68">
        <f>+[1]Филиалы!BQ35</f>
        <v>32.511360000000003</v>
      </c>
      <c r="BS61" s="70">
        <f t="shared" si="95"/>
        <v>1986.3452162711874</v>
      </c>
      <c r="BT61" s="71">
        <f t="shared" si="96"/>
        <v>-18.24656415872694</v>
      </c>
      <c r="BU61" s="67">
        <f t="shared" si="406"/>
        <v>32194.422691525426</v>
      </c>
      <c r="BV61" s="68">
        <f t="shared" si="550"/>
        <v>28339.250003147405</v>
      </c>
      <c r="BW61" s="68">
        <f t="shared" si="550"/>
        <v>3855.1726883780193</v>
      </c>
      <c r="BX61" s="68">
        <f t="shared" si="550"/>
        <v>0</v>
      </c>
      <c r="BY61" s="69">
        <f t="shared" si="407"/>
        <v>28881.444665336094</v>
      </c>
      <c r="BZ61" s="68">
        <f t="shared" si="551"/>
        <v>25067.799162819465</v>
      </c>
      <c r="CA61" s="68">
        <f t="shared" si="551"/>
        <v>3741.3540225166298</v>
      </c>
      <c r="CB61" s="68">
        <f t="shared" si="551"/>
        <v>72.291480000000007</v>
      </c>
      <c r="CC61" s="70">
        <f t="shared" si="99"/>
        <v>3312.978026189332</v>
      </c>
      <c r="CD61" s="71">
        <f t="shared" si="100"/>
        <v>-10.290534040423751</v>
      </c>
      <c r="CE61" s="67">
        <f t="shared" si="408"/>
        <v>63193.713420338987</v>
      </c>
      <c r="CF61" s="68">
        <f t="shared" si="552"/>
        <v>55508.026617227202</v>
      </c>
      <c r="CG61" s="68">
        <f t="shared" si="552"/>
        <v>7685.6868031117838</v>
      </c>
      <c r="CH61" s="68">
        <f t="shared" si="552"/>
        <v>0</v>
      </c>
      <c r="CI61" s="69">
        <f t="shared" si="409"/>
        <v>58262.345407068096</v>
      </c>
      <c r="CJ61" s="68">
        <f>+[1]Аппарат!CJ57+[1]Филиалы!CJ35</f>
        <v>50068.362791555068</v>
      </c>
      <c r="CK61" s="68">
        <f>+[1]Аппарат!CK57+[1]Филиалы!CL35</f>
        <v>8086.0711355130243</v>
      </c>
      <c r="CL61" s="68">
        <f>+[1]Филиалы!CK35</f>
        <v>107.91148000000001</v>
      </c>
      <c r="CM61" s="70">
        <f t="shared" si="103"/>
        <v>4931.3680132708905</v>
      </c>
      <c r="CN61" s="71">
        <f t="shared" si="104"/>
        <v>-7.8035737201728068</v>
      </c>
      <c r="CO61" s="67">
        <f t="shared" ref="CO61:CO78" si="565">SUM(CP61:CR61)</f>
        <v>11760.445857627119</v>
      </c>
      <c r="CP61" s="68">
        <f>+[1]Аппарат!CP57+[1]Филиалы!CP35</f>
        <v>10482.420001594917</v>
      </c>
      <c r="CQ61" s="68">
        <f>+[1]Аппарат!CQ57+[1]Филиалы!CR35</f>
        <v>1278.025856032202</v>
      </c>
      <c r="CR61" s="68">
        <f>+[1]Филиалы!CQ35</f>
        <v>0</v>
      </c>
      <c r="CS61" s="69">
        <f t="shared" si="523"/>
        <v>10515.540651355932</v>
      </c>
      <c r="CT61" s="68">
        <f>+[1]Аппарат!CT57+[1]Филиалы!CT35</f>
        <v>9186.4035160835501</v>
      </c>
      <c r="CU61" s="68">
        <f>+[1]Аппарат!CU57+[1]Филиалы!CV35</f>
        <v>1302.9040152723817</v>
      </c>
      <c r="CV61" s="68">
        <f>+[1]Филиалы!CU35</f>
        <v>26.23312</v>
      </c>
      <c r="CW61" s="70">
        <f t="shared" si="228"/>
        <v>1244.9052062711871</v>
      </c>
      <c r="CX61" s="71">
        <f t="shared" si="229"/>
        <v>-10.58552729498615</v>
      </c>
      <c r="CY61" s="67">
        <f t="shared" si="230"/>
        <v>11854.799187627119</v>
      </c>
      <c r="CZ61" s="68">
        <f>+[1]Аппарат!CZ57+[1]Филиалы!CZ35</f>
        <v>10420.776713354642</v>
      </c>
      <c r="DA61" s="68">
        <f>+[1]Аппарат!DA57+[1]Филиалы!DB35</f>
        <v>1434.0224742724761</v>
      </c>
      <c r="DB61" s="68">
        <f>+[1]Филиалы!DA35</f>
        <v>0</v>
      </c>
      <c r="DC61" s="69">
        <f t="shared" si="41"/>
        <v>9767.5614313559327</v>
      </c>
      <c r="DD61" s="68">
        <f>+[1]Аппарат!DD57+[1]Филиалы!DD35</f>
        <v>8555.371994152707</v>
      </c>
      <c r="DE61" s="68">
        <f>+[1]Аппарат!DE57+[1]Филиалы!DF35</f>
        <v>1181.325527203225</v>
      </c>
      <c r="DF61" s="68">
        <f>+[1]Филиалы!DE35</f>
        <v>30.863910000000001</v>
      </c>
      <c r="DG61" s="70">
        <f t="shared" si="233"/>
        <v>2087.2377562711863</v>
      </c>
      <c r="DH61" s="71">
        <f t="shared" si="234"/>
        <v>-17.606690111205268</v>
      </c>
      <c r="DI61" s="67">
        <f t="shared" si="410"/>
        <v>11854.789187627119</v>
      </c>
      <c r="DJ61" s="68">
        <f>+[1]Аппарат!DJ57+[1]Филиалы!DJ35</f>
        <v>10443.924356746918</v>
      </c>
      <c r="DK61" s="68">
        <f>+[1]Аппарат!DK57+[1]Филиалы!DL35</f>
        <v>1410.8648308802003</v>
      </c>
      <c r="DL61" s="68">
        <f>+[1]Филиалы!DK35</f>
        <v>0</v>
      </c>
      <c r="DM61" s="69">
        <f t="shared" si="411"/>
        <v>9487.1616099999992</v>
      </c>
      <c r="DN61" s="68">
        <f>+[1]Аппарат!DN57+[1]Филиалы!DN35</f>
        <v>8150.8294737184251</v>
      </c>
      <c r="DO61" s="68">
        <f>+[1]Аппарат!DO57+[1]Филиалы!DP35</f>
        <v>1306.0897862815746</v>
      </c>
      <c r="DP61" s="68">
        <f>+[1]Филиалы!DO35</f>
        <v>30.242349999999998</v>
      </c>
      <c r="DQ61" s="70">
        <f t="shared" si="237"/>
        <v>2367.6275776271195</v>
      </c>
      <c r="DR61" s="71">
        <f t="shared" si="238"/>
        <v>-19.971907894391066</v>
      </c>
      <c r="DS61" s="67">
        <f t="shared" si="412"/>
        <v>35470.034232881357</v>
      </c>
      <c r="DT61" s="68">
        <f t="shared" si="553"/>
        <v>31347.121071696478</v>
      </c>
      <c r="DU61" s="68">
        <f t="shared" si="553"/>
        <v>4122.9131611848788</v>
      </c>
      <c r="DV61" s="68">
        <f t="shared" si="553"/>
        <v>0</v>
      </c>
      <c r="DW61" s="69">
        <f t="shared" si="413"/>
        <v>29770.263692711866</v>
      </c>
      <c r="DX61" s="68">
        <f t="shared" si="554"/>
        <v>25892.604983954683</v>
      </c>
      <c r="DY61" s="68">
        <f t="shared" si="554"/>
        <v>3790.3193287571812</v>
      </c>
      <c r="DZ61" s="68">
        <f t="shared" si="554"/>
        <v>87.339380000000006</v>
      </c>
      <c r="EA61" s="70">
        <f t="shared" si="241"/>
        <v>5699.7705401694911</v>
      </c>
      <c r="EB61" s="71">
        <f t="shared" si="242"/>
        <v>-16.069255819566436</v>
      </c>
      <c r="EC61" s="67">
        <f t="shared" si="414"/>
        <v>98663.747653220344</v>
      </c>
      <c r="ED61" s="68">
        <f t="shared" si="555"/>
        <v>86855.14768892368</v>
      </c>
      <c r="EE61" s="68">
        <f t="shared" si="555"/>
        <v>11808.599964296664</v>
      </c>
      <c r="EF61" s="68">
        <f t="shared" si="555"/>
        <v>0</v>
      </c>
      <c r="EG61" s="69">
        <f t="shared" si="415"/>
        <v>88032.609099779962</v>
      </c>
      <c r="EH61" s="68">
        <f t="shared" si="556"/>
        <v>75960.967775509751</v>
      </c>
      <c r="EI61" s="68">
        <f t="shared" si="556"/>
        <v>11876.390464270205</v>
      </c>
      <c r="EJ61" s="68">
        <f t="shared" si="556"/>
        <v>195.25086000000002</v>
      </c>
      <c r="EK61" s="70">
        <f t="shared" si="245"/>
        <v>10631.138553440382</v>
      </c>
      <c r="EL61" s="71">
        <f t="shared" si="246"/>
        <v>-10.775121365555989</v>
      </c>
      <c r="EM61" s="67">
        <f t="shared" si="416"/>
        <v>10857.521906271189</v>
      </c>
      <c r="EN61" s="68">
        <f>+[1]Аппарат!EN57+[1]Филиалы!EN35</f>
        <v>9446.6570753909891</v>
      </c>
      <c r="EO61" s="68">
        <f>+[1]Аппарат!EO57+[1]Филиалы!EP35</f>
        <v>1410.8648308801999</v>
      </c>
      <c r="EP61" s="68">
        <f>+[1]Филиалы!EO35</f>
        <v>0</v>
      </c>
      <c r="EQ61" s="69">
        <f t="shared" si="417"/>
        <v>10833.844519999999</v>
      </c>
      <c r="ER61" s="68">
        <f>+[1]Аппарат!ER57+[1]Филиалы!ER35</f>
        <v>9502.8520430813078</v>
      </c>
      <c r="ES61" s="68">
        <f>+[1]Аппарат!ES57+[1]Филиалы!ET35</f>
        <v>1307.4154369186908</v>
      </c>
      <c r="ET61" s="68">
        <f>+[1]Филиалы!ES35</f>
        <v>23.577039999999997</v>
      </c>
      <c r="EU61" s="70">
        <f t="shared" si="249"/>
        <v>23.677386271190699</v>
      </c>
      <c r="EV61" s="71">
        <f t="shared" si="250"/>
        <v>-0.21807357586371268</v>
      </c>
      <c r="EW61" s="67">
        <f t="shared" si="418"/>
        <v>11317.721906271188</v>
      </c>
      <c r="EX61" s="68">
        <f>+[1]Аппарат!EX57+[1]Филиалы!EX35</f>
        <v>9883.1252519465688</v>
      </c>
      <c r="EY61" s="68">
        <f>+[1]Аппарат!EY57+[1]Филиалы!EZ35</f>
        <v>1434.5966543246195</v>
      </c>
      <c r="EZ61" s="68">
        <f>+[1]Филиалы!EY35</f>
        <v>0</v>
      </c>
      <c r="FA61" s="69">
        <f t="shared" si="419"/>
        <v>9183.1569263559322</v>
      </c>
      <c r="FB61" s="68">
        <f>+[1]Аппарат!FB57+[1]Филиалы!FB35</f>
        <v>7907.4178360421465</v>
      </c>
      <c r="FC61" s="68">
        <f>+[1]Аппарат!FC57+[1]Филиалы!FD35</f>
        <v>1258.840380313786</v>
      </c>
      <c r="FD61" s="68">
        <f>+[1]Филиалы!FC35</f>
        <v>16.898710000000001</v>
      </c>
      <c r="FE61" s="70">
        <f t="shared" si="253"/>
        <v>2134.5649799152561</v>
      </c>
      <c r="FF61" s="71">
        <f t="shared" si="254"/>
        <v>-18.86037665170484</v>
      </c>
      <c r="FG61" s="67">
        <f t="shared" si="420"/>
        <v>11317.751906271187</v>
      </c>
      <c r="FH61" s="68">
        <f>+[1]Аппарат!FH57+[1]Филиалы!FH35</f>
        <v>9906.8870753909869</v>
      </c>
      <c r="FI61" s="68">
        <f>+[1]Аппарат!FI57+[1]Филиалы!FJ35</f>
        <v>1410.8648308801996</v>
      </c>
      <c r="FJ61" s="68">
        <f>+[1]Филиалы!FI35</f>
        <v>0</v>
      </c>
      <c r="FK61" s="69">
        <f t="shared" si="421"/>
        <v>10001.60716</v>
      </c>
      <c r="FL61" s="68">
        <f>+[1]Аппарат!FL57+[1]Филиалы!FL35</f>
        <v>8737.1870286038684</v>
      </c>
      <c r="FM61" s="68">
        <f>+[1]Аппарат!FM57+[1]Филиалы!FN35</f>
        <v>1230.9746213961309</v>
      </c>
      <c r="FN61" s="68">
        <f>+[1]Филиалы!FM35</f>
        <v>33.445509999999999</v>
      </c>
      <c r="FO61" s="70">
        <f t="shared" si="257"/>
        <v>1316.1447462711876</v>
      </c>
      <c r="FP61" s="71">
        <f t="shared" si="258"/>
        <v>-11.629029838884435</v>
      </c>
      <c r="FQ61" s="67">
        <f t="shared" si="422"/>
        <v>33492.995718813567</v>
      </c>
      <c r="FR61" s="68">
        <f t="shared" si="557"/>
        <v>29236.669402728545</v>
      </c>
      <c r="FS61" s="68">
        <f t="shared" si="557"/>
        <v>4256.3263160850192</v>
      </c>
      <c r="FT61" s="68">
        <f t="shared" si="557"/>
        <v>0</v>
      </c>
      <c r="FU61" s="69">
        <f t="shared" si="423"/>
        <v>30018.608606355931</v>
      </c>
      <c r="FV61" s="68">
        <f t="shared" si="558"/>
        <v>26147.456907727323</v>
      </c>
      <c r="FW61" s="68">
        <f t="shared" si="558"/>
        <v>3797.2304386286078</v>
      </c>
      <c r="FX61" s="68">
        <f t="shared" si="558"/>
        <v>73.92125999999999</v>
      </c>
      <c r="FY61" s="70">
        <f t="shared" si="261"/>
        <v>3474.3871124576362</v>
      </c>
      <c r="FZ61" s="71">
        <f t="shared" si="262"/>
        <v>-10.373473730526939</v>
      </c>
      <c r="GA61" s="67">
        <f t="shared" si="424"/>
        <v>68963.029951694916</v>
      </c>
      <c r="GB61" s="68">
        <f t="shared" si="559"/>
        <v>60583.790474425026</v>
      </c>
      <c r="GC61" s="68">
        <f t="shared" si="559"/>
        <v>8379.2394772698972</v>
      </c>
      <c r="GD61" s="68">
        <f t="shared" si="559"/>
        <v>0</v>
      </c>
      <c r="GE61" s="69">
        <f t="shared" si="425"/>
        <v>59788.8722990678</v>
      </c>
      <c r="GF61" s="68">
        <f t="shared" si="560"/>
        <v>52040.061891682009</v>
      </c>
      <c r="GG61" s="68">
        <f t="shared" si="560"/>
        <v>7587.549767385789</v>
      </c>
      <c r="GH61" s="68">
        <f t="shared" si="560"/>
        <v>161.26064</v>
      </c>
      <c r="GI61" s="70">
        <f t="shared" si="265"/>
        <v>9174.1576526271165</v>
      </c>
      <c r="GJ61" s="71">
        <f t="shared" si="266"/>
        <v>-13.303008378624241</v>
      </c>
      <c r="GK61" s="67">
        <f t="shared" si="426"/>
        <v>132156.7433720339</v>
      </c>
      <c r="GL61" s="68">
        <f t="shared" si="561"/>
        <v>116091.81709165222</v>
      </c>
      <c r="GM61" s="68">
        <f t="shared" si="561"/>
        <v>16064.926280381682</v>
      </c>
      <c r="GN61" s="68">
        <f t="shared" si="561"/>
        <v>0</v>
      </c>
      <c r="GO61" s="69">
        <f t="shared" si="427"/>
        <v>118051.21770613588</v>
      </c>
      <c r="GP61" s="68">
        <f t="shared" si="562"/>
        <v>102108.42468323707</v>
      </c>
      <c r="GQ61" s="68">
        <f t="shared" si="562"/>
        <v>15673.620902898812</v>
      </c>
      <c r="GR61" s="68">
        <f t="shared" si="562"/>
        <v>269.17212000000001</v>
      </c>
      <c r="GS61" s="70">
        <f t="shared" si="269"/>
        <v>14105.525665898022</v>
      </c>
      <c r="GT61" s="71">
        <f t="shared" si="270"/>
        <v>-10.673330248604572</v>
      </c>
      <c r="GV61" s="31">
        <f>+GK61-[1]Шатура!GK35</f>
        <v>128365.37896525425</v>
      </c>
      <c r="GX61" s="65">
        <f t="shared" si="78"/>
        <v>-58262.345407068096</v>
      </c>
      <c r="GZ61" s="79">
        <f t="shared" si="449"/>
        <v>29380.900741732006</v>
      </c>
    </row>
    <row r="62" spans="1:212" ht="15" x14ac:dyDescent="0.2">
      <c r="A62" s="343"/>
      <c r="B62" s="107" t="s">
        <v>321</v>
      </c>
      <c r="C62" s="67">
        <f t="shared" si="563"/>
        <v>4385.8588600000003</v>
      </c>
      <c r="D62" s="68">
        <f>+[1]Аппарат!D58+[1]Филиалы!D36</f>
        <v>4385.8588600000003</v>
      </c>
      <c r="E62" s="68">
        <f>+[1]Аппарат!E58+[1]Филиалы!F36</f>
        <v>0</v>
      </c>
      <c r="F62" s="68">
        <f>+[1]Филиалы!E36</f>
        <v>0</v>
      </c>
      <c r="G62" s="69">
        <f t="shared" si="521"/>
        <v>4412.3888599999991</v>
      </c>
      <c r="H62" s="68">
        <f>+[1]Аппарат!H58+[1]Филиалы!H36</f>
        <v>4412.0288599999994</v>
      </c>
      <c r="I62" s="68">
        <f>+[1]Аппарат!I58+[1]Филиалы!J36</f>
        <v>0.36</v>
      </c>
      <c r="J62" s="68">
        <f>+[1]Филиалы!I36</f>
        <v>0</v>
      </c>
      <c r="K62" s="70">
        <f t="shared" si="80"/>
        <v>-26.529999999998836</v>
      </c>
      <c r="L62" s="71">
        <f t="shared" si="81"/>
        <v>0.60489862640037018</v>
      </c>
      <c r="M62" s="67">
        <f t="shared" si="207"/>
        <v>4420.3848600000001</v>
      </c>
      <c r="N62" s="68">
        <f>+[1]Аппарат!N58+[1]Филиалы!N36</f>
        <v>4420.3848600000001</v>
      </c>
      <c r="O62" s="68">
        <f>+[1]Аппарат!O58+[1]Филиалы!P36</f>
        <v>0</v>
      </c>
      <c r="P62" s="68">
        <f>+[1]Филиалы!O36</f>
        <v>0</v>
      </c>
      <c r="Q62" s="69">
        <f t="shared" si="7"/>
        <v>4428.7105600000004</v>
      </c>
      <c r="R62" s="68">
        <f>+[1]Аппарат!R58+[1]Филиалы!R36</f>
        <v>4428.3605600000001</v>
      </c>
      <c r="S62" s="68">
        <f>+[1]Аппарат!S58+[1]Филиалы!T36</f>
        <v>0.35</v>
      </c>
      <c r="T62" s="68">
        <f>+[1]Филиалы!S36</f>
        <v>0</v>
      </c>
      <c r="U62" s="70">
        <f t="shared" si="83"/>
        <v>-8.3257000000003245</v>
      </c>
      <c r="V62" s="71">
        <f t="shared" si="84"/>
        <v>0.18834785349437766</v>
      </c>
      <c r="W62" s="67">
        <f t="shared" si="396"/>
        <v>4420.3848600000001</v>
      </c>
      <c r="X62" s="68">
        <f>+[1]Аппарат!X58+[1]Филиалы!X36</f>
        <v>4420.3848600000001</v>
      </c>
      <c r="Y62" s="68">
        <f>+[1]Аппарат!Y58+[1]Филиалы!Z36</f>
        <v>0</v>
      </c>
      <c r="Z62" s="68">
        <f>+[1]Филиалы!Y36</f>
        <v>0</v>
      </c>
      <c r="AA62" s="69">
        <f t="shared" si="397"/>
        <v>4564.8785600000001</v>
      </c>
      <c r="AB62" s="68">
        <f>+[1]Аппарат!AB58+[1]Филиалы!AB36</f>
        <v>4564.6285600000001</v>
      </c>
      <c r="AC62" s="68">
        <f>+[1]Аппарат!AC58+[1]Филиалы!AD36</f>
        <v>0.25</v>
      </c>
      <c r="AD62" s="68">
        <f>+[1]Филиалы!AC36</f>
        <v>0</v>
      </c>
      <c r="AE62" s="70">
        <f t="shared" si="85"/>
        <v>-144.49369999999999</v>
      </c>
      <c r="AF62" s="71">
        <f t="shared" si="86"/>
        <v>3.2688036127243407</v>
      </c>
      <c r="AG62" s="67">
        <f t="shared" si="398"/>
        <v>13226.628580000001</v>
      </c>
      <c r="AH62" s="68">
        <f t="shared" si="548"/>
        <v>13226.628580000001</v>
      </c>
      <c r="AI62" s="68">
        <f t="shared" si="548"/>
        <v>0</v>
      </c>
      <c r="AJ62" s="68">
        <f t="shared" si="548"/>
        <v>0</v>
      </c>
      <c r="AK62" s="69">
        <f t="shared" si="399"/>
        <v>13405.97798</v>
      </c>
      <c r="AL62" s="68">
        <f t="shared" si="549"/>
        <v>13405.017980000001</v>
      </c>
      <c r="AM62" s="68">
        <f t="shared" si="549"/>
        <v>0.96</v>
      </c>
      <c r="AN62" s="68">
        <f t="shared" si="549"/>
        <v>0</v>
      </c>
      <c r="AO62" s="70">
        <f t="shared" si="89"/>
        <v>-179.34939999999915</v>
      </c>
      <c r="AP62" s="71">
        <f t="shared" si="90"/>
        <v>1.3559721505387472</v>
      </c>
      <c r="AQ62" s="67">
        <f t="shared" si="400"/>
        <v>5465.987900000001</v>
      </c>
      <c r="AR62" s="68">
        <f>+[1]Аппарат!AR58+[1]Филиалы!AR36</f>
        <v>5465.987900000001</v>
      </c>
      <c r="AS62" s="68">
        <f>+[1]Аппарат!AS58+[1]Филиалы!AT36</f>
        <v>0</v>
      </c>
      <c r="AT62" s="68">
        <f>+[1]Филиалы!AS36</f>
        <v>0</v>
      </c>
      <c r="AU62" s="69">
        <f t="shared" si="401"/>
        <v>5167.5277800000022</v>
      </c>
      <c r="AV62" s="68">
        <f>+[1]Аппарат!AV58+[1]Филиалы!AV36</f>
        <v>5156.4277800000018</v>
      </c>
      <c r="AW62" s="68">
        <f>+[1]Аппарат!AW58+[1]Филиалы!AX36</f>
        <v>11.100000000000001</v>
      </c>
      <c r="AX62" s="68">
        <f>+[1]Филиалы!AW36</f>
        <v>0</v>
      </c>
      <c r="AY62" s="70">
        <f t="shared" si="91"/>
        <v>298.46011999999882</v>
      </c>
      <c r="AZ62" s="71">
        <f t="shared" si="92"/>
        <v>-5.4603143193931913</v>
      </c>
      <c r="BA62" s="67">
        <f t="shared" si="402"/>
        <v>5477.777900000001</v>
      </c>
      <c r="BB62" s="68">
        <f>+[1]Аппарат!BB58+[1]Филиалы!BB36</f>
        <v>5477.777900000001</v>
      </c>
      <c r="BC62" s="68">
        <f>+[1]Аппарат!BC58+[1]Филиалы!BD36</f>
        <v>0</v>
      </c>
      <c r="BD62" s="68">
        <f>+[1]Филиалы!BC36</f>
        <v>0</v>
      </c>
      <c r="BE62" s="69">
        <f t="shared" si="403"/>
        <v>5225.8626100000001</v>
      </c>
      <c r="BF62" s="68">
        <f>+[1]Аппарат!BF58+[1]Филиалы!BF36</f>
        <v>5214.0726100000002</v>
      </c>
      <c r="BG62" s="68">
        <f>+[1]Аппарат!BG58+[1]Филиалы!BH36</f>
        <v>11.790000000000001</v>
      </c>
      <c r="BH62" s="68">
        <f>+[1]Филиалы!BG36</f>
        <v>0</v>
      </c>
      <c r="BI62" s="70">
        <f t="shared" si="93"/>
        <v>251.91529000000082</v>
      </c>
      <c r="BJ62" s="71">
        <f t="shared" si="94"/>
        <v>-4.5988591468814519</v>
      </c>
      <c r="BK62" s="67">
        <f t="shared" si="404"/>
        <v>5472.1779000000006</v>
      </c>
      <c r="BL62" s="68">
        <f>+[1]Аппарат!BL58+[1]Филиалы!BL36</f>
        <v>5472.1779000000006</v>
      </c>
      <c r="BM62" s="68">
        <f>+[1]Аппарат!BM58+[1]Филиалы!BN36</f>
        <v>0</v>
      </c>
      <c r="BN62" s="68">
        <f>+[1]Филиалы!BM36</f>
        <v>0</v>
      </c>
      <c r="BO62" s="69">
        <f t="shared" si="405"/>
        <v>4730.5997799999996</v>
      </c>
      <c r="BP62" s="68">
        <f>+[1]Аппарат!BP58+[1]Филиалы!BP36</f>
        <v>4647.7697799999996</v>
      </c>
      <c r="BQ62" s="68">
        <f>+[1]Аппарат!BQ58+[1]Филиалы!BR36</f>
        <v>32.92</v>
      </c>
      <c r="BR62" s="68">
        <f>+[1]Филиалы!BQ36</f>
        <v>49.91</v>
      </c>
      <c r="BS62" s="70">
        <f t="shared" si="95"/>
        <v>741.57812000000104</v>
      </c>
      <c r="BT62" s="71">
        <f t="shared" si="96"/>
        <v>-13.551791143339855</v>
      </c>
      <c r="BU62" s="67">
        <f t="shared" si="406"/>
        <v>16415.943700000003</v>
      </c>
      <c r="BV62" s="68">
        <f t="shared" si="550"/>
        <v>16415.943700000003</v>
      </c>
      <c r="BW62" s="68">
        <f t="shared" si="550"/>
        <v>0</v>
      </c>
      <c r="BX62" s="68">
        <f t="shared" si="550"/>
        <v>0</v>
      </c>
      <c r="BY62" s="69">
        <f t="shared" si="407"/>
        <v>15123.990169999999</v>
      </c>
      <c r="BZ62" s="68">
        <f t="shared" si="551"/>
        <v>15018.27017</v>
      </c>
      <c r="CA62" s="68">
        <f t="shared" si="551"/>
        <v>55.81</v>
      </c>
      <c r="CB62" s="68">
        <f t="shared" si="551"/>
        <v>49.91</v>
      </c>
      <c r="CC62" s="70">
        <f t="shared" si="99"/>
        <v>1291.9535300000043</v>
      </c>
      <c r="CD62" s="71">
        <f t="shared" si="100"/>
        <v>-7.8701142840786247</v>
      </c>
      <c r="CE62" s="67">
        <f t="shared" si="408"/>
        <v>29642.572280000004</v>
      </c>
      <c r="CF62" s="68">
        <f t="shared" si="552"/>
        <v>29642.572280000004</v>
      </c>
      <c r="CG62" s="68">
        <f t="shared" si="552"/>
        <v>0</v>
      </c>
      <c r="CH62" s="68">
        <f t="shared" si="552"/>
        <v>0</v>
      </c>
      <c r="CI62" s="69">
        <f t="shared" si="409"/>
        <v>28529.968150000001</v>
      </c>
      <c r="CJ62" s="68">
        <f>+[1]Аппарат!CJ58+[1]Филиалы!CJ36</f>
        <v>28423.28815</v>
      </c>
      <c r="CK62" s="68">
        <f>+[1]Аппарат!CK58+[1]Филиалы!CL36</f>
        <v>56.77000000000001</v>
      </c>
      <c r="CL62" s="68">
        <f>+[1]Филиалы!CK36</f>
        <v>49.91</v>
      </c>
      <c r="CM62" s="70">
        <f t="shared" si="103"/>
        <v>1112.6041300000034</v>
      </c>
      <c r="CN62" s="71">
        <f t="shared" si="104"/>
        <v>-3.7533993996556205</v>
      </c>
      <c r="CO62" s="67">
        <f t="shared" si="565"/>
        <v>4936.1679000000004</v>
      </c>
      <c r="CP62" s="68">
        <f>+[1]Аппарат!CP58+[1]Филиалы!CP36</f>
        <v>4936.1679000000004</v>
      </c>
      <c r="CQ62" s="68">
        <f>+[1]Аппарат!CQ58+[1]Филиалы!CR36</f>
        <v>0</v>
      </c>
      <c r="CR62" s="68">
        <f>+[1]Филиалы!CQ36</f>
        <v>0</v>
      </c>
      <c r="CS62" s="69">
        <f t="shared" si="523"/>
        <v>4348.3578699999998</v>
      </c>
      <c r="CT62" s="68">
        <f>+[1]Аппарат!CT58+[1]Филиалы!CT36</f>
        <v>4339.5778700000001</v>
      </c>
      <c r="CU62" s="68">
        <f>+[1]Аппарат!CU58+[1]Филиалы!CV36</f>
        <v>8.7799999999999994</v>
      </c>
      <c r="CV62" s="68">
        <f>+[1]Филиалы!CU36</f>
        <v>0</v>
      </c>
      <c r="CW62" s="70">
        <f t="shared" si="228"/>
        <v>587.81003000000055</v>
      </c>
      <c r="CX62" s="71">
        <f t="shared" si="229"/>
        <v>-11.90822601475935</v>
      </c>
      <c r="CY62" s="67">
        <f t="shared" si="230"/>
        <v>4406.4678999999996</v>
      </c>
      <c r="CZ62" s="68">
        <f>+[1]Аппарат!CZ58+[1]Филиалы!CZ36</f>
        <v>4406.4678999999996</v>
      </c>
      <c r="DA62" s="68">
        <f>+[1]Аппарат!DA58+[1]Филиалы!DB36</f>
        <v>0</v>
      </c>
      <c r="DB62" s="68">
        <f>+[1]Филиалы!DA36</f>
        <v>0</v>
      </c>
      <c r="DC62" s="69">
        <f t="shared" si="41"/>
        <v>3809.3436199999996</v>
      </c>
      <c r="DD62" s="68">
        <f>+[1]Аппарат!DD58+[1]Филиалы!DD36</f>
        <v>3808.4499499999997</v>
      </c>
      <c r="DE62" s="68">
        <f>+[1]Аппарат!DE58+[1]Филиалы!DF36</f>
        <v>0.27504000000000001</v>
      </c>
      <c r="DF62" s="68">
        <f>+[1]Филиалы!DE36</f>
        <v>0.61863000000000001</v>
      </c>
      <c r="DG62" s="70">
        <f t="shared" si="233"/>
        <v>597.12428</v>
      </c>
      <c r="DH62" s="71">
        <f t="shared" si="234"/>
        <v>-13.551086574351316</v>
      </c>
      <c r="DI62" s="67">
        <f t="shared" si="410"/>
        <v>4406.4178999999995</v>
      </c>
      <c r="DJ62" s="68">
        <f>+[1]Аппарат!DJ58+[1]Филиалы!DJ36</f>
        <v>4406.4178999999995</v>
      </c>
      <c r="DK62" s="68">
        <f>+[1]Аппарат!DK58+[1]Филиалы!DL36</f>
        <v>0</v>
      </c>
      <c r="DL62" s="68">
        <f>+[1]Филиалы!DK36</f>
        <v>0</v>
      </c>
      <c r="DM62" s="69">
        <f t="shared" si="411"/>
        <v>3759.5086300000003</v>
      </c>
      <c r="DN62" s="68">
        <f>+[1]Аппарат!DN58+[1]Филиалы!DN36</f>
        <v>3736.9906214000002</v>
      </c>
      <c r="DO62" s="68">
        <f>+[1]Аппарат!DO58+[1]Филиалы!DP36</f>
        <v>20.827568599999999</v>
      </c>
      <c r="DP62" s="68">
        <f>+[1]Филиалы!DO36</f>
        <v>1.6904399999999959</v>
      </c>
      <c r="DQ62" s="70">
        <f t="shared" si="237"/>
        <v>646.9092699999992</v>
      </c>
      <c r="DR62" s="71">
        <f t="shared" si="238"/>
        <v>-14.681069401066097</v>
      </c>
      <c r="DS62" s="67">
        <f t="shared" si="412"/>
        <v>13749.0537</v>
      </c>
      <c r="DT62" s="68">
        <f t="shared" si="553"/>
        <v>13749.0537</v>
      </c>
      <c r="DU62" s="68">
        <f t="shared" si="553"/>
        <v>0</v>
      </c>
      <c r="DV62" s="68">
        <f t="shared" si="553"/>
        <v>0</v>
      </c>
      <c r="DW62" s="69">
        <f t="shared" si="413"/>
        <v>11917.21012</v>
      </c>
      <c r="DX62" s="68">
        <f t="shared" si="554"/>
        <v>11885.0184414</v>
      </c>
      <c r="DY62" s="68">
        <f t="shared" si="554"/>
        <v>29.882608599999998</v>
      </c>
      <c r="DZ62" s="68">
        <f t="shared" si="554"/>
        <v>2.3090699999999957</v>
      </c>
      <c r="EA62" s="70">
        <f t="shared" si="241"/>
        <v>1831.8435800000007</v>
      </c>
      <c r="EB62" s="71">
        <f t="shared" si="242"/>
        <v>-13.323415705329595</v>
      </c>
      <c r="EC62" s="67">
        <f t="shared" si="414"/>
        <v>43391.625980000004</v>
      </c>
      <c r="ED62" s="68">
        <f t="shared" si="555"/>
        <v>43391.625980000004</v>
      </c>
      <c r="EE62" s="68">
        <f t="shared" si="555"/>
        <v>0</v>
      </c>
      <c r="EF62" s="68">
        <f t="shared" si="555"/>
        <v>0</v>
      </c>
      <c r="EG62" s="69">
        <f t="shared" si="415"/>
        <v>40447.178270000004</v>
      </c>
      <c r="EH62" s="68">
        <f t="shared" si="556"/>
        <v>40308.306591400004</v>
      </c>
      <c r="EI62" s="68">
        <f t="shared" si="556"/>
        <v>86.652608600000008</v>
      </c>
      <c r="EJ62" s="68">
        <f t="shared" si="556"/>
        <v>52.219069999999995</v>
      </c>
      <c r="EK62" s="70">
        <f t="shared" si="245"/>
        <v>2944.4477100000004</v>
      </c>
      <c r="EL62" s="71">
        <f t="shared" si="246"/>
        <v>-6.7857510372096925</v>
      </c>
      <c r="EM62" s="67">
        <f t="shared" si="416"/>
        <v>4943.7700000000013</v>
      </c>
      <c r="EN62" s="68">
        <f>+[1]Аппарат!EN58+[1]Филиалы!EN36</f>
        <v>4943.7700000000013</v>
      </c>
      <c r="EO62" s="68">
        <f>+[1]Аппарат!EO58+[1]Филиалы!EP36</f>
        <v>0</v>
      </c>
      <c r="EP62" s="68">
        <f>+[1]Филиалы!EO36</f>
        <v>0</v>
      </c>
      <c r="EQ62" s="69">
        <f t="shared" si="417"/>
        <v>4014.6803399999994</v>
      </c>
      <c r="ER62" s="68">
        <f>+[1]Аппарат!ER58+[1]Филиалы!ER36</f>
        <v>4011.8803399999997</v>
      </c>
      <c r="ES62" s="68">
        <f>+[1]Аппарат!ES58+[1]Филиалы!ET36</f>
        <v>1.35</v>
      </c>
      <c r="ET62" s="68">
        <f>+[1]Филиалы!ES36</f>
        <v>1.45</v>
      </c>
      <c r="EU62" s="70">
        <f t="shared" si="249"/>
        <v>929.08966000000191</v>
      </c>
      <c r="EV62" s="71">
        <f t="shared" si="250"/>
        <v>-18.793140862135616</v>
      </c>
      <c r="EW62" s="67">
        <f t="shared" si="418"/>
        <v>4943.76</v>
      </c>
      <c r="EX62" s="68">
        <f>+[1]Аппарат!EX58+[1]Филиалы!EX36</f>
        <v>4943.76</v>
      </c>
      <c r="EY62" s="68">
        <f>+[1]Аппарат!EY58+[1]Филиалы!EZ36</f>
        <v>0</v>
      </c>
      <c r="EZ62" s="68">
        <f>+[1]Филиалы!EY36</f>
        <v>0</v>
      </c>
      <c r="FA62" s="69">
        <f t="shared" si="419"/>
        <v>5801.6756500000001</v>
      </c>
      <c r="FB62" s="68">
        <f>+[1]Аппарат!FB58+[1]Филиалы!FB36</f>
        <v>5774.6300799999999</v>
      </c>
      <c r="FC62" s="68">
        <f>+[1]Аппарат!FC58+[1]Филиалы!FD36</f>
        <v>25.885570000000001</v>
      </c>
      <c r="FD62" s="68">
        <f>+[1]Филиалы!FC36</f>
        <v>1.1599999999999999</v>
      </c>
      <c r="FE62" s="70">
        <f t="shared" si="253"/>
        <v>-857.91564999999991</v>
      </c>
      <c r="FF62" s="71">
        <f t="shared" si="254"/>
        <v>17.353505226790929</v>
      </c>
      <c r="FG62" s="67">
        <f t="shared" si="420"/>
        <v>4943.1100000000006</v>
      </c>
      <c r="FH62" s="68">
        <f>+[1]Аппарат!FH58+[1]Филиалы!FH36</f>
        <v>4943.1100000000006</v>
      </c>
      <c r="FI62" s="68">
        <f>+[1]Аппарат!FI58+[1]Филиалы!FJ36</f>
        <v>0</v>
      </c>
      <c r="FJ62" s="68">
        <f>+[1]Филиалы!FI36</f>
        <v>0</v>
      </c>
      <c r="FK62" s="69">
        <f t="shared" si="421"/>
        <v>6717.7755599999991</v>
      </c>
      <c r="FL62" s="68">
        <f>+[1]Аппарат!FL58+[1]Филиалы!FL36</f>
        <v>6600.3755599999995</v>
      </c>
      <c r="FM62" s="68">
        <f>+[1]Аппарат!FM58+[1]Филиалы!FN36</f>
        <v>115.86</v>
      </c>
      <c r="FN62" s="68">
        <f>+[1]Филиалы!FM36</f>
        <v>1.54</v>
      </c>
      <c r="FO62" s="70">
        <f t="shared" si="257"/>
        <v>-1774.6655599999985</v>
      </c>
      <c r="FP62" s="71">
        <f t="shared" si="258"/>
        <v>35.901801902041399</v>
      </c>
      <c r="FQ62" s="67">
        <f t="shared" si="422"/>
        <v>14830.640000000003</v>
      </c>
      <c r="FR62" s="68">
        <f t="shared" si="557"/>
        <v>14830.640000000003</v>
      </c>
      <c r="FS62" s="68">
        <f t="shared" si="557"/>
        <v>0</v>
      </c>
      <c r="FT62" s="68">
        <f t="shared" si="557"/>
        <v>0</v>
      </c>
      <c r="FU62" s="69">
        <f t="shared" si="423"/>
        <v>16534.131550000002</v>
      </c>
      <c r="FV62" s="68">
        <f t="shared" si="558"/>
        <v>16386.885979999999</v>
      </c>
      <c r="FW62" s="68">
        <f t="shared" si="558"/>
        <v>143.09557000000001</v>
      </c>
      <c r="FX62" s="68">
        <f t="shared" si="558"/>
        <v>4.1500000000000004</v>
      </c>
      <c r="FY62" s="70">
        <f t="shared" si="261"/>
        <v>-1703.4915499999988</v>
      </c>
      <c r="FZ62" s="71">
        <f t="shared" si="262"/>
        <v>11.486298298657374</v>
      </c>
      <c r="GA62" s="67">
        <f t="shared" si="424"/>
        <v>28579.693700000003</v>
      </c>
      <c r="GB62" s="68">
        <f t="shared" si="559"/>
        <v>28579.693700000003</v>
      </c>
      <c r="GC62" s="68">
        <f t="shared" si="559"/>
        <v>0</v>
      </c>
      <c r="GD62" s="68">
        <f t="shared" si="559"/>
        <v>0</v>
      </c>
      <c r="GE62" s="69">
        <f t="shared" si="425"/>
        <v>28451.341669999998</v>
      </c>
      <c r="GF62" s="68">
        <f t="shared" si="560"/>
        <v>28271.904421399999</v>
      </c>
      <c r="GG62" s="68">
        <f t="shared" si="560"/>
        <v>172.97817860000001</v>
      </c>
      <c r="GH62" s="68">
        <f t="shared" si="560"/>
        <v>6.4590699999999961</v>
      </c>
      <c r="GI62" s="70">
        <f t="shared" si="265"/>
        <v>128.35203000000547</v>
      </c>
      <c r="GJ62" s="71">
        <f t="shared" si="266"/>
        <v>-0.44910218894335685</v>
      </c>
      <c r="GK62" s="67">
        <f t="shared" si="426"/>
        <v>58222.265980000011</v>
      </c>
      <c r="GL62" s="68">
        <f t="shared" si="561"/>
        <v>58222.265980000011</v>
      </c>
      <c r="GM62" s="68">
        <f t="shared" si="561"/>
        <v>0</v>
      </c>
      <c r="GN62" s="68">
        <f t="shared" si="561"/>
        <v>0</v>
      </c>
      <c r="GO62" s="69">
        <f t="shared" si="427"/>
        <v>56981.309820000002</v>
      </c>
      <c r="GP62" s="68">
        <f t="shared" si="562"/>
        <v>56695.192571400003</v>
      </c>
      <c r="GQ62" s="68">
        <f t="shared" si="562"/>
        <v>229.74817860000002</v>
      </c>
      <c r="GR62" s="68">
        <f t="shared" si="562"/>
        <v>56.369069999999994</v>
      </c>
      <c r="GS62" s="70">
        <f t="shared" si="269"/>
        <v>1240.9561600000088</v>
      </c>
      <c r="GT62" s="71">
        <f t="shared" si="270"/>
        <v>-2.1314116500142575</v>
      </c>
      <c r="GV62" s="31">
        <f>+GK62-[1]Шатура!GK36</f>
        <v>58222.265980000011</v>
      </c>
      <c r="GX62" s="65">
        <f t="shared" si="78"/>
        <v>-28529.968150000001</v>
      </c>
      <c r="GZ62" s="79">
        <f t="shared" si="449"/>
        <v>13405.97798</v>
      </c>
    </row>
    <row r="63" spans="1:212" ht="15" x14ac:dyDescent="0.2">
      <c r="A63" s="344"/>
      <c r="B63" s="107" t="s">
        <v>322</v>
      </c>
      <c r="C63" s="67">
        <f t="shared" si="563"/>
        <v>292.17</v>
      </c>
      <c r="D63" s="68">
        <f>+[1]Аппарат!D59+[1]Филиалы!D37</f>
        <v>292.17</v>
      </c>
      <c r="E63" s="68">
        <f>+[1]Аппарат!E59+[1]Филиалы!F37</f>
        <v>0</v>
      </c>
      <c r="F63" s="68">
        <f>+[1]Филиалы!E37</f>
        <v>0</v>
      </c>
      <c r="G63" s="69">
        <f t="shared" si="521"/>
        <v>230.96000000000004</v>
      </c>
      <c r="H63" s="68">
        <f>+[1]Аппарат!H59+[1]Филиалы!H37</f>
        <v>208.74000000000004</v>
      </c>
      <c r="I63" s="68">
        <f>+[1]Аппарат!I59+[1]Филиалы!J37</f>
        <v>22.22</v>
      </c>
      <c r="J63" s="68">
        <f>+[1]Филиалы!I37</f>
        <v>0</v>
      </c>
      <c r="K63" s="70">
        <f t="shared" si="80"/>
        <v>61.20999999999998</v>
      </c>
      <c r="L63" s="71">
        <f t="shared" si="81"/>
        <v>-20.950131772598141</v>
      </c>
      <c r="M63" s="67">
        <f t="shared" si="207"/>
        <v>292.17</v>
      </c>
      <c r="N63" s="68">
        <f>+[1]Аппарат!N59+[1]Филиалы!N37</f>
        <v>292.17</v>
      </c>
      <c r="O63" s="68">
        <f>+[1]Аппарат!O59+[1]Филиалы!P37</f>
        <v>0</v>
      </c>
      <c r="P63" s="68">
        <f>+[1]Филиалы!O37</f>
        <v>0</v>
      </c>
      <c r="Q63" s="69">
        <f t="shared" si="7"/>
        <v>286.17099999999999</v>
      </c>
      <c r="R63" s="68">
        <f>+[1]Аппарат!R59+[1]Филиалы!R37</f>
        <v>261.25</v>
      </c>
      <c r="S63" s="68">
        <f>+[1]Аппарат!S59+[1]Филиалы!T37</f>
        <v>24.721</v>
      </c>
      <c r="T63" s="68">
        <f>+[1]Филиалы!S37</f>
        <v>0.2</v>
      </c>
      <c r="U63" s="70">
        <f t="shared" si="83"/>
        <v>5.9990000000000236</v>
      </c>
      <c r="V63" s="71">
        <f t="shared" si="84"/>
        <v>-2.0532566656398785</v>
      </c>
      <c r="W63" s="67">
        <f t="shared" si="396"/>
        <v>1199.49</v>
      </c>
      <c r="X63" s="68">
        <f>+[1]Аппарат!X59+[1]Филиалы!X37</f>
        <v>1199.49</v>
      </c>
      <c r="Y63" s="68">
        <f>+[1]Аппарат!Y59+[1]Филиалы!Z37</f>
        <v>0</v>
      </c>
      <c r="Z63" s="68">
        <f>+[1]Филиалы!Y37</f>
        <v>0</v>
      </c>
      <c r="AA63" s="69">
        <f t="shared" si="397"/>
        <v>387.58500000000004</v>
      </c>
      <c r="AB63" s="68">
        <f>+[1]Аппарат!AB59+[1]Филиалы!AB37</f>
        <v>339.06899966104004</v>
      </c>
      <c r="AC63" s="68">
        <f>+[1]Аппарат!AC59+[1]Филиалы!AD37</f>
        <v>48.016000338960012</v>
      </c>
      <c r="AD63" s="68">
        <f>+[1]Филиалы!AC37</f>
        <v>0.5</v>
      </c>
      <c r="AE63" s="70">
        <f t="shared" si="85"/>
        <v>811.90499999999997</v>
      </c>
      <c r="AF63" s="71">
        <f t="shared" si="86"/>
        <v>-67.687517194807782</v>
      </c>
      <c r="AG63" s="67">
        <f t="shared" si="398"/>
        <v>1783.83</v>
      </c>
      <c r="AH63" s="68">
        <f t="shared" si="548"/>
        <v>1783.83</v>
      </c>
      <c r="AI63" s="68">
        <f t="shared" si="548"/>
        <v>0</v>
      </c>
      <c r="AJ63" s="68">
        <f t="shared" si="548"/>
        <v>0</v>
      </c>
      <c r="AK63" s="69">
        <f t="shared" si="399"/>
        <v>904.71600000000012</v>
      </c>
      <c r="AL63" s="68">
        <f t="shared" si="549"/>
        <v>809.05899966104005</v>
      </c>
      <c r="AM63" s="68">
        <f t="shared" si="549"/>
        <v>94.957000338960015</v>
      </c>
      <c r="AN63" s="68">
        <f t="shared" si="549"/>
        <v>0.7</v>
      </c>
      <c r="AO63" s="70">
        <f t="shared" si="89"/>
        <v>879.11399999999981</v>
      </c>
      <c r="AP63" s="71">
        <f t="shared" si="90"/>
        <v>-49.282386774524468</v>
      </c>
      <c r="AQ63" s="67">
        <f t="shared" si="400"/>
        <v>292.17</v>
      </c>
      <c r="AR63" s="68">
        <f>+[1]Аппарат!AR59+[1]Филиалы!AR37</f>
        <v>292.17</v>
      </c>
      <c r="AS63" s="68">
        <f>+[1]Аппарат!AS59+[1]Филиалы!AT37</f>
        <v>0</v>
      </c>
      <c r="AT63" s="68">
        <f>+[1]Филиалы!AS37</f>
        <v>0</v>
      </c>
      <c r="AU63" s="69">
        <f t="shared" si="401"/>
        <v>297.31297999999998</v>
      </c>
      <c r="AV63" s="68">
        <f>+[1]Аппарат!AV59+[1]Филиалы!AV37</f>
        <v>261.19623999999999</v>
      </c>
      <c r="AW63" s="68">
        <f>+[1]Аппарат!AW59+[1]Филиалы!AX37</f>
        <v>33.93365</v>
      </c>
      <c r="AX63" s="68">
        <f>+[1]Филиалы!AW37</f>
        <v>2.18309</v>
      </c>
      <c r="AY63" s="70">
        <f t="shared" si="91"/>
        <v>-5.1429799999999659</v>
      </c>
      <c r="AZ63" s="71">
        <f t="shared" si="92"/>
        <v>1.7602697059930819</v>
      </c>
      <c r="BA63" s="67">
        <f t="shared" si="402"/>
        <v>292.16000000000003</v>
      </c>
      <c r="BB63" s="68">
        <f>+[1]Аппарат!BB59+[1]Филиалы!BB37</f>
        <v>292.16000000000003</v>
      </c>
      <c r="BC63" s="68">
        <f>+[1]Аппарат!BC59+[1]Филиалы!BD37</f>
        <v>0</v>
      </c>
      <c r="BD63" s="68">
        <f>+[1]Филиалы!BC37</f>
        <v>0</v>
      </c>
      <c r="BE63" s="69">
        <f t="shared" si="403"/>
        <v>293.44796999999994</v>
      </c>
      <c r="BF63" s="68">
        <f>+[1]Аппарат!BF59+[1]Филиалы!BF37</f>
        <v>262.70511999999997</v>
      </c>
      <c r="BG63" s="68">
        <f>+[1]Аппарат!BG59+[1]Филиалы!BH37</f>
        <v>28.441490000000002</v>
      </c>
      <c r="BH63" s="68">
        <f>+[1]Филиалы!BG37</f>
        <v>2.3013600000000003</v>
      </c>
      <c r="BI63" s="70">
        <f t="shared" si="93"/>
        <v>-1.2879699999999161</v>
      </c>
      <c r="BJ63" s="71">
        <f t="shared" si="94"/>
        <v>0.44084405805035942</v>
      </c>
      <c r="BK63" s="67">
        <f t="shared" si="404"/>
        <v>1199.48</v>
      </c>
      <c r="BL63" s="68">
        <f>+[1]Аппарат!BL59+[1]Филиалы!BL37</f>
        <v>1199.48</v>
      </c>
      <c r="BM63" s="68">
        <f>+[1]Аппарат!BM59+[1]Филиалы!BN37</f>
        <v>0</v>
      </c>
      <c r="BN63" s="68">
        <f>+[1]Филиалы!BM37</f>
        <v>0</v>
      </c>
      <c r="BO63" s="69">
        <f t="shared" si="405"/>
        <v>355.05397999999997</v>
      </c>
      <c r="BP63" s="68">
        <f>+[1]Аппарат!BP59+[1]Филиалы!BP37</f>
        <v>329.12824000000001</v>
      </c>
      <c r="BQ63" s="68">
        <f>+[1]Аппарат!BQ59+[1]Филиалы!BR37</f>
        <v>3.6640500000000005</v>
      </c>
      <c r="BR63" s="68">
        <f>+[1]Филиалы!BQ37</f>
        <v>22.261690000000002</v>
      </c>
      <c r="BS63" s="70">
        <f t="shared" si="95"/>
        <v>844.42602000000011</v>
      </c>
      <c r="BT63" s="71">
        <f t="shared" si="96"/>
        <v>-70.399341381265216</v>
      </c>
      <c r="BU63" s="67">
        <f t="shared" si="406"/>
        <v>1783.81</v>
      </c>
      <c r="BV63" s="68">
        <f t="shared" si="550"/>
        <v>1783.81</v>
      </c>
      <c r="BW63" s="68">
        <f t="shared" si="550"/>
        <v>0</v>
      </c>
      <c r="BX63" s="68">
        <f t="shared" si="550"/>
        <v>0</v>
      </c>
      <c r="BY63" s="69">
        <f t="shared" si="407"/>
        <v>945.81492999999989</v>
      </c>
      <c r="BZ63" s="68">
        <f t="shared" si="551"/>
        <v>853.02959999999996</v>
      </c>
      <c r="CA63" s="68">
        <f t="shared" si="551"/>
        <v>66.039190000000005</v>
      </c>
      <c r="CB63" s="68">
        <f t="shared" si="551"/>
        <v>26.746140000000004</v>
      </c>
      <c r="CC63" s="70">
        <f t="shared" si="99"/>
        <v>837.99507000000006</v>
      </c>
      <c r="CD63" s="71">
        <f t="shared" si="100"/>
        <v>-46.977821068387335</v>
      </c>
      <c r="CE63" s="67">
        <f t="shared" si="408"/>
        <v>3567.64</v>
      </c>
      <c r="CF63" s="68">
        <f t="shared" si="552"/>
        <v>3567.64</v>
      </c>
      <c r="CG63" s="68">
        <f t="shared" si="552"/>
        <v>0</v>
      </c>
      <c r="CH63" s="68">
        <f t="shared" si="552"/>
        <v>0</v>
      </c>
      <c r="CI63" s="69">
        <f t="shared" si="409"/>
        <v>1850.5309300000004</v>
      </c>
      <c r="CJ63" s="68">
        <f>+[1]Аппарат!CJ59+[1]Филиалы!CJ37</f>
        <v>1662.0885996610402</v>
      </c>
      <c r="CK63" s="68">
        <f>+[1]Аппарат!CK59+[1]Филиалы!CL37</f>
        <v>160.99619033896002</v>
      </c>
      <c r="CL63" s="68">
        <f>+[1]Филиалы!CK37</f>
        <v>27.44614</v>
      </c>
      <c r="CM63" s="70">
        <f t="shared" si="103"/>
        <v>1717.1090699999995</v>
      </c>
      <c r="CN63" s="71">
        <f t="shared" si="104"/>
        <v>-48.130110381092251</v>
      </c>
      <c r="CO63" s="67">
        <f t="shared" si="565"/>
        <v>308.16000000000003</v>
      </c>
      <c r="CP63" s="68">
        <f>+[1]Аппарат!CP59+[1]Филиалы!CP37</f>
        <v>308.16000000000003</v>
      </c>
      <c r="CQ63" s="68">
        <f>+[1]Аппарат!CQ59+[1]Филиалы!CR37</f>
        <v>0</v>
      </c>
      <c r="CR63" s="68">
        <f>+[1]Филиалы!CQ37</f>
        <v>0</v>
      </c>
      <c r="CS63" s="69">
        <f t="shared" si="523"/>
        <v>267.35898000000003</v>
      </c>
      <c r="CT63" s="68">
        <f>+[1]Аппарат!CT59+[1]Филиалы!CT37</f>
        <v>261.40715</v>
      </c>
      <c r="CU63" s="68">
        <f>+[1]Аппарат!CU59+[1]Филиалы!CV37</f>
        <v>2.93554</v>
      </c>
      <c r="CV63" s="68">
        <f>+[1]Филиалы!CU37</f>
        <v>3.0162899999999997</v>
      </c>
      <c r="CW63" s="70">
        <f t="shared" si="228"/>
        <v>40.801019999999994</v>
      </c>
      <c r="CX63" s="71">
        <f t="shared" si="229"/>
        <v>-13.240206386292826</v>
      </c>
      <c r="CY63" s="67">
        <f t="shared" si="230"/>
        <v>308.16000000000003</v>
      </c>
      <c r="CZ63" s="68">
        <f>+[1]Аппарат!CZ59+[1]Филиалы!CZ37</f>
        <v>308.16000000000003</v>
      </c>
      <c r="DA63" s="68">
        <f>+[1]Аппарат!DA59+[1]Филиалы!DB37</f>
        <v>0</v>
      </c>
      <c r="DB63" s="68">
        <f>+[1]Филиалы!DA37</f>
        <v>0</v>
      </c>
      <c r="DC63" s="69">
        <f t="shared" si="41"/>
        <v>313.09098</v>
      </c>
      <c r="DD63" s="68">
        <f>+[1]Аппарат!DD59+[1]Филиалы!DD37</f>
        <v>289.57563000000005</v>
      </c>
      <c r="DE63" s="68">
        <f>+[1]Аппарат!DE59+[1]Филиалы!DF37</f>
        <v>20.935279999999999</v>
      </c>
      <c r="DF63" s="68">
        <f>+[1]Филиалы!DE37</f>
        <v>2.5800700000000001</v>
      </c>
      <c r="DG63" s="70">
        <f t="shared" si="233"/>
        <v>-4.9309799999999768</v>
      </c>
      <c r="DH63" s="71">
        <f t="shared" si="234"/>
        <v>1.6001362928348897</v>
      </c>
      <c r="DI63" s="67">
        <f t="shared" si="410"/>
        <v>1215.48</v>
      </c>
      <c r="DJ63" s="68">
        <f>+[1]Аппарат!DJ59+[1]Филиалы!DJ37</f>
        <v>1215.48</v>
      </c>
      <c r="DK63" s="68">
        <f>+[1]Аппарат!DK59+[1]Филиалы!DL37</f>
        <v>0</v>
      </c>
      <c r="DL63" s="68">
        <f>+[1]Филиалы!DK37</f>
        <v>0</v>
      </c>
      <c r="DM63" s="69">
        <f t="shared" si="411"/>
        <v>412.17597999999998</v>
      </c>
      <c r="DN63" s="68">
        <f>+[1]Аппарат!DN59+[1]Филиалы!DN37</f>
        <v>356.41377638637385</v>
      </c>
      <c r="DO63" s="68">
        <f>+[1]Аппарат!DO59+[1]Филиалы!DP37</f>
        <v>53.433763613626134</v>
      </c>
      <c r="DP63" s="68">
        <f>+[1]Филиалы!DO37</f>
        <v>2.3284399999999996</v>
      </c>
      <c r="DQ63" s="70">
        <f t="shared" si="237"/>
        <v>803.30402000000004</v>
      </c>
      <c r="DR63" s="71">
        <f t="shared" si="238"/>
        <v>-66.089447790173438</v>
      </c>
      <c r="DS63" s="67">
        <f t="shared" si="412"/>
        <v>1831.8000000000002</v>
      </c>
      <c r="DT63" s="68">
        <f t="shared" si="553"/>
        <v>1831.8000000000002</v>
      </c>
      <c r="DU63" s="68">
        <f t="shared" si="553"/>
        <v>0</v>
      </c>
      <c r="DV63" s="68">
        <f t="shared" si="553"/>
        <v>0</v>
      </c>
      <c r="DW63" s="69">
        <f t="shared" si="413"/>
        <v>992.62594000000013</v>
      </c>
      <c r="DX63" s="68">
        <f t="shared" si="554"/>
        <v>907.39655638637396</v>
      </c>
      <c r="DY63" s="68">
        <f t="shared" si="554"/>
        <v>77.304583613626136</v>
      </c>
      <c r="DZ63" s="68">
        <f t="shared" si="554"/>
        <v>7.9247999999999994</v>
      </c>
      <c r="EA63" s="70">
        <f t="shared" si="241"/>
        <v>839.17406000000005</v>
      </c>
      <c r="EB63" s="71">
        <f t="shared" si="242"/>
        <v>-45.811445572660773</v>
      </c>
      <c r="EC63" s="67">
        <f t="shared" si="414"/>
        <v>5399.4400000000005</v>
      </c>
      <c r="ED63" s="68">
        <f t="shared" si="555"/>
        <v>5399.4400000000005</v>
      </c>
      <c r="EE63" s="68">
        <f t="shared" si="555"/>
        <v>0</v>
      </c>
      <c r="EF63" s="68">
        <f t="shared" si="555"/>
        <v>0</v>
      </c>
      <c r="EG63" s="69">
        <f t="shared" si="415"/>
        <v>2843.1568700000003</v>
      </c>
      <c r="EH63" s="68">
        <f t="shared" si="556"/>
        <v>2569.4851560474144</v>
      </c>
      <c r="EI63" s="68">
        <f t="shared" si="556"/>
        <v>238.30077395258616</v>
      </c>
      <c r="EJ63" s="68">
        <f t="shared" si="556"/>
        <v>35.370939999999997</v>
      </c>
      <c r="EK63" s="70">
        <f t="shared" si="245"/>
        <v>2556.2831300000003</v>
      </c>
      <c r="EL63" s="71">
        <f t="shared" si="246"/>
        <v>-47.343486176344221</v>
      </c>
      <c r="EM63" s="67">
        <f t="shared" si="416"/>
        <v>308.76</v>
      </c>
      <c r="EN63" s="68">
        <f>+[1]Аппарат!EN59+[1]Филиалы!EN37</f>
        <v>308.76</v>
      </c>
      <c r="EO63" s="68">
        <f>+[1]Аппарат!EO59+[1]Филиалы!EP37</f>
        <v>0</v>
      </c>
      <c r="EP63" s="68">
        <f>+[1]Филиалы!EO37</f>
        <v>0</v>
      </c>
      <c r="EQ63" s="69">
        <f t="shared" si="417"/>
        <v>271.01912000000004</v>
      </c>
      <c r="ER63" s="68">
        <f>+[1]Аппарат!ER59+[1]Филиалы!ER37</f>
        <v>207.87730000000002</v>
      </c>
      <c r="ES63" s="68">
        <f>+[1]Аппарат!ES59+[1]Филиалы!ET37</f>
        <v>61.563839999999999</v>
      </c>
      <c r="ET63" s="68">
        <f>+[1]Филиалы!ES37</f>
        <v>1.5779799999999999</v>
      </c>
      <c r="EU63" s="70">
        <f t="shared" si="249"/>
        <v>37.740879999999947</v>
      </c>
      <c r="EV63" s="71">
        <f t="shared" si="250"/>
        <v>-12.223370902966693</v>
      </c>
      <c r="EW63" s="67">
        <f t="shared" si="418"/>
        <v>308.76</v>
      </c>
      <c r="EX63" s="68">
        <f>+[1]Аппарат!EX59+[1]Филиалы!EX37</f>
        <v>308.76</v>
      </c>
      <c r="EY63" s="68">
        <f>+[1]Аппарат!EY59+[1]Филиалы!EZ37</f>
        <v>0</v>
      </c>
      <c r="EZ63" s="68">
        <f>+[1]Филиалы!EY37</f>
        <v>0</v>
      </c>
      <c r="FA63" s="69">
        <f t="shared" si="419"/>
        <v>299.09898000000004</v>
      </c>
      <c r="FB63" s="68">
        <f>+[1]Аппарат!FB59+[1]Филиалы!FB37</f>
        <v>196.25083000000001</v>
      </c>
      <c r="FC63" s="68">
        <f>+[1]Аппарат!FC59+[1]Филиалы!FD37</f>
        <v>101.95043999999999</v>
      </c>
      <c r="FD63" s="68">
        <f>+[1]Филиалы!FC37</f>
        <v>0.89771000000000001</v>
      </c>
      <c r="FE63" s="70">
        <f t="shared" si="253"/>
        <v>9.6610199999999509</v>
      </c>
      <c r="FF63" s="71">
        <f t="shared" si="254"/>
        <v>-3.1289739603575413</v>
      </c>
      <c r="FG63" s="67">
        <f t="shared" si="420"/>
        <v>1269.9645762711864</v>
      </c>
      <c r="FH63" s="68">
        <f>+[1]Аппарат!FH59+[1]Филиалы!FH37</f>
        <v>1269.9645762711864</v>
      </c>
      <c r="FI63" s="68">
        <f>+[1]Аппарат!FI59+[1]Филиалы!FJ37</f>
        <v>0</v>
      </c>
      <c r="FJ63" s="68">
        <f>+[1]Филиалы!FI37</f>
        <v>0</v>
      </c>
      <c r="FK63" s="69">
        <f t="shared" si="421"/>
        <v>457.60497999999995</v>
      </c>
      <c r="FL63" s="68">
        <f>+[1]Аппарат!FL59+[1]Филиалы!FL37</f>
        <v>426.90903999999995</v>
      </c>
      <c r="FM63" s="68">
        <f>+[1]Аппарат!FM59+[1]Филиалы!FN37</f>
        <v>27.476280000000003</v>
      </c>
      <c r="FN63" s="68">
        <f>+[1]Филиалы!FM37</f>
        <v>3.2196599999999997</v>
      </c>
      <c r="FO63" s="70">
        <f t="shared" si="257"/>
        <v>812.35959627118643</v>
      </c>
      <c r="FP63" s="71">
        <f t="shared" si="258"/>
        <v>-63.967106756347533</v>
      </c>
      <c r="FQ63" s="67">
        <f t="shared" si="422"/>
        <v>1887.4845762711864</v>
      </c>
      <c r="FR63" s="68">
        <f t="shared" si="557"/>
        <v>1887.4845762711864</v>
      </c>
      <c r="FS63" s="68">
        <f t="shared" si="557"/>
        <v>0</v>
      </c>
      <c r="FT63" s="68">
        <f t="shared" si="557"/>
        <v>0</v>
      </c>
      <c r="FU63" s="69">
        <f t="shared" si="423"/>
        <v>1027.72308</v>
      </c>
      <c r="FV63" s="68">
        <f t="shared" si="558"/>
        <v>831.03717000000006</v>
      </c>
      <c r="FW63" s="68">
        <f t="shared" si="558"/>
        <v>190.99055999999999</v>
      </c>
      <c r="FX63" s="68">
        <f t="shared" si="558"/>
        <v>5.6953499999999995</v>
      </c>
      <c r="FY63" s="70">
        <f t="shared" si="261"/>
        <v>859.76149627118639</v>
      </c>
      <c r="FZ63" s="71">
        <f t="shared" si="262"/>
        <v>-45.550650165824678</v>
      </c>
      <c r="GA63" s="67">
        <f t="shared" si="424"/>
        <v>3719.2845762711868</v>
      </c>
      <c r="GB63" s="68">
        <f t="shared" si="559"/>
        <v>3719.2845762711868</v>
      </c>
      <c r="GC63" s="68">
        <f t="shared" si="559"/>
        <v>0</v>
      </c>
      <c r="GD63" s="68">
        <f t="shared" si="559"/>
        <v>0</v>
      </c>
      <c r="GE63" s="69">
        <f t="shared" si="425"/>
        <v>2020.3490200000001</v>
      </c>
      <c r="GF63" s="68">
        <f t="shared" si="560"/>
        <v>1738.433726386374</v>
      </c>
      <c r="GG63" s="68">
        <f t="shared" si="560"/>
        <v>268.29514361362612</v>
      </c>
      <c r="GH63" s="68">
        <f t="shared" si="560"/>
        <v>13.620149999999999</v>
      </c>
      <c r="GI63" s="70">
        <f t="shared" si="265"/>
        <v>1698.9355562711867</v>
      </c>
      <c r="GJ63" s="71">
        <f t="shared" si="266"/>
        <v>-45.679095574194406</v>
      </c>
      <c r="GK63" s="67">
        <f t="shared" si="426"/>
        <v>7286.9245762711871</v>
      </c>
      <c r="GL63" s="68">
        <f t="shared" si="561"/>
        <v>7286.9245762711871</v>
      </c>
      <c r="GM63" s="68">
        <f t="shared" si="561"/>
        <v>0</v>
      </c>
      <c r="GN63" s="68">
        <f t="shared" si="561"/>
        <v>0</v>
      </c>
      <c r="GO63" s="69">
        <f t="shared" si="427"/>
        <v>3870.8799500000009</v>
      </c>
      <c r="GP63" s="68">
        <f t="shared" si="562"/>
        <v>3400.5223260474145</v>
      </c>
      <c r="GQ63" s="68">
        <f t="shared" si="562"/>
        <v>429.29133395258611</v>
      </c>
      <c r="GR63" s="68">
        <f t="shared" si="562"/>
        <v>41.066289999999995</v>
      </c>
      <c r="GS63" s="70">
        <f t="shared" si="269"/>
        <v>3416.0446262711862</v>
      </c>
      <c r="GT63" s="71">
        <f t="shared" si="270"/>
        <v>-46.879099550378768</v>
      </c>
      <c r="GV63" s="31">
        <f>+GK63-[1]Шатура!GK37</f>
        <v>7286.9245762711871</v>
      </c>
      <c r="GX63" s="65">
        <f t="shared" si="78"/>
        <v>-1850.5309300000004</v>
      </c>
      <c r="GZ63" s="79">
        <f t="shared" si="449"/>
        <v>904.71600000000012</v>
      </c>
    </row>
    <row r="64" spans="1:212" s="76" customFormat="1" ht="15" x14ac:dyDescent="0.2">
      <c r="A64" s="131" t="s">
        <v>290</v>
      </c>
      <c r="B64" s="132" t="s">
        <v>316</v>
      </c>
      <c r="C64" s="133">
        <f>SUM(D64:F64)</f>
        <v>17623.363026271189</v>
      </c>
      <c r="D64" s="134">
        <f>SUM(D58:D63)</f>
        <v>16214.462871786223</v>
      </c>
      <c r="E64" s="134">
        <f t="shared" ref="E64:F64" si="566">SUM(E58:E63)</f>
        <v>1408.9001544849641</v>
      </c>
      <c r="F64" s="134">
        <f t="shared" si="566"/>
        <v>0</v>
      </c>
      <c r="G64" s="134">
        <f t="shared" si="521"/>
        <v>17140.433264864929</v>
      </c>
      <c r="H64" s="134">
        <f>SUM(H58:H63)</f>
        <v>15709.484317413468</v>
      </c>
      <c r="I64" s="134">
        <f t="shared" ref="I64:J64" si="567">SUM(I58:I63)</f>
        <v>1425.5489474514588</v>
      </c>
      <c r="J64" s="134">
        <f t="shared" si="567"/>
        <v>5.4</v>
      </c>
      <c r="K64" s="135">
        <f t="shared" si="80"/>
        <v>482.92976140625979</v>
      </c>
      <c r="L64" s="136">
        <f t="shared" si="81"/>
        <v>-2.740281526779853</v>
      </c>
      <c r="M64" s="133">
        <f t="shared" si="207"/>
        <v>17957.631026271185</v>
      </c>
      <c r="N64" s="134">
        <f>SUM(N58:N63)</f>
        <v>16552.659235183339</v>
      </c>
      <c r="O64" s="134">
        <f t="shared" ref="O64:P64" si="568">SUM(O58:O63)</f>
        <v>1404.9717910878476</v>
      </c>
      <c r="P64" s="134">
        <f t="shared" si="568"/>
        <v>0</v>
      </c>
      <c r="Q64" s="134">
        <f t="shared" si="7"/>
        <v>17357.239437324504</v>
      </c>
      <c r="R64" s="134">
        <f>SUM(R58:R63)</f>
        <v>15637.942682058758</v>
      </c>
      <c r="S64" s="134">
        <f t="shared" ref="S64:T64" si="569">SUM(S58:S63)</f>
        <v>1711.4967552657456</v>
      </c>
      <c r="T64" s="134">
        <f t="shared" si="569"/>
        <v>7.8</v>
      </c>
      <c r="U64" s="135">
        <f t="shared" si="83"/>
        <v>600.39158894668071</v>
      </c>
      <c r="V64" s="136">
        <f t="shared" si="84"/>
        <v>-3.3433785785459946</v>
      </c>
      <c r="W64" s="133">
        <f t="shared" si="396"/>
        <v>18791.852771338985</v>
      </c>
      <c r="X64" s="134">
        <f>SUM(X58:X63)</f>
        <v>17392.337484448755</v>
      </c>
      <c r="Y64" s="134">
        <f t="shared" ref="Y64:Z64" si="570">SUM(Y58:Y63)</f>
        <v>1399.5152868902285</v>
      </c>
      <c r="Z64" s="134">
        <f t="shared" si="570"/>
        <v>0</v>
      </c>
      <c r="AA64" s="134">
        <f t="shared" si="397"/>
        <v>17082.842420000001</v>
      </c>
      <c r="AB64" s="134">
        <f>SUM(AB58:AB63)</f>
        <v>15607.957506540579</v>
      </c>
      <c r="AC64" s="134">
        <f t="shared" ref="AC64:AD64" si="571">SUM(AC58:AC63)</f>
        <v>1454.8649134594202</v>
      </c>
      <c r="AD64" s="134">
        <f t="shared" si="571"/>
        <v>20.02</v>
      </c>
      <c r="AE64" s="135">
        <f t="shared" si="85"/>
        <v>1709.010351338984</v>
      </c>
      <c r="AF64" s="136">
        <f t="shared" si="86"/>
        <v>-9.094421780195816</v>
      </c>
      <c r="AG64" s="133">
        <f t="shared" si="398"/>
        <v>54372.846823881351</v>
      </c>
      <c r="AH64" s="134">
        <f>SUM(AH58:AH63)</f>
        <v>50159.459591418316</v>
      </c>
      <c r="AI64" s="134">
        <f t="shared" ref="AI64:AJ64" si="572">SUM(AI58:AI63)</f>
        <v>4213.3872324630393</v>
      </c>
      <c r="AJ64" s="134">
        <f t="shared" si="572"/>
        <v>0</v>
      </c>
      <c r="AK64" s="134">
        <f t="shared" si="399"/>
        <v>51580.515122189434</v>
      </c>
      <c r="AL64" s="134">
        <f>SUM(AL58:AL63)</f>
        <v>46955.384506012808</v>
      </c>
      <c r="AM64" s="134">
        <f t="shared" ref="AM64:AN64" si="573">SUM(AM58:AM63)</f>
        <v>4591.910616176624</v>
      </c>
      <c r="AN64" s="134">
        <f t="shared" si="573"/>
        <v>33.22</v>
      </c>
      <c r="AO64" s="135">
        <f t="shared" si="89"/>
        <v>2792.3317016919173</v>
      </c>
      <c r="AP64" s="136">
        <f t="shared" si="90"/>
        <v>-5.1355260296311798</v>
      </c>
      <c r="AQ64" s="133">
        <f t="shared" si="400"/>
        <v>19157.465290338983</v>
      </c>
      <c r="AR64" s="134">
        <f>SUM(AR58:AR63)</f>
        <v>17757.950003448754</v>
      </c>
      <c r="AS64" s="134">
        <f t="shared" ref="AS64:AT64" si="574">SUM(AS58:AS63)</f>
        <v>1399.5152868902285</v>
      </c>
      <c r="AT64" s="134">
        <f t="shared" si="574"/>
        <v>0</v>
      </c>
      <c r="AU64" s="134">
        <f t="shared" si="401"/>
        <v>18085.191590432332</v>
      </c>
      <c r="AV64" s="134">
        <f>SUM(AV58:AV63)</f>
        <v>16623.439933686332</v>
      </c>
      <c r="AW64" s="134">
        <f t="shared" ref="AW64:AX64" si="575">SUM(AW58:AW63)</f>
        <v>1433.176236746001</v>
      </c>
      <c r="AX64" s="134">
        <f t="shared" si="575"/>
        <v>28.575419999999998</v>
      </c>
      <c r="AY64" s="135">
        <f t="shared" si="91"/>
        <v>1072.273699906651</v>
      </c>
      <c r="AZ64" s="136">
        <f t="shared" si="92"/>
        <v>-5.5971585157844004</v>
      </c>
      <c r="BA64" s="133">
        <f t="shared" si="402"/>
        <v>19721.140181694915</v>
      </c>
      <c r="BB64" s="134">
        <f>SUM(BB58:BB63)</f>
        <v>18298.524467553329</v>
      </c>
      <c r="BC64" s="134">
        <f t="shared" ref="BC64:BD64" si="576">SUM(BC58:BC63)</f>
        <v>1422.6157141415865</v>
      </c>
      <c r="BD64" s="134">
        <f t="shared" si="576"/>
        <v>0</v>
      </c>
      <c r="BE64" s="134">
        <f t="shared" si="403"/>
        <v>18265.574242022405</v>
      </c>
      <c r="BF64" s="134">
        <f>SUM(BF58:BF63)</f>
        <v>16840.115115875378</v>
      </c>
      <c r="BG64" s="134">
        <f t="shared" ref="BG64:BH64" si="577">SUM(BG58:BG63)</f>
        <v>1401.1563061470256</v>
      </c>
      <c r="BH64" s="134">
        <f t="shared" si="577"/>
        <v>24.302820000000001</v>
      </c>
      <c r="BI64" s="135">
        <f t="shared" si="93"/>
        <v>1455.5659396725096</v>
      </c>
      <c r="BJ64" s="136">
        <f t="shared" si="94"/>
        <v>-7.3807392790785968</v>
      </c>
      <c r="BK64" s="133">
        <f t="shared" si="404"/>
        <v>20691.250181694919</v>
      </c>
      <c r="BL64" s="134">
        <f>SUM(BL58:BL63)</f>
        <v>19291.734894804689</v>
      </c>
      <c r="BM64" s="134">
        <f t="shared" ref="BM64:BN64" si="578">SUM(BM58:BM63)</f>
        <v>1399.5152868902283</v>
      </c>
      <c r="BN64" s="134">
        <f t="shared" si="578"/>
        <v>0</v>
      </c>
      <c r="BO64" s="134">
        <f t="shared" si="405"/>
        <v>16685.371289830509</v>
      </c>
      <c r="BP64" s="134">
        <f>SUM(BP58:BP63)</f>
        <v>15380.429993852087</v>
      </c>
      <c r="BQ64" s="134">
        <f t="shared" ref="BQ64:BR64" si="579">SUM(BQ58:BQ63)</f>
        <v>1197.0006659784212</v>
      </c>
      <c r="BR64" s="134">
        <f t="shared" si="579"/>
        <v>107.94063</v>
      </c>
      <c r="BS64" s="135">
        <f t="shared" si="95"/>
        <v>4005.8788918644095</v>
      </c>
      <c r="BT64" s="136">
        <f t="shared" si="96"/>
        <v>-19.360255454299818</v>
      </c>
      <c r="BU64" s="133">
        <f t="shared" si="406"/>
        <v>59569.85565372881</v>
      </c>
      <c r="BV64" s="134">
        <f>SUM(BV58:BV63)</f>
        <v>55348.209365806768</v>
      </c>
      <c r="BW64" s="134">
        <f t="shared" ref="BW64:BX64" si="580">SUM(BW58:BW63)</f>
        <v>4221.6462879220435</v>
      </c>
      <c r="BX64" s="134">
        <f t="shared" si="580"/>
        <v>0</v>
      </c>
      <c r="BY64" s="134">
        <f t="shared" si="407"/>
        <v>53036.137122285247</v>
      </c>
      <c r="BZ64" s="134">
        <f>SUM(BZ58:BZ63)</f>
        <v>48843.985043413799</v>
      </c>
      <c r="CA64" s="134">
        <f t="shared" ref="CA64:CB64" si="581">SUM(CA58:CA63)</f>
        <v>4031.3332088714478</v>
      </c>
      <c r="CB64" s="134">
        <f t="shared" si="581"/>
        <v>160.81887</v>
      </c>
      <c r="CC64" s="135">
        <f t="shared" si="99"/>
        <v>6533.7185314435628</v>
      </c>
      <c r="CD64" s="136">
        <f t="shared" si="100"/>
        <v>-10.968162436758533</v>
      </c>
      <c r="CE64" s="133">
        <f t="shared" si="408"/>
        <v>113942.70247761018</v>
      </c>
      <c r="CF64" s="134">
        <f>SUM(CF58:CF63)</f>
        <v>105507.66895722509</v>
      </c>
      <c r="CG64" s="134">
        <f t="shared" ref="CG64:CH64" si="582">SUM(CG58:CG63)</f>
        <v>8435.0335203850827</v>
      </c>
      <c r="CH64" s="134">
        <f t="shared" si="582"/>
        <v>0</v>
      </c>
      <c r="CI64" s="134">
        <f t="shared" si="409"/>
        <v>104616.65224447467</v>
      </c>
      <c r="CJ64" s="134">
        <f>SUM(CJ58:CJ63)</f>
        <v>95799.369549426599</v>
      </c>
      <c r="CK64" s="134">
        <f t="shared" ref="CK64:CL64" si="583">SUM(CK58:CK63)</f>
        <v>8611.8938250480733</v>
      </c>
      <c r="CL64" s="134">
        <f t="shared" si="583"/>
        <v>205.38887</v>
      </c>
      <c r="CM64" s="135">
        <f t="shared" si="103"/>
        <v>9326.0502331355092</v>
      </c>
      <c r="CN64" s="136">
        <f t="shared" si="104"/>
        <v>-8.1848596095639152</v>
      </c>
      <c r="CO64" s="133">
        <f t="shared" si="565"/>
        <v>23305.72652169492</v>
      </c>
      <c r="CP64" s="134">
        <f>SUM(CP58:CP63)</f>
        <v>21906.21123480469</v>
      </c>
      <c r="CQ64" s="134">
        <f t="shared" ref="CQ64:FB64" si="584">SUM(CQ58:CQ63)</f>
        <v>1399.5152868902287</v>
      </c>
      <c r="CR64" s="134">
        <f t="shared" si="584"/>
        <v>0</v>
      </c>
      <c r="CS64" s="134">
        <f t="shared" si="584"/>
        <v>22070.554631355935</v>
      </c>
      <c r="CT64" s="134">
        <f t="shared" si="584"/>
        <v>20667.106539901946</v>
      </c>
      <c r="CU64" s="134">
        <f t="shared" si="584"/>
        <v>1370.5938514539846</v>
      </c>
      <c r="CV64" s="134">
        <f t="shared" si="584"/>
        <v>32.854239999999997</v>
      </c>
      <c r="CW64" s="135">
        <f t="shared" si="584"/>
        <v>1235.1718903389851</v>
      </c>
      <c r="CX64" s="136">
        <f t="shared" si="584"/>
        <v>-56.291374348526176</v>
      </c>
      <c r="CY64" s="133">
        <f t="shared" si="584"/>
        <v>22370.409851694916</v>
      </c>
      <c r="CZ64" s="134">
        <f t="shared" si="584"/>
        <v>20812.903844185388</v>
      </c>
      <c r="DA64" s="134">
        <f t="shared" si="584"/>
        <v>1557.5060075095275</v>
      </c>
      <c r="DB64" s="134">
        <f t="shared" si="584"/>
        <v>0</v>
      </c>
      <c r="DC64" s="134">
        <f t="shared" si="584"/>
        <v>18550.057531355931</v>
      </c>
      <c r="DD64" s="134">
        <f t="shared" si="584"/>
        <v>17257.390252214947</v>
      </c>
      <c r="DE64" s="134">
        <f t="shared" si="584"/>
        <v>1255.5647791409838</v>
      </c>
      <c r="DF64" s="134">
        <f t="shared" si="584"/>
        <v>37.102500000000006</v>
      </c>
      <c r="DG64" s="135">
        <f t="shared" si="584"/>
        <v>3820.3523203389836</v>
      </c>
      <c r="DH64" s="136">
        <f t="shared" si="584"/>
        <v>-78.723443944770025</v>
      </c>
      <c r="DI64" s="133">
        <f t="shared" si="584"/>
        <v>23277.639851694916</v>
      </c>
      <c r="DJ64" s="134">
        <f t="shared" si="584"/>
        <v>21745.285589956689</v>
      </c>
      <c r="DK64" s="134">
        <f t="shared" si="584"/>
        <v>1532.354261738227</v>
      </c>
      <c r="DL64" s="134">
        <f t="shared" si="584"/>
        <v>0</v>
      </c>
      <c r="DM64" s="134">
        <f t="shared" si="584"/>
        <v>18304.114899</v>
      </c>
      <c r="DN64" s="134">
        <f t="shared" si="584"/>
        <v>16835.333983230466</v>
      </c>
      <c r="DO64" s="134">
        <f t="shared" si="584"/>
        <v>1432.4960757695326</v>
      </c>
      <c r="DP64" s="134">
        <f t="shared" si="584"/>
        <v>36.284839999999996</v>
      </c>
      <c r="DQ64" s="135">
        <f t="shared" si="584"/>
        <v>4973.5249526949156</v>
      </c>
      <c r="DR64" s="136">
        <f t="shared" si="584"/>
        <v>-147.35835045168352</v>
      </c>
      <c r="DS64" s="133">
        <f t="shared" si="584"/>
        <v>68953.776225084759</v>
      </c>
      <c r="DT64" s="134">
        <f t="shared" si="584"/>
        <v>64464.400668946764</v>
      </c>
      <c r="DU64" s="134">
        <f t="shared" si="584"/>
        <v>4489.3755561379839</v>
      </c>
      <c r="DV64" s="134">
        <f t="shared" si="584"/>
        <v>0</v>
      </c>
      <c r="DW64" s="134">
        <f t="shared" si="584"/>
        <v>58924.727061711863</v>
      </c>
      <c r="DX64" s="134">
        <f t="shared" si="584"/>
        <v>54759.830775347364</v>
      </c>
      <c r="DY64" s="134">
        <f t="shared" si="584"/>
        <v>4058.6547063645012</v>
      </c>
      <c r="DZ64" s="134">
        <f t="shared" si="584"/>
        <v>106.24158</v>
      </c>
      <c r="EA64" s="135">
        <f t="shared" si="584"/>
        <v>10029.049163372883</v>
      </c>
      <c r="EB64" s="136">
        <f t="shared" si="584"/>
        <v>-113.37917251099256</v>
      </c>
      <c r="EC64" s="133">
        <f t="shared" si="584"/>
        <v>182896.47870269493</v>
      </c>
      <c r="ED64" s="134">
        <f t="shared" si="584"/>
        <v>169972.06962617187</v>
      </c>
      <c r="EE64" s="134">
        <f t="shared" si="584"/>
        <v>12924.409076523069</v>
      </c>
      <c r="EF64" s="134">
        <f t="shared" si="584"/>
        <v>0</v>
      </c>
      <c r="EG64" s="134">
        <f t="shared" si="584"/>
        <v>163541.37930618654</v>
      </c>
      <c r="EH64" s="134">
        <f t="shared" si="584"/>
        <v>150559.20032477396</v>
      </c>
      <c r="EI64" s="134">
        <f t="shared" si="584"/>
        <v>12670.548531412573</v>
      </c>
      <c r="EJ64" s="134">
        <f t="shared" si="584"/>
        <v>311.63045000000005</v>
      </c>
      <c r="EK64" s="135">
        <f t="shared" si="584"/>
        <v>19355.09939650838</v>
      </c>
      <c r="EL64" s="136">
        <f t="shared" si="584"/>
        <v>-81.112663269691922</v>
      </c>
      <c r="EM64" s="133">
        <f t="shared" si="584"/>
        <v>22371.172320338985</v>
      </c>
      <c r="EN64" s="134">
        <f t="shared" si="584"/>
        <v>20838.818058600758</v>
      </c>
      <c r="EO64" s="134">
        <f t="shared" si="584"/>
        <v>1532.3542617382266</v>
      </c>
      <c r="EP64" s="134">
        <f t="shared" si="584"/>
        <v>0</v>
      </c>
      <c r="EQ64" s="134">
        <f t="shared" si="584"/>
        <v>19940.791799999999</v>
      </c>
      <c r="ER64" s="134">
        <f t="shared" si="584"/>
        <v>18487.828499244813</v>
      </c>
      <c r="ES64" s="134">
        <f t="shared" si="584"/>
        <v>1423.1394607551836</v>
      </c>
      <c r="ET64" s="134">
        <f t="shared" si="584"/>
        <v>29.823839999999997</v>
      </c>
      <c r="EU64" s="135">
        <f t="shared" si="584"/>
        <v>2430.3805203389902</v>
      </c>
      <c r="EV64" s="136">
        <f t="shared" si="584"/>
        <v>-172.62217380830856</v>
      </c>
      <c r="EW64" s="133">
        <f t="shared" si="584"/>
        <v>22371.162320338986</v>
      </c>
      <c r="EX64" s="134">
        <f t="shared" si="584"/>
        <v>20813.032690189888</v>
      </c>
      <c r="EY64" s="134">
        <f t="shared" si="584"/>
        <v>1558.1296301490956</v>
      </c>
      <c r="EZ64" s="134">
        <f t="shared" si="584"/>
        <v>0</v>
      </c>
      <c r="FA64" s="134">
        <f t="shared" si="584"/>
        <v>19857.84349635593</v>
      </c>
      <c r="FB64" s="134">
        <f t="shared" si="584"/>
        <v>18404.178605718094</v>
      </c>
      <c r="FC64" s="134">
        <f t="shared" ref="FC64:GV64" si="585">SUM(FC58:FC63)</f>
        <v>1433.6847706378369</v>
      </c>
      <c r="FD64" s="134">
        <f t="shared" si="585"/>
        <v>19.980119999999999</v>
      </c>
      <c r="FE64" s="135">
        <f t="shared" si="585"/>
        <v>2513.318823983052</v>
      </c>
      <c r="FF64" s="136">
        <f t="shared" si="585"/>
        <v>-54.650497375220283</v>
      </c>
      <c r="FG64" s="133">
        <f t="shared" si="585"/>
        <v>23332.243286610174</v>
      </c>
      <c r="FH64" s="134">
        <f t="shared" si="585"/>
        <v>21799.889024871947</v>
      </c>
      <c r="FI64" s="134">
        <f t="shared" si="585"/>
        <v>1532.3542617382263</v>
      </c>
      <c r="FJ64" s="134">
        <f t="shared" si="585"/>
        <v>0</v>
      </c>
      <c r="FK64" s="134">
        <f t="shared" si="585"/>
        <v>21778.89861</v>
      </c>
      <c r="FL64" s="134">
        <f t="shared" si="585"/>
        <v>20316.306750512242</v>
      </c>
      <c r="FM64" s="134">
        <f t="shared" si="585"/>
        <v>1421.4919194877582</v>
      </c>
      <c r="FN64" s="134">
        <f t="shared" si="585"/>
        <v>41.099939999999997</v>
      </c>
      <c r="FO64" s="135">
        <f t="shared" si="585"/>
        <v>1553.344676610172</v>
      </c>
      <c r="FP64" s="136">
        <f t="shared" si="585"/>
        <v>-58.37750834962695</v>
      </c>
      <c r="FQ64" s="133">
        <f t="shared" si="585"/>
        <v>68074.577927288148</v>
      </c>
      <c r="FR64" s="134">
        <f t="shared" si="585"/>
        <v>63451.739773662594</v>
      </c>
      <c r="FS64" s="134">
        <f t="shared" si="585"/>
        <v>4622.8381536255483</v>
      </c>
      <c r="FT64" s="134">
        <f t="shared" si="585"/>
        <v>0</v>
      </c>
      <c r="FU64" s="134">
        <f t="shared" si="585"/>
        <v>61577.533906355944</v>
      </c>
      <c r="FV64" s="134">
        <f t="shared" si="585"/>
        <v>57208.313855475157</v>
      </c>
      <c r="FW64" s="134">
        <f t="shared" si="585"/>
        <v>4278.3161508807789</v>
      </c>
      <c r="FX64" s="134">
        <f t="shared" si="585"/>
        <v>90.903900000000007</v>
      </c>
      <c r="FY64" s="135">
        <f t="shared" si="585"/>
        <v>6497.0440209322132</v>
      </c>
      <c r="FZ64" s="136">
        <f t="shared" si="585"/>
        <v>-176.62277622737537</v>
      </c>
      <c r="GA64" s="133">
        <f t="shared" si="585"/>
        <v>137028.35415237289</v>
      </c>
      <c r="GB64" s="134">
        <f t="shared" si="585"/>
        <v>127916.14044260936</v>
      </c>
      <c r="GC64" s="134">
        <f t="shared" si="585"/>
        <v>9112.2137097635314</v>
      </c>
      <c r="GD64" s="134">
        <f t="shared" si="585"/>
        <v>0</v>
      </c>
      <c r="GE64" s="134">
        <f t="shared" si="585"/>
        <v>120502.2609680678</v>
      </c>
      <c r="GF64" s="134">
        <f t="shared" si="585"/>
        <v>111968.14463082251</v>
      </c>
      <c r="GG64" s="134">
        <f t="shared" si="585"/>
        <v>8336.9708572452801</v>
      </c>
      <c r="GH64" s="134">
        <f t="shared" si="585"/>
        <v>197.14547999999999</v>
      </c>
      <c r="GI64" s="135">
        <f t="shared" si="585"/>
        <v>16526.093184305082</v>
      </c>
      <c r="GJ64" s="136">
        <f t="shared" si="585"/>
        <v>-174.60393172898284</v>
      </c>
      <c r="GK64" s="133">
        <f t="shared" si="585"/>
        <v>250971.05662998304</v>
      </c>
      <c r="GL64" s="134">
        <f t="shared" si="585"/>
        <v>233423.80939983446</v>
      </c>
      <c r="GM64" s="134">
        <f t="shared" si="585"/>
        <v>17547.247230148616</v>
      </c>
      <c r="GN64" s="134">
        <f t="shared" si="585"/>
        <v>0</v>
      </c>
      <c r="GO64" s="134">
        <f t="shared" si="585"/>
        <v>225118.91321254245</v>
      </c>
      <c r="GP64" s="134">
        <f t="shared" si="585"/>
        <v>207767.5141802491</v>
      </c>
      <c r="GQ64" s="134">
        <f t="shared" si="585"/>
        <v>16948.864682293352</v>
      </c>
      <c r="GR64" s="134">
        <f t="shared" si="585"/>
        <v>402.53435000000002</v>
      </c>
      <c r="GS64" s="135">
        <f t="shared" si="585"/>
        <v>25852.143417440606</v>
      </c>
      <c r="GT64" s="136">
        <f t="shared" si="585"/>
        <v>-149.76830953634925</v>
      </c>
      <c r="GU64" s="79">
        <f>+[1]Аппарат!GO60+[1]Филиалы!GO38</f>
        <v>225118.91321254248</v>
      </c>
      <c r="GV64" s="134">
        <f t="shared" si="585"/>
        <v>246431.95717320338</v>
      </c>
      <c r="GW64" s="77">
        <f>77704.025+28452.72</f>
        <v>106156.745</v>
      </c>
      <c r="GX64" s="65">
        <f t="shared" si="78"/>
        <v>1540.0927555253293</v>
      </c>
      <c r="GY64" s="79">
        <f>+[1]Аппарат!AK60+[1]Филиалы!AK38</f>
        <v>51580.515122189434</v>
      </c>
      <c r="GZ64" s="79">
        <f t="shared" si="449"/>
        <v>0</v>
      </c>
      <c r="HD64" s="79">
        <f>+[1]Аппарат!EG60+[1]Филиалы!EG38</f>
        <v>163541.37930618654</v>
      </c>
    </row>
    <row r="65" spans="1:212" ht="12.75" customHeight="1" x14ac:dyDescent="0.2">
      <c r="A65" s="339" t="s">
        <v>323</v>
      </c>
      <c r="B65" s="128" t="s">
        <v>324</v>
      </c>
      <c r="C65" s="67">
        <f t="shared" si="79"/>
        <v>120.05700000000002</v>
      </c>
      <c r="D65" s="68">
        <f>+[1]Аппарат!D61+[1]Филиалы!D21</f>
        <v>114.99349080704769</v>
      </c>
      <c r="E65" s="68">
        <f>+[1]Аппарат!E61+[1]Филиалы!F21</f>
        <v>5.0635091929523242</v>
      </c>
      <c r="F65" s="68">
        <f>+[1]Филиалы!E21</f>
        <v>0</v>
      </c>
      <c r="G65" s="69">
        <f t="shared" si="521"/>
        <v>34.660000000000004</v>
      </c>
      <c r="H65" s="68">
        <f>+[1]Аппарат!H61+[1]Филиалы!H21</f>
        <v>33.339738476000001</v>
      </c>
      <c r="I65" s="68">
        <f>+[1]Аппарат!I61+[1]Филиалы!J21</f>
        <v>0.22026152399999999</v>
      </c>
      <c r="J65" s="68">
        <f>+[1]Филиалы!I21</f>
        <v>1.1000000000000001</v>
      </c>
      <c r="K65" s="70">
        <f t="shared" si="80"/>
        <v>85.39700000000002</v>
      </c>
      <c r="L65" s="71">
        <f t="shared" si="81"/>
        <v>-71.130379736291928</v>
      </c>
      <c r="M65" s="67">
        <f t="shared" si="207"/>
        <v>256.66699999999997</v>
      </c>
      <c r="N65" s="68">
        <f>+[1]Аппарат!N61+[1]Филиалы!N21</f>
        <v>252.55268151147453</v>
      </c>
      <c r="O65" s="68">
        <f>+[1]Аппарат!O61+[1]Филиалы!P21</f>
        <v>4.1143184885254565</v>
      </c>
      <c r="P65" s="68">
        <f>+[1]Филиалы!O21</f>
        <v>0</v>
      </c>
      <c r="Q65" s="69">
        <f t="shared" si="7"/>
        <v>105.92979</v>
      </c>
      <c r="R65" s="68">
        <f>+[1]Аппарат!R61+[1]Филиалы!R21</f>
        <v>105.14529478144776</v>
      </c>
      <c r="S65" s="68">
        <f>+[1]Аппарат!S61+[1]Филиалы!T21</f>
        <v>0.78449521855223658</v>
      </c>
      <c r="T65" s="68">
        <f>+[1]Филиалы!S21</f>
        <v>0</v>
      </c>
      <c r="U65" s="70">
        <f t="shared" si="83"/>
        <v>150.73720999999998</v>
      </c>
      <c r="V65" s="71">
        <f t="shared" si="84"/>
        <v>-58.728706845835262</v>
      </c>
      <c r="W65" s="67">
        <f t="shared" si="396"/>
        <v>447.75700000000006</v>
      </c>
      <c r="X65" s="68">
        <f>+[1]Аппарат!X61+[1]Филиалы!X21</f>
        <v>410.41027082023527</v>
      </c>
      <c r="Y65" s="68">
        <f>+[1]Аппарат!Y61+[1]Филиалы!Z21</f>
        <v>37.346729179764772</v>
      </c>
      <c r="Z65" s="68">
        <f>+[1]Филиалы!Y21</f>
        <v>0</v>
      </c>
      <c r="AA65" s="69">
        <f t="shared" si="397"/>
        <v>215.08739999999995</v>
      </c>
      <c r="AB65" s="68">
        <f>+[1]Аппарат!AB61+[1]Филиалы!AB21</f>
        <v>180.70112582523996</v>
      </c>
      <c r="AC65" s="68">
        <f>+[1]Аппарат!AC61+[1]Филиалы!AD21</f>
        <v>33.581044174760002</v>
      </c>
      <c r="AD65" s="68">
        <f>+[1]Филиалы!AC21</f>
        <v>0.80523</v>
      </c>
      <c r="AE65" s="70">
        <f t="shared" si="85"/>
        <v>232.66960000000012</v>
      </c>
      <c r="AF65" s="71">
        <f t="shared" si="86"/>
        <v>-51.963364056843353</v>
      </c>
      <c r="AG65" s="67">
        <f t="shared" si="398"/>
        <v>824.48100000000011</v>
      </c>
      <c r="AH65" s="68">
        <f t="shared" ref="AH65:AJ67" si="586">+D65+N65+X65</f>
        <v>777.95644313875755</v>
      </c>
      <c r="AI65" s="68">
        <f t="shared" si="586"/>
        <v>46.524556861242552</v>
      </c>
      <c r="AJ65" s="68">
        <f t="shared" si="586"/>
        <v>0</v>
      </c>
      <c r="AK65" s="69">
        <f t="shared" si="399"/>
        <v>355.67718999999994</v>
      </c>
      <c r="AL65" s="68">
        <f t="shared" ref="AL65:AN67" si="587">+H65+R65+AB65</f>
        <v>319.18615908268771</v>
      </c>
      <c r="AM65" s="68">
        <f t="shared" si="587"/>
        <v>34.585800917312241</v>
      </c>
      <c r="AN65" s="68">
        <f t="shared" si="587"/>
        <v>1.90523</v>
      </c>
      <c r="AO65" s="70">
        <f t="shared" si="89"/>
        <v>468.80381000000017</v>
      </c>
      <c r="AP65" s="71">
        <f t="shared" si="90"/>
        <v>-56.860474650113233</v>
      </c>
      <c r="AQ65" s="67">
        <f t="shared" si="400"/>
        <v>332.91699999999997</v>
      </c>
      <c r="AR65" s="68">
        <f>+[1]Аппарат!AR61+[1]Филиалы!AR21</f>
        <v>320.13766727492981</v>
      </c>
      <c r="AS65" s="68">
        <f>+[1]Аппарат!AS61+[1]Филиалы!AT21</f>
        <v>12.779332725070157</v>
      </c>
      <c r="AT65" s="68">
        <f>+[1]Филиалы!AS21</f>
        <v>0</v>
      </c>
      <c r="AU65" s="69">
        <f t="shared" si="401"/>
        <v>403.6110000000001</v>
      </c>
      <c r="AV65" s="68">
        <f>+[1]Аппарат!AV61+[1]Филиалы!AV21</f>
        <v>358.87850926623969</v>
      </c>
      <c r="AW65" s="68">
        <f>+[1]Аппарат!AW61+[1]Филиалы!AX21</f>
        <v>40.332640733760378</v>
      </c>
      <c r="AX65" s="68">
        <f>+[1]Филиалы!AW21</f>
        <v>4.3998499999999989</v>
      </c>
      <c r="AY65" s="70">
        <f t="shared" si="91"/>
        <v>-70.694000000000131</v>
      </c>
      <c r="AZ65" s="71">
        <f t="shared" si="92"/>
        <v>21.234722167987854</v>
      </c>
      <c r="BA65" s="67">
        <f t="shared" si="402"/>
        <v>530.55700000000002</v>
      </c>
      <c r="BB65" s="68">
        <f>+[1]Аппарат!BB61+[1]Филиалы!BB21</f>
        <v>428.21438035266766</v>
      </c>
      <c r="BC65" s="68">
        <f>+[1]Аппарат!BC61+[1]Филиалы!BD21</f>
        <v>102.34261964733241</v>
      </c>
      <c r="BD65" s="68">
        <f>+[1]Филиалы!BC21</f>
        <v>0</v>
      </c>
      <c r="BE65" s="69">
        <f t="shared" si="403"/>
        <v>332.12201000000005</v>
      </c>
      <c r="BF65" s="68">
        <f>+[1]Аппарат!BF61+[1]Филиалы!BF21</f>
        <v>277.97232650564104</v>
      </c>
      <c r="BG65" s="68">
        <f>+[1]Аппарат!BG61+[1]Филиалы!BH21</f>
        <v>52.28290349435899</v>
      </c>
      <c r="BH65" s="68">
        <f>+[1]Филиалы!BG21</f>
        <v>1.8667799999999999</v>
      </c>
      <c r="BI65" s="70">
        <f t="shared" si="93"/>
        <v>198.43498999999997</v>
      </c>
      <c r="BJ65" s="71">
        <f t="shared" si="94"/>
        <v>-37.401257546314525</v>
      </c>
      <c r="BK65" s="67">
        <f t="shared" si="404"/>
        <v>342.06700000000001</v>
      </c>
      <c r="BL65" s="68">
        <f>+[1]Аппарат!BL61+[1]Филиалы!BL21</f>
        <v>342.06700000000001</v>
      </c>
      <c r="BM65" s="68">
        <f>+[1]Аппарат!BM61+[1]Филиалы!BN21</f>
        <v>0</v>
      </c>
      <c r="BN65" s="68">
        <f>+[1]Филиалы!BM21</f>
        <v>0</v>
      </c>
      <c r="BO65" s="69">
        <f t="shared" si="405"/>
        <v>435.63199999999995</v>
      </c>
      <c r="BP65" s="68">
        <f>+[1]Аппарат!BP61+[1]Филиалы!BP21</f>
        <v>362.71253774505539</v>
      </c>
      <c r="BQ65" s="68">
        <f>+[1]Аппарат!BQ61+[1]Филиалы!BR21</f>
        <v>69.883992254944602</v>
      </c>
      <c r="BR65" s="68">
        <f>+[1]Филиалы!BQ21</f>
        <v>3.0354700000000001</v>
      </c>
      <c r="BS65" s="70">
        <f t="shared" si="95"/>
        <v>-93.564999999999941</v>
      </c>
      <c r="BT65" s="71">
        <f t="shared" si="96"/>
        <v>27.352828539438164</v>
      </c>
      <c r="BU65" s="67">
        <f t="shared" si="406"/>
        <v>1205.5410000000002</v>
      </c>
      <c r="BV65" s="68">
        <f t="shared" ref="BV65:BX67" si="588">+AR65+BB65+BL65</f>
        <v>1090.4190476275976</v>
      </c>
      <c r="BW65" s="68">
        <f t="shared" si="588"/>
        <v>115.12195237240257</v>
      </c>
      <c r="BX65" s="68">
        <f t="shared" si="588"/>
        <v>0</v>
      </c>
      <c r="BY65" s="69">
        <f t="shared" si="407"/>
        <v>1171.3650100000002</v>
      </c>
      <c r="BZ65" s="68">
        <f t="shared" ref="BZ65:CB67" si="589">+AV65+BF65+BP65</f>
        <v>999.56337351693605</v>
      </c>
      <c r="CA65" s="68">
        <f t="shared" si="589"/>
        <v>162.49953648306399</v>
      </c>
      <c r="CB65" s="68">
        <f t="shared" si="589"/>
        <v>9.3020999999999994</v>
      </c>
      <c r="CC65" s="70">
        <f t="shared" si="99"/>
        <v>34.175989999999956</v>
      </c>
      <c r="CD65" s="71">
        <f t="shared" si="100"/>
        <v>-2.8349089744770168</v>
      </c>
      <c r="CE65" s="67">
        <f t="shared" si="408"/>
        <v>2030.0220000000004</v>
      </c>
      <c r="CF65" s="68">
        <f t="shared" ref="CF65:CH67" si="590">+AH65+BV65</f>
        <v>1868.3754907663551</v>
      </c>
      <c r="CG65" s="68">
        <f t="shared" si="590"/>
        <v>161.64650923364513</v>
      </c>
      <c r="CH65" s="68">
        <f t="shared" si="590"/>
        <v>0</v>
      </c>
      <c r="CI65" s="69">
        <f t="shared" si="409"/>
        <v>1527.0462</v>
      </c>
      <c r="CJ65" s="68">
        <f>+[1]Аппарат!CJ61+[1]Филиалы!CJ21</f>
        <v>1318.7495325996238</v>
      </c>
      <c r="CK65" s="68">
        <f>+[1]Аппарат!CK61+[1]Филиалы!CL21</f>
        <v>196.48533740037624</v>
      </c>
      <c r="CL65" s="68">
        <f>+[1]Филиалы!CK21</f>
        <v>11.81133</v>
      </c>
      <c r="CM65" s="70">
        <f t="shared" si="103"/>
        <v>502.97580000000039</v>
      </c>
      <c r="CN65" s="71">
        <f t="shared" si="104"/>
        <v>-24.77686448718292</v>
      </c>
      <c r="CO65" s="67">
        <f t="shared" si="565"/>
        <v>206.27699999999999</v>
      </c>
      <c r="CP65" s="68">
        <f>+[1]Аппарат!CP61+[1]Филиалы!CP21</f>
        <v>206.27699999999999</v>
      </c>
      <c r="CQ65" s="68">
        <f>+[1]Аппарат!CQ61+[1]Филиалы!CR21</f>
        <v>0</v>
      </c>
      <c r="CR65" s="68">
        <f>+[1]Филиалы!CQ21</f>
        <v>0</v>
      </c>
      <c r="CS65" s="69">
        <f t="shared" si="523"/>
        <v>81.257829999999998</v>
      </c>
      <c r="CT65" s="68">
        <f>+[1]Аппарат!CT61+[1]Филиалы!CT21</f>
        <v>80.760090000000005</v>
      </c>
      <c r="CU65" s="68">
        <f>+[1]Аппарат!CU61+[1]Филиалы!CV21</f>
        <v>0.42513000000000001</v>
      </c>
      <c r="CV65" s="68">
        <f>+[1]Филиалы!CU21</f>
        <v>7.2610000000000008E-2</v>
      </c>
      <c r="CW65" s="70">
        <f t="shared" si="228"/>
        <v>125.01916999999999</v>
      </c>
      <c r="CX65" s="71">
        <f t="shared" si="229"/>
        <v>-60.607421089118027</v>
      </c>
      <c r="CY65" s="67">
        <f t="shared" si="230"/>
        <v>204.15699999999998</v>
      </c>
      <c r="CZ65" s="68">
        <f>+[1]Аппарат!CZ61+[1]Филиалы!CZ21</f>
        <v>195.3614526508884</v>
      </c>
      <c r="DA65" s="68">
        <f>+[1]Аппарат!DA61+[1]Филиалы!DB21</f>
        <v>8.795547349111601</v>
      </c>
      <c r="DB65" s="68">
        <f>+[1]Филиалы!DA21</f>
        <v>0</v>
      </c>
      <c r="DC65" s="69">
        <f t="shared" si="41"/>
        <v>118.9</v>
      </c>
      <c r="DD65" s="68">
        <f>+[1]Аппарат!DD61+[1]Филиалы!DD21</f>
        <v>99.198533555275418</v>
      </c>
      <c r="DE65" s="68">
        <f>+[1]Аппарат!DE61+[1]Филиалы!DF21</f>
        <v>19.666146444724586</v>
      </c>
      <c r="DF65" s="68">
        <f>+[1]Филиалы!DE21</f>
        <v>3.5319999999999997E-2</v>
      </c>
      <c r="DG65" s="70">
        <f t="shared" si="233"/>
        <v>85.256999999999977</v>
      </c>
      <c r="DH65" s="71">
        <f t="shared" si="234"/>
        <v>-41.760507844453031</v>
      </c>
      <c r="DI65" s="67">
        <f t="shared" si="410"/>
        <v>402.85700000000003</v>
      </c>
      <c r="DJ65" s="68">
        <f>+[1]Аппарат!DJ61+[1]Филиалы!DJ21</f>
        <v>372.0740790333216</v>
      </c>
      <c r="DK65" s="68">
        <f>+[1]Аппарат!DK61+[1]Филиалы!DL21</f>
        <v>30.782920966678432</v>
      </c>
      <c r="DL65" s="68">
        <f>+[1]Филиалы!DK21</f>
        <v>0</v>
      </c>
      <c r="DM65" s="69">
        <f t="shared" si="411"/>
        <v>762.255</v>
      </c>
      <c r="DN65" s="68">
        <f>+[1]Аппарат!DN61+[1]Филиалы!DN21</f>
        <v>563.44847515186791</v>
      </c>
      <c r="DO65" s="68">
        <f>+[1]Аппарат!DO61+[1]Филиалы!DP21</f>
        <v>198.641514848132</v>
      </c>
      <c r="DP65" s="68">
        <f>+[1]Филиалы!DO21</f>
        <v>0.16501000000000002</v>
      </c>
      <c r="DQ65" s="70">
        <f t="shared" si="237"/>
        <v>-359.39799999999997</v>
      </c>
      <c r="DR65" s="71">
        <f t="shared" si="238"/>
        <v>89.212301139113862</v>
      </c>
      <c r="DS65" s="67">
        <f t="shared" si="412"/>
        <v>813.29100000000005</v>
      </c>
      <c r="DT65" s="68">
        <f t="shared" ref="DT65:DV67" si="591">+CP65+CZ65+DJ65</f>
        <v>773.71253168421003</v>
      </c>
      <c r="DU65" s="68">
        <f t="shared" si="591"/>
        <v>39.578468315790033</v>
      </c>
      <c r="DV65" s="68">
        <f t="shared" si="591"/>
        <v>0</v>
      </c>
      <c r="DW65" s="69">
        <f t="shared" si="413"/>
        <v>962.41282999999987</v>
      </c>
      <c r="DX65" s="68">
        <f t="shared" ref="DX65:DZ67" si="592">+CT65+DD65+DN65</f>
        <v>743.4070987071434</v>
      </c>
      <c r="DY65" s="68">
        <f t="shared" si="592"/>
        <v>218.73279129285658</v>
      </c>
      <c r="DZ65" s="68">
        <f t="shared" si="592"/>
        <v>0.27294000000000002</v>
      </c>
      <c r="EA65" s="70">
        <f t="shared" si="241"/>
        <v>-149.12182999999982</v>
      </c>
      <c r="EB65" s="71">
        <f t="shared" si="242"/>
        <v>18.335605582749579</v>
      </c>
      <c r="EC65" s="67">
        <f t="shared" si="414"/>
        <v>2843.3130000000006</v>
      </c>
      <c r="ED65" s="68">
        <f t="shared" ref="ED65:EF67" si="593">+CF65+DT65</f>
        <v>2642.0880224505654</v>
      </c>
      <c r="EE65" s="68">
        <f t="shared" si="593"/>
        <v>201.22497754943515</v>
      </c>
      <c r="EF65" s="68">
        <f t="shared" si="593"/>
        <v>0</v>
      </c>
      <c r="EG65" s="69">
        <f t="shared" si="415"/>
        <v>2489.4590299999995</v>
      </c>
      <c r="EH65" s="68">
        <f t="shared" ref="EH65:EJ67" si="594">+CJ65+DX65</f>
        <v>2062.1566313067669</v>
      </c>
      <c r="EI65" s="68">
        <f t="shared" si="594"/>
        <v>415.21812869323281</v>
      </c>
      <c r="EJ65" s="68">
        <f t="shared" si="594"/>
        <v>12.08427</v>
      </c>
      <c r="EK65" s="70">
        <f t="shared" si="245"/>
        <v>353.85397000000103</v>
      </c>
      <c r="EL65" s="71">
        <f t="shared" si="246"/>
        <v>-12.445128974544872</v>
      </c>
      <c r="EM65" s="67">
        <f t="shared" si="416"/>
        <v>341.75</v>
      </c>
      <c r="EN65" s="68">
        <f>+[1]Аппарат!EN61+[1]Филиалы!EN21</f>
        <v>299.92916481376415</v>
      </c>
      <c r="EO65" s="68">
        <f>+[1]Аппарат!EO61+[1]Филиалы!EP21</f>
        <v>41.820835186235875</v>
      </c>
      <c r="EP65" s="68">
        <f>+[1]Филиалы!EO21</f>
        <v>0</v>
      </c>
      <c r="EQ65" s="69">
        <f t="shared" si="417"/>
        <v>1022.2969899999999</v>
      </c>
      <c r="ER65" s="68">
        <f>+[1]Аппарат!ER61+[1]Филиалы!ER21</f>
        <v>771.5626911514596</v>
      </c>
      <c r="ES65" s="68">
        <f>+[1]Аппарат!ES61+[1]Филиалы!ET21</f>
        <v>250.55275884854029</v>
      </c>
      <c r="ET65" s="68">
        <f>+[1]Филиалы!ES21</f>
        <v>0.18153999999999998</v>
      </c>
      <c r="EU65" s="70">
        <f t="shared" si="249"/>
        <v>-680.54698999999994</v>
      </c>
      <c r="EV65" s="71">
        <f t="shared" si="250"/>
        <v>199.13591514264812</v>
      </c>
      <c r="EW65" s="67">
        <f t="shared" si="418"/>
        <v>316.12</v>
      </c>
      <c r="EX65" s="68">
        <f>+[1]Аппарат!EX61+[1]Филиалы!EX21</f>
        <v>289.01450859040966</v>
      </c>
      <c r="EY65" s="68">
        <f>+[1]Аппарат!EY61+[1]Филиалы!EZ21</f>
        <v>27.105491409590368</v>
      </c>
      <c r="EZ65" s="68">
        <f>+[1]Филиалы!EY21</f>
        <v>0</v>
      </c>
      <c r="FA65" s="69">
        <f t="shared" si="419"/>
        <v>19.446999999999999</v>
      </c>
      <c r="FB65" s="68">
        <f>+[1]Аппарат!FB61+[1]Филиалы!FB21</f>
        <v>19.09085</v>
      </c>
      <c r="FC65" s="68">
        <f>+[1]Аппарат!FC61+[1]Филиалы!FD21</f>
        <v>0.31508000000000003</v>
      </c>
      <c r="FD65" s="68">
        <f>+[1]Филиалы!FC21</f>
        <v>4.1070000000000002E-2</v>
      </c>
      <c r="FE65" s="70">
        <f t="shared" si="253"/>
        <v>296.673</v>
      </c>
      <c r="FF65" s="71">
        <f t="shared" si="254"/>
        <v>-93.848222194103499</v>
      </c>
      <c r="FG65" s="67">
        <f t="shared" si="420"/>
        <v>134.60000000000002</v>
      </c>
      <c r="FH65" s="68">
        <f>+[1]Аппарат!FH61+[1]Филиалы!FH21</f>
        <v>134.60000000000002</v>
      </c>
      <c r="FI65" s="68">
        <f>+[1]Аппарат!FI61+[1]Филиалы!FJ21</f>
        <v>0</v>
      </c>
      <c r="FJ65" s="68">
        <f>+[1]Филиалы!FI21</f>
        <v>0</v>
      </c>
      <c r="FK65" s="69">
        <f t="shared" si="421"/>
        <v>120.66099999999999</v>
      </c>
      <c r="FL65" s="68">
        <f>+[1]Аппарат!FL61+[1]Филиалы!FL21</f>
        <v>113.2216809972731</v>
      </c>
      <c r="FM65" s="68">
        <f>+[1]Аппарат!FM61+[1]Филиалы!FN21</f>
        <v>7.271639002726892</v>
      </c>
      <c r="FN65" s="68">
        <f>+[1]Филиалы!FM21</f>
        <v>0.16768</v>
      </c>
      <c r="FO65" s="70">
        <f t="shared" si="257"/>
        <v>13.939000000000036</v>
      </c>
      <c r="FP65" s="71">
        <f t="shared" si="258"/>
        <v>-10.355869242199134</v>
      </c>
      <c r="FQ65" s="67">
        <f t="shared" si="422"/>
        <v>792.47</v>
      </c>
      <c r="FR65" s="68">
        <f t="shared" ref="FR65:FT67" si="595">+EN65+EX65+FH65</f>
        <v>723.54367340417377</v>
      </c>
      <c r="FS65" s="68">
        <f t="shared" si="595"/>
        <v>68.926326595826239</v>
      </c>
      <c r="FT65" s="68">
        <f t="shared" si="595"/>
        <v>0</v>
      </c>
      <c r="FU65" s="69">
        <f t="shared" si="423"/>
        <v>1162.40499</v>
      </c>
      <c r="FV65" s="68">
        <f t="shared" ref="FV65:FX67" si="596">+ER65+FB65+FL65</f>
        <v>903.87522214873275</v>
      </c>
      <c r="FW65" s="68">
        <f t="shared" si="596"/>
        <v>258.1394778512672</v>
      </c>
      <c r="FX65" s="68">
        <f t="shared" si="596"/>
        <v>0.39028999999999997</v>
      </c>
      <c r="FY65" s="70">
        <f t="shared" si="261"/>
        <v>-369.93498999999997</v>
      </c>
      <c r="FZ65" s="71">
        <f t="shared" si="262"/>
        <v>46.681261120294749</v>
      </c>
      <c r="GA65" s="67">
        <f t="shared" si="424"/>
        <v>1605.7610000000002</v>
      </c>
      <c r="GB65" s="68">
        <f t="shared" ref="GB65:GD67" si="597">+DT65+FR65</f>
        <v>1497.2562050883839</v>
      </c>
      <c r="GC65" s="68">
        <f t="shared" si="597"/>
        <v>108.50479491161627</v>
      </c>
      <c r="GD65" s="68">
        <f t="shared" si="597"/>
        <v>0</v>
      </c>
      <c r="GE65" s="69">
        <f t="shared" si="425"/>
        <v>2124.8178200000002</v>
      </c>
      <c r="GF65" s="68">
        <f t="shared" ref="GF65:GH67" si="598">+DX65+FV65</f>
        <v>1647.2823208558762</v>
      </c>
      <c r="GG65" s="68">
        <f t="shared" si="598"/>
        <v>476.87226914412378</v>
      </c>
      <c r="GH65" s="68">
        <f t="shared" si="598"/>
        <v>0.66322999999999999</v>
      </c>
      <c r="GI65" s="70">
        <f t="shared" si="265"/>
        <v>-519.05682000000002</v>
      </c>
      <c r="GJ65" s="71">
        <f t="shared" si="266"/>
        <v>32.324662262939512</v>
      </c>
      <c r="GK65" s="67">
        <f t="shared" si="426"/>
        <v>3635.7830000000004</v>
      </c>
      <c r="GL65" s="68">
        <f t="shared" ref="GL65:GN67" si="599">+ED65+FR65</f>
        <v>3365.6316958547391</v>
      </c>
      <c r="GM65" s="68">
        <f t="shared" si="599"/>
        <v>270.15130414526141</v>
      </c>
      <c r="GN65" s="68">
        <f t="shared" si="599"/>
        <v>0</v>
      </c>
      <c r="GO65" s="69">
        <f t="shared" si="427"/>
        <v>3651.86402</v>
      </c>
      <c r="GP65" s="68">
        <f t="shared" ref="GP65:GR67" si="600">+EH65+FV65</f>
        <v>2966.0318534554999</v>
      </c>
      <c r="GQ65" s="68">
        <f t="shared" si="600"/>
        <v>673.35760654449996</v>
      </c>
      <c r="GR65" s="68">
        <f t="shared" si="600"/>
        <v>12.47456</v>
      </c>
      <c r="GS65" s="70">
        <f t="shared" si="269"/>
        <v>-16.081019999999626</v>
      </c>
      <c r="GT65" s="71">
        <f t="shared" si="270"/>
        <v>0.44229867404077083</v>
      </c>
      <c r="GV65" s="31">
        <f>+GK65</f>
        <v>3635.7830000000004</v>
      </c>
      <c r="GW65" s="31">
        <v>1618.2438500000001</v>
      </c>
      <c r="GX65" s="65">
        <f t="shared" si="78"/>
        <v>91.197650000000067</v>
      </c>
      <c r="GZ65" s="79">
        <f t="shared" si="449"/>
        <v>355.67718999999994</v>
      </c>
    </row>
    <row r="66" spans="1:212" ht="25.5" x14ac:dyDescent="0.2">
      <c r="A66" s="340"/>
      <c r="B66" s="107" t="s">
        <v>325</v>
      </c>
      <c r="C66" s="67">
        <f t="shared" si="79"/>
        <v>0</v>
      </c>
      <c r="D66" s="68">
        <f>+[1]Аппарат!D62</f>
        <v>0</v>
      </c>
      <c r="E66" s="68">
        <f>+[1]Аппарат!E62</f>
        <v>0</v>
      </c>
      <c r="F66" s="68"/>
      <c r="G66" s="69">
        <f t="shared" si="521"/>
        <v>0</v>
      </c>
      <c r="H66" s="68">
        <f>+[1]Аппарат!H62</f>
        <v>0</v>
      </c>
      <c r="I66" s="68">
        <f>+[1]Аппарат!I62</f>
        <v>0</v>
      </c>
      <c r="J66" s="68">
        <f>+[1]Аппарат!J62</f>
        <v>0</v>
      </c>
      <c r="K66" s="70">
        <f t="shared" si="80"/>
        <v>0</v>
      </c>
      <c r="L66" s="71" t="e">
        <f t="shared" si="81"/>
        <v>#DIV/0!</v>
      </c>
      <c r="M66" s="67">
        <f t="shared" si="207"/>
        <v>0</v>
      </c>
      <c r="N66" s="68">
        <f>+[1]Аппарат!N62</f>
        <v>0</v>
      </c>
      <c r="O66" s="68">
        <f>+[1]Аппарат!O62</f>
        <v>0</v>
      </c>
      <c r="P66" s="68"/>
      <c r="Q66" s="69">
        <f t="shared" si="7"/>
        <v>0</v>
      </c>
      <c r="R66" s="68">
        <f>+[1]Аппарат!R62</f>
        <v>0</v>
      </c>
      <c r="S66" s="68">
        <f>+[1]Аппарат!S62</f>
        <v>0</v>
      </c>
      <c r="T66" s="68">
        <f>+[1]Аппарат!T62</f>
        <v>0</v>
      </c>
      <c r="U66" s="70">
        <f t="shared" si="83"/>
        <v>0</v>
      </c>
      <c r="V66" s="71" t="e">
        <f t="shared" si="84"/>
        <v>#DIV/0!</v>
      </c>
      <c r="W66" s="67">
        <f t="shared" si="396"/>
        <v>0</v>
      </c>
      <c r="X66" s="68">
        <f>+[1]Аппарат!X62</f>
        <v>0</v>
      </c>
      <c r="Y66" s="68">
        <f>+[1]Аппарат!Y62</f>
        <v>0</v>
      </c>
      <c r="Z66" s="68"/>
      <c r="AA66" s="69">
        <f t="shared" si="397"/>
        <v>0</v>
      </c>
      <c r="AB66" s="68">
        <f>+[1]Аппарат!AB62</f>
        <v>0</v>
      </c>
      <c r="AC66" s="68">
        <f>+[1]Аппарат!AC62</f>
        <v>0</v>
      </c>
      <c r="AD66" s="68">
        <f>+[1]Аппарат!AD62</f>
        <v>0</v>
      </c>
      <c r="AE66" s="70">
        <f t="shared" si="85"/>
        <v>0</v>
      </c>
      <c r="AF66" s="71" t="e">
        <f t="shared" si="86"/>
        <v>#DIV/0!</v>
      </c>
      <c r="AG66" s="67">
        <f t="shared" si="398"/>
        <v>0</v>
      </c>
      <c r="AH66" s="68">
        <f t="shared" si="586"/>
        <v>0</v>
      </c>
      <c r="AI66" s="68">
        <f t="shared" si="586"/>
        <v>0</v>
      </c>
      <c r="AJ66" s="68">
        <f t="shared" si="586"/>
        <v>0</v>
      </c>
      <c r="AK66" s="69">
        <f t="shared" si="399"/>
        <v>0</v>
      </c>
      <c r="AL66" s="68">
        <f t="shared" si="587"/>
        <v>0</v>
      </c>
      <c r="AM66" s="68">
        <f t="shared" si="587"/>
        <v>0</v>
      </c>
      <c r="AN66" s="68">
        <f t="shared" si="587"/>
        <v>0</v>
      </c>
      <c r="AO66" s="70">
        <f t="shared" si="89"/>
        <v>0</v>
      </c>
      <c r="AP66" s="71" t="e">
        <f t="shared" si="90"/>
        <v>#DIV/0!</v>
      </c>
      <c r="AQ66" s="67">
        <f t="shared" si="400"/>
        <v>0</v>
      </c>
      <c r="AR66" s="68">
        <f>+[1]Аппарат!AR62</f>
        <v>0</v>
      </c>
      <c r="AS66" s="68">
        <f>+[1]Аппарат!AS62</f>
        <v>0</v>
      </c>
      <c r="AT66" s="68"/>
      <c r="AU66" s="69">
        <f t="shared" si="401"/>
        <v>0</v>
      </c>
      <c r="AV66" s="68">
        <f>+[1]Аппарат!AV62</f>
        <v>0</v>
      </c>
      <c r="AW66" s="68">
        <f>+[1]Аппарат!AW62</f>
        <v>0</v>
      </c>
      <c r="AX66" s="68">
        <f>+[1]Аппарат!AX62</f>
        <v>0</v>
      </c>
      <c r="AY66" s="70">
        <f t="shared" si="91"/>
        <v>0</v>
      </c>
      <c r="AZ66" s="71" t="e">
        <f t="shared" si="92"/>
        <v>#DIV/0!</v>
      </c>
      <c r="BA66" s="67">
        <f t="shared" si="402"/>
        <v>0</v>
      </c>
      <c r="BB66" s="68">
        <f>+[1]Аппарат!BB62</f>
        <v>0</v>
      </c>
      <c r="BC66" s="68">
        <f>+[1]Аппарат!BC62</f>
        <v>0</v>
      </c>
      <c r="BD66" s="68"/>
      <c r="BE66" s="69">
        <f t="shared" si="403"/>
        <v>0</v>
      </c>
      <c r="BF66" s="68">
        <f>+[1]Аппарат!BF62</f>
        <v>0</v>
      </c>
      <c r="BG66" s="68">
        <f>+[1]Аппарат!BG62</f>
        <v>0</v>
      </c>
      <c r="BH66" s="68">
        <f>+[1]Аппарат!BH62</f>
        <v>0</v>
      </c>
      <c r="BI66" s="70">
        <f t="shared" si="93"/>
        <v>0</v>
      </c>
      <c r="BJ66" s="71" t="e">
        <f t="shared" si="94"/>
        <v>#DIV/0!</v>
      </c>
      <c r="BK66" s="67">
        <f t="shared" si="404"/>
        <v>0</v>
      </c>
      <c r="BL66" s="68">
        <f>+[1]Аппарат!BL62</f>
        <v>0</v>
      </c>
      <c r="BM66" s="68">
        <f>+[1]Аппарат!BM62</f>
        <v>0</v>
      </c>
      <c r="BN66" s="68"/>
      <c r="BO66" s="69">
        <f t="shared" si="405"/>
        <v>0</v>
      </c>
      <c r="BP66" s="68">
        <f>+[1]Аппарат!BP62</f>
        <v>0</v>
      </c>
      <c r="BQ66" s="68">
        <f>+[1]Аппарат!BQ62</f>
        <v>0</v>
      </c>
      <c r="BR66" s="68">
        <f>+[1]Аппарат!BR62</f>
        <v>0</v>
      </c>
      <c r="BS66" s="70">
        <f t="shared" si="95"/>
        <v>0</v>
      </c>
      <c r="BT66" s="71" t="e">
        <f t="shared" si="96"/>
        <v>#DIV/0!</v>
      </c>
      <c r="BU66" s="67">
        <f t="shared" si="406"/>
        <v>0</v>
      </c>
      <c r="BV66" s="68">
        <f t="shared" si="588"/>
        <v>0</v>
      </c>
      <c r="BW66" s="68">
        <f t="shared" si="588"/>
        <v>0</v>
      </c>
      <c r="BX66" s="68">
        <f t="shared" si="588"/>
        <v>0</v>
      </c>
      <c r="BY66" s="69">
        <f t="shared" si="407"/>
        <v>0</v>
      </c>
      <c r="BZ66" s="68">
        <f t="shared" si="589"/>
        <v>0</v>
      </c>
      <c r="CA66" s="68">
        <f t="shared" si="589"/>
        <v>0</v>
      </c>
      <c r="CB66" s="68">
        <f t="shared" si="589"/>
        <v>0</v>
      </c>
      <c r="CC66" s="70">
        <f t="shared" si="99"/>
        <v>0</v>
      </c>
      <c r="CD66" s="71" t="e">
        <f t="shared" si="100"/>
        <v>#DIV/0!</v>
      </c>
      <c r="CE66" s="67">
        <f t="shared" si="408"/>
        <v>0</v>
      </c>
      <c r="CF66" s="68">
        <f t="shared" si="590"/>
        <v>0</v>
      </c>
      <c r="CG66" s="68">
        <f t="shared" si="590"/>
        <v>0</v>
      </c>
      <c r="CH66" s="68">
        <f t="shared" si="590"/>
        <v>0</v>
      </c>
      <c r="CI66" s="69">
        <f t="shared" si="409"/>
        <v>0</v>
      </c>
      <c r="CJ66" s="68">
        <f>+[1]Аппарат!CJ62</f>
        <v>0</v>
      </c>
      <c r="CK66" s="68">
        <f>+[1]Аппарат!CK62</f>
        <v>0</v>
      </c>
      <c r="CL66" s="68">
        <f>+[1]Аппарат!CL62</f>
        <v>0</v>
      </c>
      <c r="CM66" s="70">
        <f t="shared" si="103"/>
        <v>0</v>
      </c>
      <c r="CN66" s="71" t="e">
        <f t="shared" si="104"/>
        <v>#DIV/0!</v>
      </c>
      <c r="CO66" s="67">
        <f t="shared" si="565"/>
        <v>0</v>
      </c>
      <c r="CP66" s="68">
        <f>+[1]Аппарат!CP62</f>
        <v>0</v>
      </c>
      <c r="CQ66" s="68">
        <f>+[1]Аппарат!CQ62</f>
        <v>0</v>
      </c>
      <c r="CR66" s="68"/>
      <c r="CS66" s="69">
        <f t="shared" si="523"/>
        <v>0</v>
      </c>
      <c r="CT66" s="68">
        <f>+[1]Аппарат!CT62</f>
        <v>0</v>
      </c>
      <c r="CU66" s="68">
        <f>+[1]Аппарат!CU62</f>
        <v>0</v>
      </c>
      <c r="CV66" s="68">
        <f>+[1]Аппарат!CV62</f>
        <v>0</v>
      </c>
      <c r="CW66" s="70">
        <f t="shared" si="228"/>
        <v>0</v>
      </c>
      <c r="CX66" s="71" t="e">
        <f t="shared" si="229"/>
        <v>#DIV/0!</v>
      </c>
      <c r="CY66" s="67">
        <f t="shared" si="230"/>
        <v>0</v>
      </c>
      <c r="CZ66" s="68">
        <f>+[1]Аппарат!CZ62</f>
        <v>0</v>
      </c>
      <c r="DA66" s="68">
        <f>+[1]Аппарат!DA62</f>
        <v>0</v>
      </c>
      <c r="DB66" s="68"/>
      <c r="DC66" s="69">
        <f t="shared" si="41"/>
        <v>0</v>
      </c>
      <c r="DD66" s="68">
        <f>+[1]Аппарат!DD62</f>
        <v>0</v>
      </c>
      <c r="DE66" s="68">
        <f>+[1]Аппарат!DE62</f>
        <v>0</v>
      </c>
      <c r="DF66" s="68">
        <f>+[1]Аппарат!DF62</f>
        <v>0</v>
      </c>
      <c r="DG66" s="70">
        <f t="shared" si="233"/>
        <v>0</v>
      </c>
      <c r="DH66" s="71" t="e">
        <f t="shared" si="234"/>
        <v>#DIV/0!</v>
      </c>
      <c r="DI66" s="67">
        <f t="shared" si="410"/>
        <v>0</v>
      </c>
      <c r="DJ66" s="68">
        <f>+[1]Аппарат!DJ62</f>
        <v>0</v>
      </c>
      <c r="DK66" s="68">
        <f>+[1]Аппарат!DK62</f>
        <v>0</v>
      </c>
      <c r="DL66" s="68"/>
      <c r="DM66" s="69">
        <f t="shared" si="411"/>
        <v>0</v>
      </c>
      <c r="DN66" s="68">
        <f>+[1]Аппарат!DN62</f>
        <v>0</v>
      </c>
      <c r="DO66" s="68">
        <f>+[1]Аппарат!DO62</f>
        <v>0</v>
      </c>
      <c r="DP66" s="68">
        <f>+[1]Аппарат!DP62</f>
        <v>0</v>
      </c>
      <c r="DQ66" s="70">
        <f t="shared" si="237"/>
        <v>0</v>
      </c>
      <c r="DR66" s="71" t="e">
        <f t="shared" si="238"/>
        <v>#DIV/0!</v>
      </c>
      <c r="DS66" s="67">
        <f t="shared" si="412"/>
        <v>0</v>
      </c>
      <c r="DT66" s="68">
        <f t="shared" si="591"/>
        <v>0</v>
      </c>
      <c r="DU66" s="68">
        <f t="shared" si="591"/>
        <v>0</v>
      </c>
      <c r="DV66" s="68">
        <f t="shared" si="591"/>
        <v>0</v>
      </c>
      <c r="DW66" s="69">
        <f t="shared" si="413"/>
        <v>0</v>
      </c>
      <c r="DX66" s="68">
        <f t="shared" si="592"/>
        <v>0</v>
      </c>
      <c r="DY66" s="68">
        <f t="shared" si="592"/>
        <v>0</v>
      </c>
      <c r="DZ66" s="68">
        <f t="shared" si="592"/>
        <v>0</v>
      </c>
      <c r="EA66" s="70">
        <f t="shared" si="241"/>
        <v>0</v>
      </c>
      <c r="EB66" s="71" t="e">
        <f t="shared" si="242"/>
        <v>#DIV/0!</v>
      </c>
      <c r="EC66" s="67">
        <f t="shared" si="414"/>
        <v>0</v>
      </c>
      <c r="ED66" s="68">
        <f t="shared" si="593"/>
        <v>0</v>
      </c>
      <c r="EE66" s="68">
        <f t="shared" si="593"/>
        <v>0</v>
      </c>
      <c r="EF66" s="68">
        <f t="shared" si="593"/>
        <v>0</v>
      </c>
      <c r="EG66" s="69">
        <f t="shared" si="415"/>
        <v>0</v>
      </c>
      <c r="EH66" s="68">
        <f t="shared" si="594"/>
        <v>0</v>
      </c>
      <c r="EI66" s="68">
        <f t="shared" si="594"/>
        <v>0</v>
      </c>
      <c r="EJ66" s="68">
        <f t="shared" si="594"/>
        <v>0</v>
      </c>
      <c r="EK66" s="70">
        <f t="shared" si="245"/>
        <v>0</v>
      </c>
      <c r="EL66" s="71" t="e">
        <f t="shared" si="246"/>
        <v>#DIV/0!</v>
      </c>
      <c r="EM66" s="67">
        <f t="shared" si="416"/>
        <v>0</v>
      </c>
      <c r="EN66" s="68">
        <f>+[1]Аппарат!EN62</f>
        <v>0</v>
      </c>
      <c r="EO66" s="68">
        <f>+[1]Аппарат!EO62</f>
        <v>0</v>
      </c>
      <c r="EP66" s="68"/>
      <c r="EQ66" s="69">
        <f t="shared" si="417"/>
        <v>0</v>
      </c>
      <c r="ER66" s="68">
        <f>+[1]Аппарат!ER62</f>
        <v>0</v>
      </c>
      <c r="ES66" s="68">
        <f>+[1]Аппарат!ES62</f>
        <v>0</v>
      </c>
      <c r="ET66" s="68">
        <f>+[1]Аппарат!ET62</f>
        <v>0</v>
      </c>
      <c r="EU66" s="70">
        <f t="shared" si="249"/>
        <v>0</v>
      </c>
      <c r="EV66" s="71" t="e">
        <f t="shared" si="250"/>
        <v>#DIV/0!</v>
      </c>
      <c r="EW66" s="67">
        <f t="shared" si="418"/>
        <v>0</v>
      </c>
      <c r="EX66" s="68">
        <f>+[1]Аппарат!EX62</f>
        <v>0</v>
      </c>
      <c r="EY66" s="68">
        <f>+[1]Аппарат!EY62</f>
        <v>0</v>
      </c>
      <c r="EZ66" s="68"/>
      <c r="FA66" s="69">
        <f t="shared" si="419"/>
        <v>0</v>
      </c>
      <c r="FB66" s="68">
        <f>+[1]Аппарат!FB62</f>
        <v>0</v>
      </c>
      <c r="FC66" s="68">
        <f>+[1]Аппарат!FC62</f>
        <v>0</v>
      </c>
      <c r="FD66" s="68">
        <f>+[1]Аппарат!FD62</f>
        <v>0</v>
      </c>
      <c r="FE66" s="70">
        <f t="shared" si="253"/>
        <v>0</v>
      </c>
      <c r="FF66" s="71" t="e">
        <f t="shared" si="254"/>
        <v>#DIV/0!</v>
      </c>
      <c r="FG66" s="67">
        <f t="shared" si="420"/>
        <v>0</v>
      </c>
      <c r="FH66" s="68">
        <f>+[1]Аппарат!FH62</f>
        <v>0</v>
      </c>
      <c r="FI66" s="68">
        <f>+[1]Аппарат!FI62</f>
        <v>0</v>
      </c>
      <c r="FJ66" s="68"/>
      <c r="FK66" s="69">
        <f t="shared" si="421"/>
        <v>0</v>
      </c>
      <c r="FL66" s="68">
        <f>+[1]Аппарат!FL62</f>
        <v>0</v>
      </c>
      <c r="FM66" s="68">
        <f>+[1]Аппарат!FM62</f>
        <v>0</v>
      </c>
      <c r="FN66" s="68">
        <f>+[1]Аппарат!FN62</f>
        <v>0</v>
      </c>
      <c r="FO66" s="70">
        <f t="shared" si="257"/>
        <v>0</v>
      </c>
      <c r="FP66" s="71" t="e">
        <f t="shared" si="258"/>
        <v>#DIV/0!</v>
      </c>
      <c r="FQ66" s="67">
        <f t="shared" si="422"/>
        <v>0</v>
      </c>
      <c r="FR66" s="68">
        <f t="shared" si="595"/>
        <v>0</v>
      </c>
      <c r="FS66" s="68">
        <f t="shared" si="595"/>
        <v>0</v>
      </c>
      <c r="FT66" s="68">
        <f t="shared" si="595"/>
        <v>0</v>
      </c>
      <c r="FU66" s="69">
        <f t="shared" si="423"/>
        <v>0</v>
      </c>
      <c r="FV66" s="68">
        <f t="shared" si="596"/>
        <v>0</v>
      </c>
      <c r="FW66" s="68">
        <f t="shared" si="596"/>
        <v>0</v>
      </c>
      <c r="FX66" s="68">
        <f t="shared" si="596"/>
        <v>0</v>
      </c>
      <c r="FY66" s="70">
        <f t="shared" si="261"/>
        <v>0</v>
      </c>
      <c r="FZ66" s="71" t="e">
        <f t="shared" si="262"/>
        <v>#DIV/0!</v>
      </c>
      <c r="GA66" s="67">
        <f t="shared" si="424"/>
        <v>0</v>
      </c>
      <c r="GB66" s="68">
        <f t="shared" si="597"/>
        <v>0</v>
      </c>
      <c r="GC66" s="68">
        <f t="shared" si="597"/>
        <v>0</v>
      </c>
      <c r="GD66" s="68">
        <f t="shared" si="597"/>
        <v>0</v>
      </c>
      <c r="GE66" s="69">
        <f t="shared" si="425"/>
        <v>0</v>
      </c>
      <c r="GF66" s="68">
        <f t="shared" si="598"/>
        <v>0</v>
      </c>
      <c r="GG66" s="68">
        <f t="shared" si="598"/>
        <v>0</v>
      </c>
      <c r="GH66" s="68">
        <f t="shared" si="598"/>
        <v>0</v>
      </c>
      <c r="GI66" s="70">
        <f t="shared" si="265"/>
        <v>0</v>
      </c>
      <c r="GJ66" s="71" t="e">
        <f t="shared" si="266"/>
        <v>#DIV/0!</v>
      </c>
      <c r="GK66" s="67">
        <f t="shared" si="426"/>
        <v>0</v>
      </c>
      <c r="GL66" s="68">
        <f t="shared" si="599"/>
        <v>0</v>
      </c>
      <c r="GM66" s="68">
        <f t="shared" si="599"/>
        <v>0</v>
      </c>
      <c r="GN66" s="68">
        <f t="shared" si="599"/>
        <v>0</v>
      </c>
      <c r="GO66" s="69">
        <f t="shared" si="427"/>
        <v>0</v>
      </c>
      <c r="GP66" s="68">
        <f t="shared" si="600"/>
        <v>0</v>
      </c>
      <c r="GQ66" s="68">
        <f t="shared" si="600"/>
        <v>0</v>
      </c>
      <c r="GR66" s="68">
        <f t="shared" si="600"/>
        <v>0</v>
      </c>
      <c r="GS66" s="70">
        <f t="shared" si="269"/>
        <v>0</v>
      </c>
      <c r="GT66" s="71" t="e">
        <f t="shared" si="270"/>
        <v>#DIV/0!</v>
      </c>
      <c r="GV66" s="31">
        <f>+GK66-[1]Шатура!GK21</f>
        <v>-75.2</v>
      </c>
      <c r="GX66" s="65">
        <f t="shared" si="78"/>
        <v>0</v>
      </c>
      <c r="GZ66" s="79">
        <f t="shared" si="449"/>
        <v>0</v>
      </c>
    </row>
    <row r="67" spans="1:212" ht="15" x14ac:dyDescent="0.2">
      <c r="A67" s="341"/>
      <c r="B67" s="130" t="s">
        <v>326</v>
      </c>
      <c r="C67" s="137">
        <f t="shared" si="79"/>
        <v>2.25</v>
      </c>
      <c r="D67" s="68">
        <f>+[1]Аппарат!D63+[1]Филиалы!D20</f>
        <v>2.25</v>
      </c>
      <c r="E67" s="68">
        <f>+[1]Аппарат!E63+[1]Филиалы!F20</f>
        <v>0</v>
      </c>
      <c r="F67" s="68">
        <f>+[1]Филиалы!E20</f>
        <v>0</v>
      </c>
      <c r="G67" s="138">
        <f t="shared" si="521"/>
        <v>2.0300000000000002</v>
      </c>
      <c r="H67" s="68">
        <f>+[1]Аппарат!H63+[1]Филиалы!H20</f>
        <v>2.0300000000000002</v>
      </c>
      <c r="I67" s="68">
        <f>+[1]Аппарат!I63+[1]Филиалы!J20</f>
        <v>0</v>
      </c>
      <c r="J67" s="68">
        <f>+[1]Филиалы!I20</f>
        <v>0</v>
      </c>
      <c r="K67" s="139">
        <f t="shared" si="80"/>
        <v>0.21999999999999975</v>
      </c>
      <c r="L67" s="140">
        <f t="shared" si="81"/>
        <v>-9.7777777777777573</v>
      </c>
      <c r="M67" s="137">
        <f t="shared" si="207"/>
        <v>27.599999999999998</v>
      </c>
      <c r="N67" s="68">
        <f>+[1]Аппарат!N63+[1]Филиалы!N20</f>
        <v>27.599999999999998</v>
      </c>
      <c r="O67" s="68">
        <f>+[1]Аппарат!O63+[1]Филиалы!P20</f>
        <v>0</v>
      </c>
      <c r="P67" s="68">
        <f>+[1]Филиалы!O20</f>
        <v>0</v>
      </c>
      <c r="Q67" s="138">
        <f t="shared" si="7"/>
        <v>1.22</v>
      </c>
      <c r="R67" s="68">
        <f>+[1]Аппарат!R63+[1]Филиалы!R20</f>
        <v>1.22</v>
      </c>
      <c r="S67" s="68">
        <f>+[1]Аппарат!S63+[1]Филиалы!T20</f>
        <v>0</v>
      </c>
      <c r="T67" s="68">
        <f>+[1]Филиалы!S20</f>
        <v>0</v>
      </c>
      <c r="U67" s="139">
        <f t="shared" si="83"/>
        <v>26.38</v>
      </c>
      <c r="V67" s="140">
        <f t="shared" si="84"/>
        <v>-95.579710144927532</v>
      </c>
      <c r="W67" s="137">
        <f t="shared" si="396"/>
        <v>27.599999999999998</v>
      </c>
      <c r="X67" s="68">
        <f>+[1]Аппарат!X63+[1]Филиалы!X20</f>
        <v>27.599999999999998</v>
      </c>
      <c r="Y67" s="68">
        <f>+[1]Аппарат!Y63+[1]Филиалы!Z20</f>
        <v>0</v>
      </c>
      <c r="Z67" s="68">
        <f>+[1]Филиалы!Y20</f>
        <v>0</v>
      </c>
      <c r="AA67" s="138">
        <f t="shared" si="397"/>
        <v>11.25</v>
      </c>
      <c r="AB67" s="68">
        <f>+[1]Аппарат!AB63+[1]Филиалы!AB20</f>
        <v>11.25</v>
      </c>
      <c r="AC67" s="68">
        <f>+[1]Аппарат!AC63+[1]Филиалы!AD20</f>
        <v>0</v>
      </c>
      <c r="AD67" s="68">
        <f>+[1]Филиалы!AC20</f>
        <v>0</v>
      </c>
      <c r="AE67" s="139">
        <f t="shared" si="85"/>
        <v>16.349999999999998</v>
      </c>
      <c r="AF67" s="140">
        <f t="shared" si="86"/>
        <v>-59.239130434782602</v>
      </c>
      <c r="AG67" s="137">
        <f t="shared" si="398"/>
        <v>57.449999999999996</v>
      </c>
      <c r="AH67" s="68">
        <f t="shared" si="586"/>
        <v>57.449999999999996</v>
      </c>
      <c r="AI67" s="68">
        <f t="shared" si="586"/>
        <v>0</v>
      </c>
      <c r="AJ67" s="68">
        <f t="shared" si="586"/>
        <v>0</v>
      </c>
      <c r="AK67" s="138">
        <f t="shared" si="399"/>
        <v>14.5</v>
      </c>
      <c r="AL67" s="68">
        <f t="shared" si="587"/>
        <v>14.5</v>
      </c>
      <c r="AM67" s="68">
        <f t="shared" si="587"/>
        <v>0</v>
      </c>
      <c r="AN67" s="68">
        <f t="shared" si="587"/>
        <v>0</v>
      </c>
      <c r="AO67" s="139">
        <f t="shared" si="89"/>
        <v>42.949999999999996</v>
      </c>
      <c r="AP67" s="140">
        <f t="shared" si="90"/>
        <v>-74.760661444734552</v>
      </c>
      <c r="AQ67" s="137">
        <f t="shared" si="400"/>
        <v>27.599999999999998</v>
      </c>
      <c r="AR67" s="68">
        <f>+[1]Аппарат!AR63+[1]Филиалы!AR20</f>
        <v>27.599999999999998</v>
      </c>
      <c r="AS67" s="68">
        <f>+[1]Аппарат!AS63+[1]Филиалы!AT20</f>
        <v>0</v>
      </c>
      <c r="AT67" s="68">
        <f>+[1]Филиалы!AS20</f>
        <v>0</v>
      </c>
      <c r="AU67" s="138">
        <f t="shared" si="401"/>
        <v>11.05883</v>
      </c>
      <c r="AV67" s="68">
        <f>+[1]Аппарат!AV63+[1]Филиалы!AV20</f>
        <v>10.83765</v>
      </c>
      <c r="AW67" s="68">
        <f>+[1]Аппарат!AW63+[1]Филиалы!AX20</f>
        <v>0.16920000000000002</v>
      </c>
      <c r="AX67" s="68">
        <f>+[1]Филиалы!AW20</f>
        <v>5.1979999999999998E-2</v>
      </c>
      <c r="AY67" s="139">
        <f t="shared" si="91"/>
        <v>16.541169999999997</v>
      </c>
      <c r="AZ67" s="140">
        <f t="shared" si="92"/>
        <v>-59.931775362318831</v>
      </c>
      <c r="BA67" s="137">
        <f t="shared" si="402"/>
        <v>27.599999999999998</v>
      </c>
      <c r="BB67" s="68">
        <f>+[1]Аппарат!BB63+[1]Филиалы!BB20</f>
        <v>27.599999999999998</v>
      </c>
      <c r="BC67" s="68">
        <f>+[1]Аппарат!BC63+[1]Филиалы!BD20</f>
        <v>0</v>
      </c>
      <c r="BD67" s="68">
        <f>+[1]Филиалы!BC20</f>
        <v>0</v>
      </c>
      <c r="BE67" s="138">
        <f t="shared" si="403"/>
        <v>7.6267900000000006</v>
      </c>
      <c r="BF67" s="68">
        <f>+[1]Аппарат!BF63+[1]Филиалы!BF20</f>
        <v>7.4993699999999999</v>
      </c>
      <c r="BG67" s="68">
        <f>+[1]Аппарат!BG63+[1]Филиалы!BH20</f>
        <v>0.10357</v>
      </c>
      <c r="BH67" s="68">
        <f>+[1]Филиалы!BG20</f>
        <v>2.385E-2</v>
      </c>
      <c r="BI67" s="139">
        <f t="shared" si="93"/>
        <v>19.973209999999998</v>
      </c>
      <c r="BJ67" s="140">
        <f t="shared" si="94"/>
        <v>-72.366702898550727</v>
      </c>
      <c r="BK67" s="137">
        <f t="shared" si="404"/>
        <v>27.599999999999998</v>
      </c>
      <c r="BL67" s="68">
        <f>+[1]Аппарат!BL63+[1]Филиалы!BL20</f>
        <v>27.599999999999998</v>
      </c>
      <c r="BM67" s="68">
        <f>+[1]Аппарат!BM63+[1]Филиалы!BN20</f>
        <v>0</v>
      </c>
      <c r="BN67" s="68">
        <f>+[1]Филиалы!BM20</f>
        <v>0</v>
      </c>
      <c r="BO67" s="138">
        <f t="shared" si="405"/>
        <v>11.63082</v>
      </c>
      <c r="BP67" s="68">
        <f>+[1]Аппарат!BP63+[1]Филиалы!BP20</f>
        <v>11.03168</v>
      </c>
      <c r="BQ67" s="68">
        <f>+[1]Аппарат!BQ63+[1]Филиалы!BR20</f>
        <v>0.35038000000000002</v>
      </c>
      <c r="BR67" s="68">
        <f>+[1]Филиалы!BQ20</f>
        <v>0.24876000000000001</v>
      </c>
      <c r="BS67" s="139">
        <f t="shared" si="95"/>
        <v>15.969179999999998</v>
      </c>
      <c r="BT67" s="140">
        <f t="shared" si="96"/>
        <v>-57.859347826086953</v>
      </c>
      <c r="BU67" s="137">
        <f t="shared" si="406"/>
        <v>82.8</v>
      </c>
      <c r="BV67" s="68">
        <f t="shared" si="588"/>
        <v>82.8</v>
      </c>
      <c r="BW67" s="68">
        <f t="shared" si="588"/>
        <v>0</v>
      </c>
      <c r="BX67" s="68">
        <f t="shared" si="588"/>
        <v>0</v>
      </c>
      <c r="BY67" s="138">
        <f t="shared" si="407"/>
        <v>30.316439999999997</v>
      </c>
      <c r="BZ67" s="68">
        <f t="shared" si="589"/>
        <v>29.368699999999997</v>
      </c>
      <c r="CA67" s="68">
        <f t="shared" si="589"/>
        <v>0.62315000000000009</v>
      </c>
      <c r="CB67" s="68">
        <f t="shared" si="589"/>
        <v>0.32458999999999999</v>
      </c>
      <c r="CC67" s="139">
        <f t="shared" si="99"/>
        <v>52.483559999999997</v>
      </c>
      <c r="CD67" s="140">
        <f t="shared" si="100"/>
        <v>-63.385942028985511</v>
      </c>
      <c r="CE67" s="137">
        <f t="shared" si="408"/>
        <v>140.25</v>
      </c>
      <c r="CF67" s="68">
        <f t="shared" si="590"/>
        <v>140.25</v>
      </c>
      <c r="CG67" s="68">
        <f t="shared" si="590"/>
        <v>0</v>
      </c>
      <c r="CH67" s="68">
        <f t="shared" si="590"/>
        <v>0</v>
      </c>
      <c r="CI67" s="138">
        <f t="shared" si="409"/>
        <v>44.81644</v>
      </c>
      <c r="CJ67" s="68">
        <f>+[1]Аппарат!CJ63+[1]Филиалы!CJ20</f>
        <v>43.868699999999997</v>
      </c>
      <c r="CK67" s="68">
        <f>+[1]Аппарат!CK63+[1]Филиалы!CL20</f>
        <v>0.62315000000000009</v>
      </c>
      <c r="CL67" s="68">
        <f>+[1]Филиалы!CK20</f>
        <v>0.32458999999999999</v>
      </c>
      <c r="CM67" s="139">
        <f t="shared" si="103"/>
        <v>95.43356</v>
      </c>
      <c r="CN67" s="140">
        <f t="shared" si="104"/>
        <v>-68.045319073083775</v>
      </c>
      <c r="CO67" s="137">
        <f t="shared" si="565"/>
        <v>27.599999999999998</v>
      </c>
      <c r="CP67" s="68">
        <f>+[1]Аппарат!CP63+[1]Филиалы!CP20</f>
        <v>27.599999999999998</v>
      </c>
      <c r="CQ67" s="68">
        <f>+[1]Аппарат!CQ63+[1]Филиалы!CR20</f>
        <v>0</v>
      </c>
      <c r="CR67" s="68">
        <f>+[1]Филиалы!CQ20</f>
        <v>0</v>
      </c>
      <c r="CS67" s="138">
        <f t="shared" si="523"/>
        <v>24.977699999999999</v>
      </c>
      <c r="CT67" s="68">
        <f>+[1]Аппарат!CT63+[1]Филиалы!CT20</f>
        <v>24.35248</v>
      </c>
      <c r="CU67" s="68">
        <f>+[1]Аппарат!CU63+[1]Филиалы!CV20</f>
        <v>0.53381999999999996</v>
      </c>
      <c r="CV67" s="68">
        <f>+[1]Филиалы!CU20</f>
        <v>9.1399999999999995E-2</v>
      </c>
      <c r="CW67" s="139">
        <f t="shared" si="228"/>
        <v>2.6222999999999992</v>
      </c>
      <c r="CX67" s="140">
        <f t="shared" si="229"/>
        <v>-9.501086956521732</v>
      </c>
      <c r="CY67" s="137">
        <f t="shared" si="230"/>
        <v>27.599999999999998</v>
      </c>
      <c r="CZ67" s="68">
        <f>+[1]Аппарат!CZ63+[1]Филиалы!CZ20</f>
        <v>27.599999999999998</v>
      </c>
      <c r="DA67" s="68">
        <f>+[1]Аппарат!DA63+[1]Филиалы!DB20</f>
        <v>0</v>
      </c>
      <c r="DB67" s="68">
        <f>+[1]Филиалы!DA20</f>
        <v>0</v>
      </c>
      <c r="DC67" s="138">
        <f t="shared" si="41"/>
        <v>14.109559999999998</v>
      </c>
      <c r="DD67" s="68">
        <f>+[1]Аппарат!DD63+[1]Филиалы!DD20</f>
        <v>13.802199999999999</v>
      </c>
      <c r="DE67" s="68">
        <f>+[1]Аппарат!DE63+[1]Филиалы!DF20</f>
        <v>0.2054</v>
      </c>
      <c r="DF67" s="68">
        <f>+[1]Филиалы!DE20</f>
        <v>0.10196</v>
      </c>
      <c r="DG67" s="139">
        <f t="shared" si="233"/>
        <v>13.49044</v>
      </c>
      <c r="DH67" s="140">
        <f t="shared" si="234"/>
        <v>-48.878405797101451</v>
      </c>
      <c r="DI67" s="137">
        <f t="shared" si="410"/>
        <v>27.599999999999998</v>
      </c>
      <c r="DJ67" s="68">
        <f>+[1]Аппарат!DJ63+[1]Филиалы!DJ20</f>
        <v>27.599999999999998</v>
      </c>
      <c r="DK67" s="68">
        <f>+[1]Аппарат!DK63+[1]Филиалы!DL20</f>
        <v>0</v>
      </c>
      <c r="DL67" s="68">
        <f>+[1]Филиалы!DK20</f>
        <v>0</v>
      </c>
      <c r="DM67" s="138">
        <f t="shared" si="411"/>
        <v>14.400870000000001</v>
      </c>
      <c r="DN67" s="68">
        <f>+[1]Аппарат!DN63+[1]Филиалы!DN20</f>
        <v>13.863200000000001</v>
      </c>
      <c r="DO67" s="68">
        <f>+[1]Аппарат!DO63+[1]Филиалы!DP20</f>
        <v>0.24221000000000001</v>
      </c>
      <c r="DP67" s="68">
        <f>+[1]Филиалы!DO20</f>
        <v>0.29546</v>
      </c>
      <c r="DQ67" s="139">
        <f t="shared" si="237"/>
        <v>13.199129999999997</v>
      </c>
      <c r="DR67" s="140">
        <f t="shared" si="238"/>
        <v>-47.822934782608684</v>
      </c>
      <c r="DS67" s="137">
        <f t="shared" si="412"/>
        <v>82.8</v>
      </c>
      <c r="DT67" s="68">
        <f t="shared" si="591"/>
        <v>82.8</v>
      </c>
      <c r="DU67" s="68">
        <f t="shared" si="591"/>
        <v>0</v>
      </c>
      <c r="DV67" s="68">
        <f t="shared" si="591"/>
        <v>0</v>
      </c>
      <c r="DW67" s="138">
        <f t="shared" si="413"/>
        <v>53.488129999999998</v>
      </c>
      <c r="DX67" s="68">
        <f t="shared" si="592"/>
        <v>52.017879999999998</v>
      </c>
      <c r="DY67" s="68">
        <f t="shared" si="592"/>
        <v>0.98143000000000002</v>
      </c>
      <c r="DZ67" s="68">
        <f t="shared" si="592"/>
        <v>0.48881999999999998</v>
      </c>
      <c r="EA67" s="139">
        <f t="shared" si="241"/>
        <v>29.311869999999999</v>
      </c>
      <c r="EB67" s="140">
        <f t="shared" si="242"/>
        <v>-35.40080917874397</v>
      </c>
      <c r="EC67" s="137">
        <f t="shared" si="414"/>
        <v>223.05</v>
      </c>
      <c r="ED67" s="68">
        <f t="shared" si="593"/>
        <v>223.05</v>
      </c>
      <c r="EE67" s="68">
        <f t="shared" si="593"/>
        <v>0</v>
      </c>
      <c r="EF67" s="68">
        <f t="shared" si="593"/>
        <v>0</v>
      </c>
      <c r="EG67" s="138">
        <f t="shared" si="415"/>
        <v>98.304569999999998</v>
      </c>
      <c r="EH67" s="68">
        <f t="shared" si="594"/>
        <v>95.886579999999995</v>
      </c>
      <c r="EI67" s="68">
        <f t="shared" si="594"/>
        <v>1.6045800000000001</v>
      </c>
      <c r="EJ67" s="68">
        <f t="shared" si="594"/>
        <v>0.81340999999999997</v>
      </c>
      <c r="EK67" s="139">
        <f t="shared" si="245"/>
        <v>124.74543000000001</v>
      </c>
      <c r="EL67" s="140">
        <f t="shared" si="246"/>
        <v>-55.927114996637528</v>
      </c>
      <c r="EM67" s="137">
        <f t="shared" si="416"/>
        <v>27.599999999999998</v>
      </c>
      <c r="EN67" s="68">
        <f>+[1]Аппарат!EN63+[1]Филиалы!EN20</f>
        <v>27.599999999999998</v>
      </c>
      <c r="EO67" s="68">
        <f>+[1]Аппарат!EO63+[1]Филиалы!EP20</f>
        <v>0</v>
      </c>
      <c r="EP67" s="68">
        <f>+[1]Филиалы!EO20</f>
        <v>0</v>
      </c>
      <c r="EQ67" s="138">
        <f t="shared" si="417"/>
        <v>373.71015999999997</v>
      </c>
      <c r="ER67" s="68">
        <f>+[1]Аппарат!ER63+[1]Филиалы!ER20</f>
        <v>274.24210612750358</v>
      </c>
      <c r="ES67" s="68">
        <f>+[1]Аппарат!ES63+[1]Филиалы!ET20</f>
        <v>99.392323872496391</v>
      </c>
      <c r="ET67" s="68">
        <f>+[1]Филиалы!ES20</f>
        <v>7.5730000000000006E-2</v>
      </c>
      <c r="EU67" s="139">
        <f t="shared" si="249"/>
        <v>-346.11015999999995</v>
      </c>
      <c r="EV67" s="140">
        <f t="shared" si="250"/>
        <v>1254.0223188405796</v>
      </c>
      <c r="EW67" s="137">
        <f t="shared" si="418"/>
        <v>27.599999999999998</v>
      </c>
      <c r="EX67" s="68">
        <f>+[1]Аппарат!EX63+[1]Филиалы!EX20</f>
        <v>27.599999999999998</v>
      </c>
      <c r="EY67" s="68">
        <f>+[1]Аппарат!EY63+[1]Филиалы!EZ20</f>
        <v>0</v>
      </c>
      <c r="EZ67" s="68">
        <f>+[1]Филиалы!EY20</f>
        <v>0</v>
      </c>
      <c r="FA67" s="138">
        <f t="shared" si="419"/>
        <v>76.93616999999999</v>
      </c>
      <c r="FB67" s="68">
        <f>+[1]Аппарат!FB63+[1]Филиалы!FB20</f>
        <v>58.346714414937296</v>
      </c>
      <c r="FC67" s="68">
        <f>+[1]Аппарат!FC63+[1]Филиалы!FD20</f>
        <v>18.550905585062701</v>
      </c>
      <c r="FD67" s="68">
        <f>+[1]Филиалы!FC20</f>
        <v>3.8550000000000001E-2</v>
      </c>
      <c r="FE67" s="139">
        <f t="shared" si="253"/>
        <v>-49.336169999999996</v>
      </c>
      <c r="FF67" s="140">
        <f t="shared" si="254"/>
        <v>178.75423913043477</v>
      </c>
      <c r="FG67" s="137">
        <f t="shared" si="420"/>
        <v>27.7</v>
      </c>
      <c r="FH67" s="68">
        <f>+[1]Аппарат!FH63+[1]Филиалы!FH20</f>
        <v>27.7</v>
      </c>
      <c r="FI67" s="68">
        <f>+[1]Аппарат!FI63+[1]Филиалы!FJ20</f>
        <v>0</v>
      </c>
      <c r="FJ67" s="68">
        <f>+[1]Филиалы!FI20</f>
        <v>0</v>
      </c>
      <c r="FK67" s="138">
        <f t="shared" si="421"/>
        <v>13.425520000000001</v>
      </c>
      <c r="FL67" s="68">
        <f>+[1]Аппарат!FL63+[1]Филиалы!FL20</f>
        <v>13.023680000000001</v>
      </c>
      <c r="FM67" s="68">
        <f>+[1]Аппарат!FM63+[1]Филиалы!FN20</f>
        <v>0.21021999999999999</v>
      </c>
      <c r="FN67" s="68">
        <f>+[1]Филиалы!FM20</f>
        <v>0.19162000000000001</v>
      </c>
      <c r="FO67" s="139">
        <f t="shared" si="257"/>
        <v>14.274479999999999</v>
      </c>
      <c r="FP67" s="140">
        <f t="shared" si="258"/>
        <v>-51.532418772563169</v>
      </c>
      <c r="FQ67" s="137">
        <f t="shared" si="422"/>
        <v>82.899999999999991</v>
      </c>
      <c r="FR67" s="68">
        <f t="shared" si="595"/>
        <v>82.899999999999991</v>
      </c>
      <c r="FS67" s="68">
        <f t="shared" si="595"/>
        <v>0</v>
      </c>
      <c r="FT67" s="68">
        <f t="shared" si="595"/>
        <v>0</v>
      </c>
      <c r="FU67" s="138">
        <f t="shared" si="423"/>
        <v>464.07184999999998</v>
      </c>
      <c r="FV67" s="68">
        <f t="shared" si="596"/>
        <v>345.6125005424409</v>
      </c>
      <c r="FW67" s="68">
        <f t="shared" si="596"/>
        <v>118.15344945755909</v>
      </c>
      <c r="FX67" s="68">
        <f t="shared" si="596"/>
        <v>0.30590000000000001</v>
      </c>
      <c r="FY67" s="139">
        <f t="shared" si="261"/>
        <v>-381.17185000000001</v>
      </c>
      <c r="FZ67" s="140">
        <f t="shared" si="262"/>
        <v>459.79716525934862</v>
      </c>
      <c r="GA67" s="137">
        <f t="shared" si="424"/>
        <v>165.7</v>
      </c>
      <c r="GB67" s="68">
        <f t="shared" si="597"/>
        <v>165.7</v>
      </c>
      <c r="GC67" s="68">
        <f t="shared" si="597"/>
        <v>0</v>
      </c>
      <c r="GD67" s="68">
        <f t="shared" si="597"/>
        <v>0</v>
      </c>
      <c r="GE67" s="138">
        <f t="shared" si="425"/>
        <v>517.55998</v>
      </c>
      <c r="GF67" s="68">
        <f t="shared" si="598"/>
        <v>397.63038054244089</v>
      </c>
      <c r="GG67" s="68">
        <f t="shared" si="598"/>
        <v>119.13487945755909</v>
      </c>
      <c r="GH67" s="68">
        <f t="shared" si="598"/>
        <v>0.79471999999999998</v>
      </c>
      <c r="GI67" s="139">
        <f t="shared" si="265"/>
        <v>-351.85998000000001</v>
      </c>
      <c r="GJ67" s="140">
        <f t="shared" si="266"/>
        <v>212.34760410380204</v>
      </c>
      <c r="GK67" s="137">
        <f t="shared" si="426"/>
        <v>305.95</v>
      </c>
      <c r="GL67" s="68">
        <f t="shared" si="599"/>
        <v>305.95</v>
      </c>
      <c r="GM67" s="68">
        <f t="shared" si="599"/>
        <v>0</v>
      </c>
      <c r="GN67" s="68">
        <f t="shared" si="599"/>
        <v>0</v>
      </c>
      <c r="GO67" s="138">
        <f t="shared" si="427"/>
        <v>562.37642000000005</v>
      </c>
      <c r="GP67" s="68">
        <f t="shared" si="600"/>
        <v>441.49908054244088</v>
      </c>
      <c r="GQ67" s="68">
        <f t="shared" si="600"/>
        <v>119.75802945755909</v>
      </c>
      <c r="GR67" s="68">
        <f t="shared" si="600"/>
        <v>1.11931</v>
      </c>
      <c r="GS67" s="139">
        <f t="shared" si="269"/>
        <v>-256.42642000000006</v>
      </c>
      <c r="GT67" s="140">
        <f t="shared" si="270"/>
        <v>83.81317862395818</v>
      </c>
      <c r="GV67" s="31">
        <f>+GK67</f>
        <v>305.95</v>
      </c>
      <c r="GW67" s="31">
        <v>0.80559999999999998</v>
      </c>
      <c r="GX67" s="65">
        <f t="shared" si="78"/>
        <v>-44.010840000000002</v>
      </c>
      <c r="GZ67" s="79">
        <f t="shared" si="449"/>
        <v>14.5</v>
      </c>
    </row>
    <row r="68" spans="1:212" s="76" customFormat="1" ht="25.5" x14ac:dyDescent="0.2">
      <c r="A68" s="131" t="s">
        <v>290</v>
      </c>
      <c r="B68" s="132" t="s">
        <v>323</v>
      </c>
      <c r="C68" s="133">
        <f t="shared" si="79"/>
        <v>122.30700000000002</v>
      </c>
      <c r="D68" s="134">
        <f>SUM(D65:D67)</f>
        <v>117.24349080704769</v>
      </c>
      <c r="E68" s="134">
        <f t="shared" ref="E68:F68" si="601">SUM(E65:E67)</f>
        <v>5.0635091929523242</v>
      </c>
      <c r="F68" s="134">
        <f t="shared" si="601"/>
        <v>0</v>
      </c>
      <c r="G68" s="134">
        <f t="shared" si="521"/>
        <v>36.690000000000005</v>
      </c>
      <c r="H68" s="134">
        <f>SUM(H65:H67)</f>
        <v>35.369738476000002</v>
      </c>
      <c r="I68" s="134">
        <f t="shared" ref="I68:J68" si="602">SUM(I65:I67)</f>
        <v>0.22026152399999999</v>
      </c>
      <c r="J68" s="134">
        <f t="shared" si="602"/>
        <v>1.1000000000000001</v>
      </c>
      <c r="K68" s="135">
        <f t="shared" si="80"/>
        <v>85.617000000000019</v>
      </c>
      <c r="L68" s="136">
        <f t="shared" si="81"/>
        <v>-70.001716990850895</v>
      </c>
      <c r="M68" s="133">
        <f t="shared" si="207"/>
        <v>284.267</v>
      </c>
      <c r="N68" s="134">
        <f>SUM(N65:N67)</f>
        <v>280.15268151147455</v>
      </c>
      <c r="O68" s="134">
        <f t="shared" ref="O68:P68" si="603">SUM(O65:O67)</f>
        <v>4.1143184885254565</v>
      </c>
      <c r="P68" s="134">
        <f t="shared" si="603"/>
        <v>0</v>
      </c>
      <c r="Q68" s="134">
        <f t="shared" si="7"/>
        <v>107.14979</v>
      </c>
      <c r="R68" s="134">
        <f>SUM(R65:R67)</f>
        <v>106.36529478144776</v>
      </c>
      <c r="S68" s="134">
        <f t="shared" ref="S68:T68" si="604">SUM(S65:S67)</f>
        <v>0.78449521855223658</v>
      </c>
      <c r="T68" s="134">
        <f t="shared" si="604"/>
        <v>0</v>
      </c>
      <c r="U68" s="135">
        <f t="shared" si="83"/>
        <v>177.11721</v>
      </c>
      <c r="V68" s="136">
        <f t="shared" si="84"/>
        <v>-62.306637773642386</v>
      </c>
      <c r="W68" s="133">
        <f t="shared" si="396"/>
        <v>475.35700000000008</v>
      </c>
      <c r="X68" s="134">
        <f>SUM(X65:X67)</f>
        <v>438.01027082023529</v>
      </c>
      <c r="Y68" s="134">
        <f t="shared" ref="Y68:Z68" si="605">SUM(Y65:Y67)</f>
        <v>37.346729179764772</v>
      </c>
      <c r="Z68" s="134">
        <f t="shared" si="605"/>
        <v>0</v>
      </c>
      <c r="AA68" s="134">
        <f t="shared" si="397"/>
        <v>226.33739999999995</v>
      </c>
      <c r="AB68" s="134">
        <f>SUM(AB65:AB67)</f>
        <v>191.95112582523996</v>
      </c>
      <c r="AC68" s="134">
        <f t="shared" ref="AC68:AD68" si="606">SUM(AC65:AC67)</f>
        <v>33.581044174760002</v>
      </c>
      <c r="AD68" s="134">
        <f t="shared" si="606"/>
        <v>0.80523</v>
      </c>
      <c r="AE68" s="135">
        <f t="shared" si="85"/>
        <v>249.01960000000014</v>
      </c>
      <c r="AF68" s="136">
        <f t="shared" si="86"/>
        <v>-52.385806877778194</v>
      </c>
      <c r="AG68" s="133">
        <f t="shared" si="398"/>
        <v>881.93100000000015</v>
      </c>
      <c r="AH68" s="134">
        <f>SUM(AH65:AH67)</f>
        <v>835.4064431387576</v>
      </c>
      <c r="AI68" s="134">
        <f t="shared" ref="AI68:AJ68" si="607">SUM(AI65:AI67)</f>
        <v>46.524556861242552</v>
      </c>
      <c r="AJ68" s="134">
        <f t="shared" si="607"/>
        <v>0</v>
      </c>
      <c r="AK68" s="134">
        <f t="shared" si="399"/>
        <v>370.17718999999994</v>
      </c>
      <c r="AL68" s="134">
        <f>SUM(AL65:AL67)</f>
        <v>333.68615908268771</v>
      </c>
      <c r="AM68" s="134">
        <f t="shared" ref="AM68:AN68" si="608">SUM(AM65:AM67)</f>
        <v>34.585800917312241</v>
      </c>
      <c r="AN68" s="134">
        <f t="shared" si="608"/>
        <v>1.90523</v>
      </c>
      <c r="AO68" s="135">
        <f t="shared" si="89"/>
        <v>511.75381000000021</v>
      </c>
      <c r="AP68" s="136">
        <f t="shared" si="90"/>
        <v>-58.026513412046988</v>
      </c>
      <c r="AQ68" s="133">
        <f t="shared" si="400"/>
        <v>360.517</v>
      </c>
      <c r="AR68" s="134">
        <f>SUM(AR65:AR67)</f>
        <v>347.73766727492983</v>
      </c>
      <c r="AS68" s="134">
        <f t="shared" ref="AS68:AT68" si="609">SUM(AS65:AS67)</f>
        <v>12.779332725070157</v>
      </c>
      <c r="AT68" s="134">
        <f t="shared" si="609"/>
        <v>0</v>
      </c>
      <c r="AU68" s="134">
        <f t="shared" si="401"/>
        <v>414.66983000000005</v>
      </c>
      <c r="AV68" s="134">
        <f>SUM(AV65:AV67)</f>
        <v>369.71615926623969</v>
      </c>
      <c r="AW68" s="134">
        <f t="shared" ref="AW68:AX68" si="610">SUM(AW65:AW67)</f>
        <v>40.501840733760375</v>
      </c>
      <c r="AX68" s="134">
        <f t="shared" si="610"/>
        <v>4.4518299999999993</v>
      </c>
      <c r="AY68" s="135">
        <f t="shared" si="91"/>
        <v>-54.152830000000051</v>
      </c>
      <c r="AZ68" s="136">
        <f t="shared" si="92"/>
        <v>15.020881123497659</v>
      </c>
      <c r="BA68" s="133">
        <f t="shared" si="402"/>
        <v>558.15700000000015</v>
      </c>
      <c r="BB68" s="134">
        <f>SUM(BB65:BB67)</f>
        <v>455.81438035266768</v>
      </c>
      <c r="BC68" s="134">
        <f t="shared" ref="BC68:BD68" si="611">SUM(BC65:BC67)</f>
        <v>102.34261964733241</v>
      </c>
      <c r="BD68" s="134">
        <f t="shared" si="611"/>
        <v>0</v>
      </c>
      <c r="BE68" s="134">
        <f t="shared" si="403"/>
        <v>339.74880000000002</v>
      </c>
      <c r="BF68" s="134">
        <f>SUM(BF65:BF67)</f>
        <v>285.47169650564103</v>
      </c>
      <c r="BG68" s="134">
        <f t="shared" ref="BG68:BH68" si="612">SUM(BG65:BG67)</f>
        <v>52.386473494358988</v>
      </c>
      <c r="BH68" s="134">
        <f t="shared" si="612"/>
        <v>1.8906299999999998</v>
      </c>
      <c r="BI68" s="135">
        <f t="shared" si="93"/>
        <v>218.40820000000014</v>
      </c>
      <c r="BJ68" s="136">
        <f t="shared" si="94"/>
        <v>-39.130244716092442</v>
      </c>
      <c r="BK68" s="133">
        <f t="shared" si="404"/>
        <v>369.66700000000003</v>
      </c>
      <c r="BL68" s="134">
        <f>SUM(BL65:BL67)</f>
        <v>369.66700000000003</v>
      </c>
      <c r="BM68" s="134">
        <f t="shared" ref="BM68:BN68" si="613">SUM(BM65:BM67)</f>
        <v>0</v>
      </c>
      <c r="BN68" s="134">
        <f t="shared" si="613"/>
        <v>0</v>
      </c>
      <c r="BO68" s="134">
        <f t="shared" si="405"/>
        <v>447.26281999999998</v>
      </c>
      <c r="BP68" s="134">
        <f>SUM(BP65:BP67)</f>
        <v>373.74421774505538</v>
      </c>
      <c r="BQ68" s="134">
        <f t="shared" ref="BQ68:BR68" si="614">SUM(BQ65:BQ67)</f>
        <v>70.234372254944603</v>
      </c>
      <c r="BR68" s="134">
        <f t="shared" si="614"/>
        <v>3.28423</v>
      </c>
      <c r="BS68" s="135">
        <f t="shared" si="95"/>
        <v>-77.595819999999947</v>
      </c>
      <c r="BT68" s="136">
        <f t="shared" si="96"/>
        <v>20.990734904657415</v>
      </c>
      <c r="BU68" s="133">
        <f t="shared" si="406"/>
        <v>1288.3410000000001</v>
      </c>
      <c r="BV68" s="134">
        <f>SUM(BV65:BV67)</f>
        <v>1173.2190476275975</v>
      </c>
      <c r="BW68" s="134">
        <f t="shared" ref="BW68:BX68" si="615">SUM(BW65:BW67)</f>
        <v>115.12195237240257</v>
      </c>
      <c r="BX68" s="134">
        <f t="shared" si="615"/>
        <v>0</v>
      </c>
      <c r="BY68" s="134">
        <f t="shared" si="407"/>
        <v>1201.68145</v>
      </c>
      <c r="BZ68" s="134">
        <f>SUM(BZ65:BZ67)</f>
        <v>1028.932073516936</v>
      </c>
      <c r="CA68" s="134">
        <f t="shared" ref="CA68:CB68" si="616">SUM(CA65:CA67)</f>
        <v>163.122686483064</v>
      </c>
      <c r="CB68" s="134">
        <f t="shared" si="616"/>
        <v>9.62669</v>
      </c>
      <c r="CC68" s="135">
        <f t="shared" si="99"/>
        <v>86.659550000000081</v>
      </c>
      <c r="CD68" s="136">
        <f t="shared" si="100"/>
        <v>-6.7264450948933643</v>
      </c>
      <c r="CE68" s="133">
        <f t="shared" si="408"/>
        <v>2170.2720000000004</v>
      </c>
      <c r="CF68" s="134">
        <f>SUM(CF65:CF67)</f>
        <v>2008.6254907663551</v>
      </c>
      <c r="CG68" s="134">
        <f t="shared" ref="CG68:CH68" si="617">SUM(CG65:CG67)</f>
        <v>161.64650923364513</v>
      </c>
      <c r="CH68" s="134">
        <f t="shared" si="617"/>
        <v>0</v>
      </c>
      <c r="CI68" s="134">
        <f t="shared" si="409"/>
        <v>1571.8626400000001</v>
      </c>
      <c r="CJ68" s="134">
        <f>SUM(CJ65:CJ67)</f>
        <v>1362.6182325996238</v>
      </c>
      <c r="CK68" s="134">
        <f t="shared" ref="CK68:CL68" si="618">SUM(CK65:CK67)</f>
        <v>197.10848740037625</v>
      </c>
      <c r="CL68" s="134">
        <f t="shared" si="618"/>
        <v>12.13592</v>
      </c>
      <c r="CM68" s="135">
        <f t="shared" si="103"/>
        <v>598.40936000000033</v>
      </c>
      <c r="CN68" s="136">
        <f t="shared" si="104"/>
        <v>-27.573012046416309</v>
      </c>
      <c r="CO68" s="133">
        <f t="shared" si="565"/>
        <v>233.87699999999998</v>
      </c>
      <c r="CP68" s="134">
        <f>SUM(CP65:CP67)</f>
        <v>233.87699999999998</v>
      </c>
      <c r="CQ68" s="134">
        <f t="shared" ref="CQ68:FB68" si="619">SUM(CQ65:CQ67)</f>
        <v>0</v>
      </c>
      <c r="CR68" s="134">
        <f t="shared" si="619"/>
        <v>0</v>
      </c>
      <c r="CS68" s="134">
        <f t="shared" si="619"/>
        <v>106.23553</v>
      </c>
      <c r="CT68" s="134">
        <f t="shared" si="619"/>
        <v>105.11257000000001</v>
      </c>
      <c r="CU68" s="134">
        <f t="shared" si="619"/>
        <v>0.95894999999999997</v>
      </c>
      <c r="CV68" s="134">
        <f t="shared" si="619"/>
        <v>0.16400999999999999</v>
      </c>
      <c r="CW68" s="135">
        <f t="shared" si="619"/>
        <v>127.64146999999998</v>
      </c>
      <c r="CX68" s="136" t="e">
        <f t="shared" si="619"/>
        <v>#DIV/0!</v>
      </c>
      <c r="CY68" s="133">
        <f t="shared" si="619"/>
        <v>231.75699999999998</v>
      </c>
      <c r="CZ68" s="134">
        <f t="shared" si="619"/>
        <v>222.96145265088839</v>
      </c>
      <c r="DA68" s="134">
        <f t="shared" si="619"/>
        <v>8.795547349111601</v>
      </c>
      <c r="DB68" s="134">
        <f t="shared" si="619"/>
        <v>0</v>
      </c>
      <c r="DC68" s="134">
        <f t="shared" si="619"/>
        <v>133.00955999999999</v>
      </c>
      <c r="DD68" s="134">
        <f t="shared" si="619"/>
        <v>113.00073355527542</v>
      </c>
      <c r="DE68" s="134">
        <f t="shared" si="619"/>
        <v>19.871546444724586</v>
      </c>
      <c r="DF68" s="134">
        <f t="shared" si="619"/>
        <v>0.13727999999999999</v>
      </c>
      <c r="DG68" s="135">
        <f t="shared" si="619"/>
        <v>98.747439999999983</v>
      </c>
      <c r="DH68" s="136" t="e">
        <f t="shared" si="619"/>
        <v>#DIV/0!</v>
      </c>
      <c r="DI68" s="133">
        <f t="shared" si="619"/>
        <v>430.45700000000005</v>
      </c>
      <c r="DJ68" s="134">
        <f t="shared" si="619"/>
        <v>399.67407903332162</v>
      </c>
      <c r="DK68" s="134">
        <f t="shared" si="619"/>
        <v>30.782920966678432</v>
      </c>
      <c r="DL68" s="134">
        <f t="shared" si="619"/>
        <v>0</v>
      </c>
      <c r="DM68" s="134">
        <f t="shared" si="619"/>
        <v>776.65587000000005</v>
      </c>
      <c r="DN68" s="134">
        <f t="shared" si="619"/>
        <v>577.31167515186792</v>
      </c>
      <c r="DO68" s="134">
        <f t="shared" si="619"/>
        <v>198.883724848132</v>
      </c>
      <c r="DP68" s="134">
        <f t="shared" si="619"/>
        <v>0.46047000000000005</v>
      </c>
      <c r="DQ68" s="135">
        <f t="shared" si="619"/>
        <v>-346.19886999999994</v>
      </c>
      <c r="DR68" s="136" t="e">
        <f t="shared" si="619"/>
        <v>#DIV/0!</v>
      </c>
      <c r="DS68" s="133">
        <f t="shared" si="619"/>
        <v>896.09100000000001</v>
      </c>
      <c r="DT68" s="134">
        <f t="shared" si="619"/>
        <v>856.51253168420999</v>
      </c>
      <c r="DU68" s="134">
        <f t="shared" si="619"/>
        <v>39.578468315790033</v>
      </c>
      <c r="DV68" s="134">
        <f t="shared" si="619"/>
        <v>0</v>
      </c>
      <c r="DW68" s="134">
        <f t="shared" si="619"/>
        <v>1015.9009599999998</v>
      </c>
      <c r="DX68" s="134">
        <f t="shared" si="619"/>
        <v>795.4249787071434</v>
      </c>
      <c r="DY68" s="134">
        <f t="shared" si="619"/>
        <v>219.71422129285656</v>
      </c>
      <c r="DZ68" s="134">
        <f t="shared" si="619"/>
        <v>0.76175999999999999</v>
      </c>
      <c r="EA68" s="135">
        <f t="shared" si="619"/>
        <v>-119.80995999999982</v>
      </c>
      <c r="EB68" s="136" t="e">
        <f t="shared" si="619"/>
        <v>#DIV/0!</v>
      </c>
      <c r="EC68" s="133">
        <f t="shared" si="619"/>
        <v>3066.3630000000007</v>
      </c>
      <c r="ED68" s="134">
        <f t="shared" si="619"/>
        <v>2865.1380224505656</v>
      </c>
      <c r="EE68" s="134">
        <f t="shared" si="619"/>
        <v>201.22497754943515</v>
      </c>
      <c r="EF68" s="134">
        <f t="shared" si="619"/>
        <v>0</v>
      </c>
      <c r="EG68" s="134">
        <f t="shared" si="619"/>
        <v>2587.7635999999993</v>
      </c>
      <c r="EH68" s="134">
        <f t="shared" si="619"/>
        <v>2158.0432113067668</v>
      </c>
      <c r="EI68" s="134">
        <f t="shared" si="619"/>
        <v>416.82270869323281</v>
      </c>
      <c r="EJ68" s="134">
        <f t="shared" si="619"/>
        <v>12.897679999999999</v>
      </c>
      <c r="EK68" s="135">
        <f t="shared" si="619"/>
        <v>478.59940000000103</v>
      </c>
      <c r="EL68" s="136" t="e">
        <f t="shared" si="619"/>
        <v>#DIV/0!</v>
      </c>
      <c r="EM68" s="133">
        <f t="shared" si="619"/>
        <v>369.35</v>
      </c>
      <c r="EN68" s="134">
        <f t="shared" si="619"/>
        <v>327.52916481376417</v>
      </c>
      <c r="EO68" s="134">
        <f t="shared" si="619"/>
        <v>41.820835186235875</v>
      </c>
      <c r="EP68" s="134">
        <f t="shared" si="619"/>
        <v>0</v>
      </c>
      <c r="EQ68" s="134">
        <f t="shared" si="619"/>
        <v>1396.0071499999999</v>
      </c>
      <c r="ER68" s="134">
        <f t="shared" si="619"/>
        <v>1045.8047972789632</v>
      </c>
      <c r="ES68" s="134">
        <f t="shared" si="619"/>
        <v>349.94508272103667</v>
      </c>
      <c r="ET68" s="134">
        <f t="shared" si="619"/>
        <v>0.25727</v>
      </c>
      <c r="EU68" s="135">
        <f t="shared" si="619"/>
        <v>-1026.65715</v>
      </c>
      <c r="EV68" s="136" t="e">
        <f t="shared" si="619"/>
        <v>#DIV/0!</v>
      </c>
      <c r="EW68" s="133">
        <f t="shared" si="619"/>
        <v>343.72</v>
      </c>
      <c r="EX68" s="134">
        <f t="shared" si="619"/>
        <v>316.61450859040968</v>
      </c>
      <c r="EY68" s="134">
        <f t="shared" si="619"/>
        <v>27.105491409590368</v>
      </c>
      <c r="EZ68" s="134">
        <f t="shared" si="619"/>
        <v>0</v>
      </c>
      <c r="FA68" s="134">
        <f t="shared" si="619"/>
        <v>96.383169999999993</v>
      </c>
      <c r="FB68" s="134">
        <f t="shared" si="619"/>
        <v>77.437564414937299</v>
      </c>
      <c r="FC68" s="134">
        <f t="shared" ref="FC68:GV68" si="620">SUM(FC65:FC67)</f>
        <v>18.865985585062703</v>
      </c>
      <c r="FD68" s="134">
        <f t="shared" si="620"/>
        <v>7.9619999999999996E-2</v>
      </c>
      <c r="FE68" s="135">
        <f t="shared" si="620"/>
        <v>247.33683000000002</v>
      </c>
      <c r="FF68" s="136" t="e">
        <f t="shared" si="620"/>
        <v>#DIV/0!</v>
      </c>
      <c r="FG68" s="133">
        <f t="shared" si="620"/>
        <v>162.30000000000001</v>
      </c>
      <c r="FH68" s="134">
        <f t="shared" si="620"/>
        <v>162.30000000000001</v>
      </c>
      <c r="FI68" s="134">
        <f t="shared" si="620"/>
        <v>0</v>
      </c>
      <c r="FJ68" s="134">
        <f t="shared" si="620"/>
        <v>0</v>
      </c>
      <c r="FK68" s="134">
        <f t="shared" si="620"/>
        <v>134.08651999999998</v>
      </c>
      <c r="FL68" s="134">
        <f t="shared" si="620"/>
        <v>126.2453609972731</v>
      </c>
      <c r="FM68" s="134">
        <f t="shared" si="620"/>
        <v>7.4818590027268916</v>
      </c>
      <c r="FN68" s="134">
        <f t="shared" si="620"/>
        <v>0.35930000000000001</v>
      </c>
      <c r="FO68" s="135">
        <f t="shared" si="620"/>
        <v>28.213480000000033</v>
      </c>
      <c r="FP68" s="136" t="e">
        <f t="shared" si="620"/>
        <v>#DIV/0!</v>
      </c>
      <c r="FQ68" s="133">
        <f t="shared" si="620"/>
        <v>875.37</v>
      </c>
      <c r="FR68" s="134">
        <f t="shared" si="620"/>
        <v>806.44367340417375</v>
      </c>
      <c r="FS68" s="134">
        <f t="shared" si="620"/>
        <v>68.926326595826239</v>
      </c>
      <c r="FT68" s="134">
        <f t="shared" si="620"/>
        <v>0</v>
      </c>
      <c r="FU68" s="134">
        <f t="shared" si="620"/>
        <v>1626.47684</v>
      </c>
      <c r="FV68" s="134">
        <f t="shared" si="620"/>
        <v>1249.4877226911735</v>
      </c>
      <c r="FW68" s="134">
        <f t="shared" si="620"/>
        <v>376.29292730882628</v>
      </c>
      <c r="FX68" s="134">
        <f t="shared" si="620"/>
        <v>0.69618999999999998</v>
      </c>
      <c r="FY68" s="135">
        <f t="shared" si="620"/>
        <v>-751.10683999999992</v>
      </c>
      <c r="FZ68" s="136" t="e">
        <f t="shared" si="620"/>
        <v>#DIV/0!</v>
      </c>
      <c r="GA68" s="133">
        <f t="shared" si="620"/>
        <v>1771.4610000000002</v>
      </c>
      <c r="GB68" s="134">
        <f t="shared" si="620"/>
        <v>1662.956205088384</v>
      </c>
      <c r="GC68" s="134">
        <f t="shared" si="620"/>
        <v>108.50479491161627</v>
      </c>
      <c r="GD68" s="134">
        <f t="shared" si="620"/>
        <v>0</v>
      </c>
      <c r="GE68" s="134">
        <f t="shared" si="620"/>
        <v>2642.3778000000002</v>
      </c>
      <c r="GF68" s="134">
        <f t="shared" si="620"/>
        <v>2044.912701398317</v>
      </c>
      <c r="GG68" s="134">
        <f t="shared" si="620"/>
        <v>596.00714860168284</v>
      </c>
      <c r="GH68" s="134">
        <f t="shared" si="620"/>
        <v>1.4579499999999999</v>
      </c>
      <c r="GI68" s="135">
        <f t="shared" si="620"/>
        <v>-870.91679999999997</v>
      </c>
      <c r="GJ68" s="136" t="e">
        <f t="shared" si="620"/>
        <v>#DIV/0!</v>
      </c>
      <c r="GK68" s="133">
        <f t="shared" si="620"/>
        <v>3941.7330000000002</v>
      </c>
      <c r="GL68" s="134">
        <f t="shared" si="620"/>
        <v>3671.5816958547389</v>
      </c>
      <c r="GM68" s="134">
        <f t="shared" si="620"/>
        <v>270.15130414526141</v>
      </c>
      <c r="GN68" s="134">
        <f t="shared" si="620"/>
        <v>0</v>
      </c>
      <c r="GO68" s="134">
        <f t="shared" si="620"/>
        <v>4214.2404399999996</v>
      </c>
      <c r="GP68" s="134">
        <f t="shared" si="620"/>
        <v>3407.5309339979408</v>
      </c>
      <c r="GQ68" s="134">
        <f t="shared" si="620"/>
        <v>793.11563600205909</v>
      </c>
      <c r="GR68" s="134">
        <f t="shared" si="620"/>
        <v>13.593870000000001</v>
      </c>
      <c r="GS68" s="135">
        <f t="shared" si="620"/>
        <v>-272.50743999999969</v>
      </c>
      <c r="GT68" s="136" t="e">
        <f t="shared" si="620"/>
        <v>#DIV/0!</v>
      </c>
      <c r="GV68" s="134">
        <f t="shared" si="620"/>
        <v>3866.5330000000004</v>
      </c>
      <c r="GW68" s="77"/>
      <c r="GX68" s="65">
        <f t="shared" si="78"/>
        <v>-1571.8626400000001</v>
      </c>
      <c r="GZ68" s="79">
        <f t="shared" si="449"/>
        <v>370.17718999999994</v>
      </c>
      <c r="HD68" s="79">
        <f>+[1]Аппарат!EG64+[1]Филиалы!EG21+[1]Филиалы!EG20</f>
        <v>2587.7635999999993</v>
      </c>
    </row>
    <row r="69" spans="1:212" ht="15" x14ac:dyDescent="0.2">
      <c r="A69" s="338" t="s">
        <v>327</v>
      </c>
      <c r="B69" s="128" t="s">
        <v>328</v>
      </c>
      <c r="C69" s="67">
        <f t="shared" si="79"/>
        <v>10157.280127118645</v>
      </c>
      <c r="D69" s="68">
        <f>+[1]Аппарат!D65+[1]Филиалы!D39</f>
        <v>7499.0556473995466</v>
      </c>
      <c r="E69" s="68">
        <f>+[1]Аппарат!E65+[1]Филиалы!F39</f>
        <v>2658.2244797190992</v>
      </c>
      <c r="F69" s="68">
        <f>+[1]Филиалы!E39</f>
        <v>0</v>
      </c>
      <c r="G69" s="69">
        <f t="shared" si="521"/>
        <v>10157.280000000001</v>
      </c>
      <c r="H69" s="68">
        <f>+[1]Аппарат!H65+[1]Филиалы!H39</f>
        <v>7243.86489228338</v>
      </c>
      <c r="I69" s="68">
        <f>+[1]Аппарат!I65+[1]Филиалы!J39</f>
        <v>2913.4151077166202</v>
      </c>
      <c r="J69" s="68">
        <f>+[1]Филиалы!I39</f>
        <v>0</v>
      </c>
      <c r="K69" s="70">
        <f t="shared" si="80"/>
        <v>1.2711864474113099E-4</v>
      </c>
      <c r="L69" s="71">
        <f t="shared" si="81"/>
        <v>-1.251502794730186E-6</v>
      </c>
      <c r="M69" s="67">
        <f t="shared" si="207"/>
        <v>7525.2082288135616</v>
      </c>
      <c r="N69" s="68">
        <f>+[1]Аппарат!N65+[1]Филиалы!N39</f>
        <v>5577.5891800511863</v>
      </c>
      <c r="O69" s="68">
        <f>+[1]Аппарат!O65+[1]Филиалы!P39</f>
        <v>1947.6190487623753</v>
      </c>
      <c r="P69" s="68">
        <f>+[1]Филиалы!O39</f>
        <v>0</v>
      </c>
      <c r="Q69" s="69">
        <f t="shared" si="7"/>
        <v>7524.6371939396013</v>
      </c>
      <c r="R69" s="68">
        <f>+[1]Аппарат!R65+[1]Филиалы!R39</f>
        <v>5342.664199563601</v>
      </c>
      <c r="S69" s="68">
        <f>+[1]Аппарат!S65+[1]Филиалы!T39</f>
        <v>2181.9729943760003</v>
      </c>
      <c r="T69" s="68">
        <f>+[1]Филиалы!S39</f>
        <v>0</v>
      </c>
      <c r="U69" s="70">
        <f t="shared" si="83"/>
        <v>0.57103487396034325</v>
      </c>
      <c r="V69" s="71">
        <f t="shared" si="84"/>
        <v>-7.5882933281974374E-3</v>
      </c>
      <c r="W69" s="67">
        <f t="shared" si="396"/>
        <v>7384.2859237288139</v>
      </c>
      <c r="X69" s="68">
        <f>+[1]Аппарат!X65+[1]Филиалы!X39</f>
        <v>5449.2227724791082</v>
      </c>
      <c r="Y69" s="68">
        <f>+[1]Аппарат!Y65+[1]Филиалы!Z39</f>
        <v>1935.0631512497057</v>
      </c>
      <c r="Z69" s="68">
        <f>+[1]Филиалы!Y39</f>
        <v>0</v>
      </c>
      <c r="AA69" s="69">
        <f t="shared" si="397"/>
        <v>7384.2950000000001</v>
      </c>
      <c r="AB69" s="68">
        <f>+[1]Аппарат!AB65+[1]Филиалы!AB39</f>
        <v>5447.4336500741001</v>
      </c>
      <c r="AC69" s="68">
        <f>+[1]Аппарат!AC65+[1]Филиалы!AD39</f>
        <v>1936.8613499259002</v>
      </c>
      <c r="AD69" s="68">
        <f>+[1]Филиалы!AC39</f>
        <v>0</v>
      </c>
      <c r="AE69" s="70">
        <f t="shared" si="85"/>
        <v>-9.0762711861316347E-3</v>
      </c>
      <c r="AF69" s="71">
        <f t="shared" si="86"/>
        <v>1.2291332269853683E-4</v>
      </c>
      <c r="AG69" s="67">
        <f t="shared" si="398"/>
        <v>25066.774279661026</v>
      </c>
      <c r="AH69" s="68">
        <f t="shared" ref="AH69:AJ72" si="621">+D69+N69+X69</f>
        <v>18525.867599929843</v>
      </c>
      <c r="AI69" s="68">
        <f t="shared" si="621"/>
        <v>6540.9066797311807</v>
      </c>
      <c r="AJ69" s="68">
        <f t="shared" si="621"/>
        <v>0</v>
      </c>
      <c r="AK69" s="69">
        <f t="shared" si="399"/>
        <v>25066.212193939602</v>
      </c>
      <c r="AL69" s="68">
        <f t="shared" ref="AL69:AN72" si="622">+H69+R69+AB69</f>
        <v>18033.962741921081</v>
      </c>
      <c r="AM69" s="68">
        <f t="shared" si="622"/>
        <v>7032.2494520185201</v>
      </c>
      <c r="AN69" s="68">
        <f t="shared" si="622"/>
        <v>0</v>
      </c>
      <c r="AO69" s="70">
        <f t="shared" si="89"/>
        <v>0.56208572142350022</v>
      </c>
      <c r="AP69" s="71">
        <f t="shared" si="90"/>
        <v>-2.2423536237710096E-3</v>
      </c>
      <c r="AQ69" s="67">
        <f t="shared" si="400"/>
        <v>7179.2348389830504</v>
      </c>
      <c r="AR69" s="68">
        <f>+[1]Аппарат!AR65+[1]Филиалы!AR39</f>
        <v>5299.1070344336104</v>
      </c>
      <c r="AS69" s="68">
        <f>+[1]Аппарат!AS65+[1]Филиалы!AT39</f>
        <v>1880.12780454944</v>
      </c>
      <c r="AT69" s="68">
        <f>+[1]Филиалы!AS39</f>
        <v>0</v>
      </c>
      <c r="AU69" s="69">
        <f t="shared" si="401"/>
        <v>7179.2278813097791</v>
      </c>
      <c r="AV69" s="68">
        <f>+[1]Аппарат!AV65+[1]Филиалы!AV39</f>
        <v>5186.2146457633498</v>
      </c>
      <c r="AW69" s="68">
        <f>+[1]Аппарат!AW65+[1]Филиалы!AX39</f>
        <v>1993.0132355464291</v>
      </c>
      <c r="AX69" s="68">
        <f>+[1]Филиалы!AW39</f>
        <v>0</v>
      </c>
      <c r="AY69" s="70">
        <f t="shared" si="91"/>
        <v>6.9576732712448575E-3</v>
      </c>
      <c r="AZ69" s="71">
        <f t="shared" si="92"/>
        <v>-9.6913855401226101E-5</v>
      </c>
      <c r="BA69" s="67">
        <f t="shared" si="402"/>
        <v>7173.4086949152543</v>
      </c>
      <c r="BB69" s="68">
        <f>+[1]Аппарат!BB65+[1]Филиалы!BB39</f>
        <v>5263.8341127126696</v>
      </c>
      <c r="BC69" s="68">
        <f>+[1]Аппарат!BC65+[1]Филиалы!BD39</f>
        <v>1909.5745822025845</v>
      </c>
      <c r="BD69" s="68">
        <f>+[1]Филиалы!BC39</f>
        <v>0</v>
      </c>
      <c r="BE69" s="69">
        <f t="shared" si="403"/>
        <v>7173.4079999999994</v>
      </c>
      <c r="BF69" s="68">
        <f>+[1]Аппарат!BF65+[1]Филиалы!BF39</f>
        <v>5177.5101446832905</v>
      </c>
      <c r="BG69" s="68">
        <f>+[1]Аппарат!BG65+[1]Филиалы!BH39</f>
        <v>1995.8978553167092</v>
      </c>
      <c r="BH69" s="68">
        <f>+[1]Филиалы!BG39</f>
        <v>0</v>
      </c>
      <c r="BI69" s="70">
        <f t="shared" si="93"/>
        <v>6.9491525482590077E-4</v>
      </c>
      <c r="BJ69" s="71">
        <f t="shared" si="94"/>
        <v>-9.687378536682445E-6</v>
      </c>
      <c r="BK69" s="67">
        <f t="shared" si="404"/>
        <v>7139.0116610169489</v>
      </c>
      <c r="BL69" s="68">
        <f>+[1]Аппарат!BL65+[1]Филиалы!BL39</f>
        <v>5269.6600697691556</v>
      </c>
      <c r="BM69" s="68">
        <f>+[1]Аппарат!BM65+[1]Филиалы!BN39</f>
        <v>1869.3515912477935</v>
      </c>
      <c r="BN69" s="68">
        <f>+[1]Филиалы!BM39</f>
        <v>0</v>
      </c>
      <c r="BO69" s="69">
        <f t="shared" si="405"/>
        <v>7139.0110000000004</v>
      </c>
      <c r="BP69" s="68">
        <f>+[1]Аппарат!BP65+[1]Филиалы!BP39</f>
        <v>5197.5683988763822</v>
      </c>
      <c r="BQ69" s="68">
        <f>+[1]Аппарат!BQ65+[1]Филиалы!BR39</f>
        <v>1941.442601123618</v>
      </c>
      <c r="BR69" s="68">
        <f>+[1]Филиалы!BQ39</f>
        <v>0</v>
      </c>
      <c r="BS69" s="70">
        <f t="shared" si="95"/>
        <v>6.6101694847020553E-4</v>
      </c>
      <c r="BT69" s="71">
        <f t="shared" si="96"/>
        <v>-9.2592221392351348E-6</v>
      </c>
      <c r="BU69" s="67">
        <f t="shared" si="406"/>
        <v>21491.655194915256</v>
      </c>
      <c r="BV69" s="68">
        <f t="shared" ref="BV69:BX72" si="623">+AR69+BB69+BL69</f>
        <v>15832.601216915436</v>
      </c>
      <c r="BW69" s="68">
        <f t="shared" si="623"/>
        <v>5659.053977999818</v>
      </c>
      <c r="BX69" s="68">
        <f t="shared" si="623"/>
        <v>0</v>
      </c>
      <c r="BY69" s="69">
        <f t="shared" si="407"/>
        <v>21491.646881309782</v>
      </c>
      <c r="BZ69" s="68">
        <f t="shared" ref="BZ69:CB72" si="624">+AV69+BF69+BP69</f>
        <v>15561.293189323023</v>
      </c>
      <c r="CA69" s="68">
        <f t="shared" si="624"/>
        <v>5930.3536919867565</v>
      </c>
      <c r="CB69" s="68">
        <f t="shared" si="624"/>
        <v>0</v>
      </c>
      <c r="CC69" s="70">
        <f t="shared" si="99"/>
        <v>8.3136054745409638E-3</v>
      </c>
      <c r="CD69" s="71">
        <f t="shared" si="100"/>
        <v>-3.8682946467361035E-5</v>
      </c>
      <c r="CE69" s="67">
        <f t="shared" si="408"/>
        <v>46558.429474576275</v>
      </c>
      <c r="CF69" s="68">
        <f t="shared" ref="CF69:CH72" si="625">+AH69+BV69</f>
        <v>34358.468816845278</v>
      </c>
      <c r="CG69" s="68">
        <f t="shared" si="625"/>
        <v>12199.960657730999</v>
      </c>
      <c r="CH69" s="68">
        <f t="shared" si="625"/>
        <v>0</v>
      </c>
      <c r="CI69" s="69">
        <f t="shared" si="409"/>
        <v>46557.859075249376</v>
      </c>
      <c r="CJ69" s="68">
        <f>+[1]Аппарат!CJ65+[1]Филиалы!CJ39</f>
        <v>33595.255931244101</v>
      </c>
      <c r="CK69" s="68">
        <f>+[1]Аппарат!CK65+[1]Филиалы!CL39</f>
        <v>12962.603144005277</v>
      </c>
      <c r="CL69" s="68">
        <f>+[1]Филиалы!CK39</f>
        <v>0</v>
      </c>
      <c r="CM69" s="70">
        <f t="shared" si="103"/>
        <v>0.57039932689804118</v>
      </c>
      <c r="CN69" s="71">
        <f t="shared" si="104"/>
        <v>-1.2251257899720258E-3</v>
      </c>
      <c r="CO69" s="67">
        <f t="shared" si="565"/>
        <v>6970.7622288135608</v>
      </c>
      <c r="CP69" s="68">
        <f>+[1]Аппарат!CP65+[1]Филиалы!CP39</f>
        <v>5146.4864336859182</v>
      </c>
      <c r="CQ69" s="68">
        <f>+[1]Аппарат!CQ65+[1]Филиалы!CR39</f>
        <v>1824.2757951276424</v>
      </c>
      <c r="CR69" s="68">
        <f>+[1]Филиалы!CQ39</f>
        <v>0</v>
      </c>
      <c r="CS69" s="69">
        <f t="shared" si="523"/>
        <v>6970.7619999999997</v>
      </c>
      <c r="CT69" s="68">
        <f>+[1]Аппарат!CT65+[1]Филиалы!CT39</f>
        <v>4957.9406499953902</v>
      </c>
      <c r="CU69" s="68">
        <f>+[1]Аппарат!CU65+[1]Филиалы!CV39</f>
        <v>2012.0713500046097</v>
      </c>
      <c r="CV69" s="68">
        <f>+[1]Филиалы!CU39</f>
        <v>0.75</v>
      </c>
      <c r="CW69" s="70">
        <f t="shared" si="228"/>
        <v>2.2881356107973261E-4</v>
      </c>
      <c r="CX69" s="71">
        <f t="shared" si="229"/>
        <v>-3.2824754754301466E-6</v>
      </c>
      <c r="CY69" s="67">
        <f t="shared" si="230"/>
        <v>6965.2478813559319</v>
      </c>
      <c r="CZ69" s="68">
        <f>+[1]Аппарат!CZ65+[1]Филиалы!CZ39</f>
        <v>5112.5304015615875</v>
      </c>
      <c r="DA69" s="68">
        <f>+[1]Аппарат!DA65+[1]Филиалы!DB39</f>
        <v>1852.7174797943449</v>
      </c>
      <c r="DB69" s="68">
        <f>+[1]Филиалы!DA39</f>
        <v>0</v>
      </c>
      <c r="DC69" s="69">
        <f t="shared" si="41"/>
        <v>6954.0469999999996</v>
      </c>
      <c r="DD69" s="68">
        <f>+[1]Аппарат!DD65+[1]Филиалы!DD39</f>
        <v>5057.0515961528436</v>
      </c>
      <c r="DE69" s="68">
        <f>+[1]Аппарат!DE65+[1]Филиалы!DF39</f>
        <v>1896.2954038471566</v>
      </c>
      <c r="DF69" s="68">
        <f>+[1]Филиалы!DE39</f>
        <v>0.7</v>
      </c>
      <c r="DG69" s="70">
        <f t="shared" si="233"/>
        <v>11.200881355932324</v>
      </c>
      <c r="DH69" s="71">
        <f t="shared" si="234"/>
        <v>-0.16081095097726461</v>
      </c>
      <c r="DI69" s="67">
        <f t="shared" si="410"/>
        <v>6930.1655932203394</v>
      </c>
      <c r="DJ69" s="68">
        <f>+[1]Аппарат!DJ65+[1]Филиалы!DJ39</f>
        <v>5116.766064628634</v>
      </c>
      <c r="DK69" s="68">
        <f>+[1]Аппарат!DK65+[1]Филиалы!DL39</f>
        <v>1813.3995285917056</v>
      </c>
      <c r="DL69" s="68">
        <f>+[1]Филиалы!DK39</f>
        <v>0</v>
      </c>
      <c r="DM69" s="69">
        <f t="shared" si="411"/>
        <v>6918.9650000000001</v>
      </c>
      <c r="DN69" s="68">
        <f>+[1]Аппарат!DN65+[1]Филиалы!DN39</f>
        <v>5067.9525110802388</v>
      </c>
      <c r="DO69" s="68">
        <f>+[1]Аппарат!DO65+[1]Филиалы!DP39</f>
        <v>1850.5124889197612</v>
      </c>
      <c r="DP69" s="68">
        <f>+[1]Филиалы!DO39</f>
        <v>0.5</v>
      </c>
      <c r="DQ69" s="70">
        <f t="shared" si="237"/>
        <v>11.200593220339215</v>
      </c>
      <c r="DR69" s="71">
        <f t="shared" si="238"/>
        <v>-0.16162085984346675</v>
      </c>
      <c r="DS69" s="67">
        <f t="shared" si="412"/>
        <v>20866.175703389832</v>
      </c>
      <c r="DT69" s="68">
        <f t="shared" ref="DT69:DV72" si="626">+CP69+CZ69+DJ69</f>
        <v>15375.78289987614</v>
      </c>
      <c r="DU69" s="68">
        <f t="shared" si="626"/>
        <v>5490.3928035136923</v>
      </c>
      <c r="DV69" s="68">
        <f t="shared" si="626"/>
        <v>0</v>
      </c>
      <c r="DW69" s="69">
        <f t="shared" si="413"/>
        <v>20843.774000000001</v>
      </c>
      <c r="DX69" s="68">
        <f t="shared" ref="DX69:DZ72" si="627">+CT69+DD69+DN69</f>
        <v>15082.944757228473</v>
      </c>
      <c r="DY69" s="68">
        <f t="shared" si="627"/>
        <v>5758.879242771528</v>
      </c>
      <c r="DZ69" s="68">
        <f t="shared" si="627"/>
        <v>1.95</v>
      </c>
      <c r="EA69" s="70">
        <f t="shared" si="241"/>
        <v>22.4017033898308</v>
      </c>
      <c r="EB69" s="71">
        <f t="shared" si="242"/>
        <v>-0.10735893202601687</v>
      </c>
      <c r="EC69" s="67">
        <f t="shared" si="414"/>
        <v>67424.605177966107</v>
      </c>
      <c r="ED69" s="68">
        <f t="shared" ref="ED69:EF72" si="628">+CF69+DT69</f>
        <v>49734.251716721417</v>
      </c>
      <c r="EE69" s="68">
        <f t="shared" si="628"/>
        <v>17690.353461244689</v>
      </c>
      <c r="EF69" s="68">
        <f t="shared" si="628"/>
        <v>0</v>
      </c>
      <c r="EG69" s="69">
        <f t="shared" si="415"/>
        <v>67401.633075249367</v>
      </c>
      <c r="EH69" s="68">
        <f t="shared" ref="EH69:EJ72" si="629">+CJ69+DX69</f>
        <v>48678.200688472571</v>
      </c>
      <c r="EI69" s="68">
        <f t="shared" si="629"/>
        <v>18721.482386776806</v>
      </c>
      <c r="EJ69" s="68">
        <f t="shared" si="629"/>
        <v>1.95</v>
      </c>
      <c r="EK69" s="70">
        <f t="shared" si="245"/>
        <v>22.972102716739755</v>
      </c>
      <c r="EL69" s="71">
        <f t="shared" si="246"/>
        <v>-3.4070800497985942E-2</v>
      </c>
      <c r="EM69" s="67">
        <f t="shared" si="416"/>
        <v>6723.4927288135605</v>
      </c>
      <c r="EN69" s="68">
        <f>+[1]Аппарат!EN65+[1]Филиалы!EN39</f>
        <v>4965.4630387857451</v>
      </c>
      <c r="EO69" s="68">
        <f>+[1]Аппарат!EO65+[1]Филиалы!EP39</f>
        <v>1758.0296900278151</v>
      </c>
      <c r="EP69" s="68">
        <f>+[1]Филиалы!EO39</f>
        <v>0</v>
      </c>
      <c r="EQ69" s="69">
        <f t="shared" si="417"/>
        <v>6712.3020000000006</v>
      </c>
      <c r="ER69" s="68">
        <f>+[1]Аппарат!ER65+[1]Филиалы!ER39</f>
        <v>4907.6755061091999</v>
      </c>
      <c r="ES69" s="68">
        <f>+[1]Аппарат!ES65+[1]Филиалы!ET39</f>
        <v>1803.4164938908002</v>
      </c>
      <c r="ET69" s="68">
        <f>+[1]Филиалы!ES39</f>
        <v>1.21</v>
      </c>
      <c r="EU69" s="70">
        <f t="shared" si="249"/>
        <v>11.190728813559872</v>
      </c>
      <c r="EV69" s="71">
        <f t="shared" si="250"/>
        <v>-0.16644219403409011</v>
      </c>
      <c r="EW69" s="67">
        <f t="shared" si="418"/>
        <v>6709.6281525423738</v>
      </c>
      <c r="EX69" s="68">
        <f>+[1]Аппарат!EX65+[1]Филиалы!EX39</f>
        <v>4925.8040073911352</v>
      </c>
      <c r="EY69" s="68">
        <f>+[1]Аппарат!EY65+[1]Филиалы!EZ39</f>
        <v>1783.8241451512386</v>
      </c>
      <c r="EZ69" s="68">
        <f>+[1]Филиалы!EY39</f>
        <v>0</v>
      </c>
      <c r="FA69" s="69">
        <f t="shared" si="419"/>
        <v>6698.427999999999</v>
      </c>
      <c r="FB69" s="68">
        <f>+[1]Аппарат!FB65+[1]Филиалы!FB39</f>
        <v>4874.2305232962799</v>
      </c>
      <c r="FC69" s="68">
        <f>+[1]Аппарат!FC65+[1]Филиалы!FD39</f>
        <v>1823.0874767037189</v>
      </c>
      <c r="FD69" s="68">
        <f>+[1]Филиалы!FC39</f>
        <v>1.1100000000000001</v>
      </c>
      <c r="FE69" s="70">
        <f t="shared" si="253"/>
        <v>11.200152542374781</v>
      </c>
      <c r="FF69" s="71">
        <f t="shared" si="254"/>
        <v>-0.16692657607457306</v>
      </c>
      <c r="FG69" s="67">
        <f t="shared" si="420"/>
        <v>6650.9061694915254</v>
      </c>
      <c r="FH69" s="68">
        <f>+[1]Аппарат!FH65+[1]Филиалы!FH39</f>
        <v>4912.3231837183084</v>
      </c>
      <c r="FI69" s="68">
        <f>+[1]Аппарат!FI65+[1]Филиалы!FJ39</f>
        <v>1738.5829857732172</v>
      </c>
      <c r="FJ69" s="68">
        <f>+[1]Филиалы!FI39</f>
        <v>0</v>
      </c>
      <c r="FK69" s="69">
        <f t="shared" si="421"/>
        <v>6639.7160000000003</v>
      </c>
      <c r="FL69" s="68">
        <f>+[1]Аппарат!FL65+[1]Филиалы!FL39</f>
        <v>4895.3405593812668</v>
      </c>
      <c r="FM69" s="68">
        <f>+[1]Аппарат!FM65+[1]Филиалы!FN39</f>
        <v>1744.1354406187336</v>
      </c>
      <c r="FN69" s="68">
        <f>+[1]Филиалы!FM39</f>
        <v>0.24</v>
      </c>
      <c r="FO69" s="70">
        <f t="shared" si="257"/>
        <v>11.190169491525012</v>
      </c>
      <c r="FP69" s="71">
        <f t="shared" si="258"/>
        <v>-0.16825029862630458</v>
      </c>
      <c r="FQ69" s="67">
        <f t="shared" si="422"/>
        <v>20084.027050847457</v>
      </c>
      <c r="FR69" s="68">
        <f t="shared" ref="FR69:FT72" si="630">+EN69+EX69+FH69</f>
        <v>14803.590229895188</v>
      </c>
      <c r="FS69" s="68">
        <f t="shared" si="630"/>
        <v>5280.4368209522709</v>
      </c>
      <c r="FT69" s="68">
        <f t="shared" si="630"/>
        <v>0</v>
      </c>
      <c r="FU69" s="69">
        <f t="shared" si="423"/>
        <v>20050.446</v>
      </c>
      <c r="FV69" s="68">
        <f t="shared" ref="FV69:FX72" si="631">+ER69+FB69+FL69</f>
        <v>14677.246588786747</v>
      </c>
      <c r="FW69" s="68">
        <f t="shared" si="631"/>
        <v>5370.639411213253</v>
      </c>
      <c r="FX69" s="68">
        <f t="shared" si="631"/>
        <v>2.5600000000000005</v>
      </c>
      <c r="FY69" s="70">
        <f t="shared" si="261"/>
        <v>33.581050847456936</v>
      </c>
      <c r="FZ69" s="71">
        <f t="shared" si="262"/>
        <v>-0.16720277642744463</v>
      </c>
      <c r="GA69" s="67">
        <f t="shared" si="424"/>
        <v>40950.202754237289</v>
      </c>
      <c r="GB69" s="68">
        <f t="shared" ref="GB69:GD72" si="632">+DT69+FR69</f>
        <v>30179.373129771328</v>
      </c>
      <c r="GC69" s="68">
        <f t="shared" si="632"/>
        <v>10770.829624465963</v>
      </c>
      <c r="GD69" s="68">
        <f t="shared" si="632"/>
        <v>0</v>
      </c>
      <c r="GE69" s="69">
        <f t="shared" si="425"/>
        <v>40894.220000000008</v>
      </c>
      <c r="GF69" s="68">
        <f t="shared" ref="GF69:GH72" si="633">+DX69+FV69</f>
        <v>29760.191346015221</v>
      </c>
      <c r="GG69" s="68">
        <f t="shared" si="633"/>
        <v>11129.518653984782</v>
      </c>
      <c r="GH69" s="68">
        <f t="shared" si="633"/>
        <v>4.5100000000000007</v>
      </c>
      <c r="GI69" s="70">
        <f t="shared" si="265"/>
        <v>55.98275423728046</v>
      </c>
      <c r="GJ69" s="71">
        <f t="shared" si="266"/>
        <v>-0.1367093456734807</v>
      </c>
      <c r="GK69" s="67">
        <f t="shared" si="426"/>
        <v>87508.632228813571</v>
      </c>
      <c r="GL69" s="68">
        <f t="shared" ref="GL69:GN72" si="634">+ED69+FR69</f>
        <v>64537.841946616609</v>
      </c>
      <c r="GM69" s="68">
        <f t="shared" si="634"/>
        <v>22970.790282196962</v>
      </c>
      <c r="GN69" s="68">
        <f t="shared" si="634"/>
        <v>0</v>
      </c>
      <c r="GO69" s="69">
        <f t="shared" si="427"/>
        <v>87452.079075249363</v>
      </c>
      <c r="GP69" s="68">
        <f t="shared" ref="GP69:GR72" si="635">+EH69+FV69</f>
        <v>63355.447277259314</v>
      </c>
      <c r="GQ69" s="68">
        <f t="shared" si="635"/>
        <v>24092.121797990061</v>
      </c>
      <c r="GR69" s="68">
        <f t="shared" si="635"/>
        <v>4.5100000000000007</v>
      </c>
      <c r="GS69" s="70">
        <f t="shared" si="269"/>
        <v>56.553153564207605</v>
      </c>
      <c r="GT69" s="71">
        <f t="shared" si="270"/>
        <v>-6.4625799905471126E-2</v>
      </c>
      <c r="GU69" s="65">
        <f>+[1]Аппарат!GO65+[1]Филиалы!GO39</f>
        <v>87452.079075249363</v>
      </c>
      <c r="GV69" s="31">
        <f>+GK69</f>
        <v>87508.632228813571</v>
      </c>
      <c r="GW69" s="31">
        <v>46558.47335</v>
      </c>
      <c r="GX69" s="65">
        <f t="shared" si="78"/>
        <v>0.6142747506237356</v>
      </c>
      <c r="GZ69" s="79">
        <f t="shared" si="449"/>
        <v>25066.212193939602</v>
      </c>
    </row>
    <row r="70" spans="1:212" ht="15" x14ac:dyDescent="0.2">
      <c r="A70" s="338"/>
      <c r="B70" s="107" t="s">
        <v>329</v>
      </c>
      <c r="C70" s="67">
        <f t="shared" si="79"/>
        <v>0</v>
      </c>
      <c r="D70" s="68">
        <f>+[1]Аппарат!D66</f>
        <v>0</v>
      </c>
      <c r="E70" s="68">
        <f>+[1]Аппарат!E66</f>
        <v>0</v>
      </c>
      <c r="F70" s="68"/>
      <c r="G70" s="69">
        <f t="shared" si="521"/>
        <v>0</v>
      </c>
      <c r="H70" s="68">
        <f>+[1]Аппарат!H66</f>
        <v>0</v>
      </c>
      <c r="I70" s="68">
        <f>+[1]Аппарат!I66</f>
        <v>0</v>
      </c>
      <c r="J70" s="68">
        <f>+[1]Аппарат!J66</f>
        <v>0</v>
      </c>
      <c r="K70" s="70">
        <f t="shared" si="80"/>
        <v>0</v>
      </c>
      <c r="L70" s="71" t="e">
        <f t="shared" si="81"/>
        <v>#DIV/0!</v>
      </c>
      <c r="M70" s="67">
        <f t="shared" si="207"/>
        <v>0</v>
      </c>
      <c r="N70" s="68">
        <f>+[1]Аппарат!N66</f>
        <v>0</v>
      </c>
      <c r="O70" s="68">
        <f>+[1]Аппарат!O66</f>
        <v>0</v>
      </c>
      <c r="P70" s="68"/>
      <c r="Q70" s="69">
        <f t="shared" si="7"/>
        <v>0</v>
      </c>
      <c r="R70" s="68">
        <f>+[1]Аппарат!R66</f>
        <v>0</v>
      </c>
      <c r="S70" s="68">
        <f>+[1]Аппарат!S66</f>
        <v>0</v>
      </c>
      <c r="T70" s="68">
        <f>+[1]Аппарат!T66</f>
        <v>0</v>
      </c>
      <c r="U70" s="70">
        <f t="shared" si="83"/>
        <v>0</v>
      </c>
      <c r="V70" s="71" t="e">
        <f t="shared" si="84"/>
        <v>#DIV/0!</v>
      </c>
      <c r="W70" s="67">
        <f t="shared" si="396"/>
        <v>0</v>
      </c>
      <c r="X70" s="68">
        <f>+[1]Аппарат!X66</f>
        <v>0</v>
      </c>
      <c r="Y70" s="68">
        <f>+[1]Аппарат!Y66</f>
        <v>0</v>
      </c>
      <c r="Z70" s="68"/>
      <c r="AA70" s="69">
        <f t="shared" si="397"/>
        <v>0</v>
      </c>
      <c r="AB70" s="68">
        <f>+[1]Аппарат!AB66</f>
        <v>0</v>
      </c>
      <c r="AC70" s="68">
        <f>+[1]Аппарат!AC66</f>
        <v>0</v>
      </c>
      <c r="AD70" s="68">
        <f>+[1]Аппарат!AD66</f>
        <v>0</v>
      </c>
      <c r="AE70" s="70">
        <f t="shared" si="85"/>
        <v>0</v>
      </c>
      <c r="AF70" s="71" t="e">
        <f t="shared" si="86"/>
        <v>#DIV/0!</v>
      </c>
      <c r="AG70" s="67">
        <f t="shared" si="398"/>
        <v>0</v>
      </c>
      <c r="AH70" s="68">
        <f t="shared" si="621"/>
        <v>0</v>
      </c>
      <c r="AI70" s="68">
        <f t="shared" si="621"/>
        <v>0</v>
      </c>
      <c r="AJ70" s="68">
        <f t="shared" si="621"/>
        <v>0</v>
      </c>
      <c r="AK70" s="69">
        <f t="shared" si="399"/>
        <v>0</v>
      </c>
      <c r="AL70" s="68">
        <f t="shared" si="622"/>
        <v>0</v>
      </c>
      <c r="AM70" s="68">
        <f t="shared" si="622"/>
        <v>0</v>
      </c>
      <c r="AN70" s="68">
        <f t="shared" si="622"/>
        <v>0</v>
      </c>
      <c r="AO70" s="70">
        <f t="shared" si="89"/>
        <v>0</v>
      </c>
      <c r="AP70" s="71" t="e">
        <f t="shared" si="90"/>
        <v>#DIV/0!</v>
      </c>
      <c r="AQ70" s="67">
        <f t="shared" si="400"/>
        <v>0</v>
      </c>
      <c r="AR70" s="68">
        <f>+[1]Аппарат!AR66</f>
        <v>0</v>
      </c>
      <c r="AS70" s="68">
        <f>+[1]Аппарат!AS66</f>
        <v>0</v>
      </c>
      <c r="AT70" s="68"/>
      <c r="AU70" s="69">
        <f t="shared" si="401"/>
        <v>0</v>
      </c>
      <c r="AV70" s="68">
        <f>+[1]Аппарат!AV66</f>
        <v>0</v>
      </c>
      <c r="AW70" s="68">
        <f>+[1]Аппарат!AW66</f>
        <v>0</v>
      </c>
      <c r="AX70" s="68">
        <f>+[1]Аппарат!AX66</f>
        <v>0</v>
      </c>
      <c r="AY70" s="70">
        <f t="shared" si="91"/>
        <v>0</v>
      </c>
      <c r="AZ70" s="71" t="e">
        <f t="shared" si="92"/>
        <v>#DIV/0!</v>
      </c>
      <c r="BA70" s="67">
        <f t="shared" si="402"/>
        <v>0</v>
      </c>
      <c r="BB70" s="68">
        <f>+[1]Аппарат!BB66</f>
        <v>0</v>
      </c>
      <c r="BC70" s="68">
        <f>+[1]Аппарат!BC66</f>
        <v>0</v>
      </c>
      <c r="BD70" s="68"/>
      <c r="BE70" s="69">
        <f t="shared" si="403"/>
        <v>0</v>
      </c>
      <c r="BF70" s="68">
        <f>+[1]Аппарат!BF66</f>
        <v>0</v>
      </c>
      <c r="BG70" s="68">
        <f>+[1]Аппарат!BG66</f>
        <v>0</v>
      </c>
      <c r="BH70" s="68">
        <f>+[1]Аппарат!BH66</f>
        <v>0</v>
      </c>
      <c r="BI70" s="70">
        <f t="shared" si="93"/>
        <v>0</v>
      </c>
      <c r="BJ70" s="71" t="e">
        <f t="shared" si="94"/>
        <v>#DIV/0!</v>
      </c>
      <c r="BK70" s="67">
        <f t="shared" si="404"/>
        <v>0</v>
      </c>
      <c r="BL70" s="68">
        <f>+[1]Аппарат!BL66</f>
        <v>0</v>
      </c>
      <c r="BM70" s="68">
        <f>+[1]Аппарат!BM66</f>
        <v>0</v>
      </c>
      <c r="BN70" s="68"/>
      <c r="BO70" s="69">
        <f t="shared" si="405"/>
        <v>0</v>
      </c>
      <c r="BP70" s="68">
        <f>+[1]Аппарат!BP66</f>
        <v>0</v>
      </c>
      <c r="BQ70" s="68">
        <f>+[1]Аппарат!BQ66</f>
        <v>0</v>
      </c>
      <c r="BR70" s="68">
        <f>+[1]Аппарат!BR66</f>
        <v>0</v>
      </c>
      <c r="BS70" s="70">
        <f t="shared" si="95"/>
        <v>0</v>
      </c>
      <c r="BT70" s="71" t="e">
        <f t="shared" si="96"/>
        <v>#DIV/0!</v>
      </c>
      <c r="BU70" s="67">
        <f t="shared" si="406"/>
        <v>0</v>
      </c>
      <c r="BV70" s="68">
        <f t="shared" si="623"/>
        <v>0</v>
      </c>
      <c r="BW70" s="68">
        <f t="shared" si="623"/>
        <v>0</v>
      </c>
      <c r="BX70" s="68">
        <f t="shared" si="623"/>
        <v>0</v>
      </c>
      <c r="BY70" s="69">
        <f t="shared" si="407"/>
        <v>0</v>
      </c>
      <c r="BZ70" s="68">
        <f t="shared" si="624"/>
        <v>0</v>
      </c>
      <c r="CA70" s="68">
        <f t="shared" si="624"/>
        <v>0</v>
      </c>
      <c r="CB70" s="68">
        <f t="shared" si="624"/>
        <v>0</v>
      </c>
      <c r="CC70" s="70">
        <f t="shared" si="99"/>
        <v>0</v>
      </c>
      <c r="CD70" s="71" t="e">
        <f t="shared" si="100"/>
        <v>#DIV/0!</v>
      </c>
      <c r="CE70" s="67">
        <f t="shared" si="408"/>
        <v>0</v>
      </c>
      <c r="CF70" s="68">
        <f t="shared" si="625"/>
        <v>0</v>
      </c>
      <c r="CG70" s="68">
        <f t="shared" si="625"/>
        <v>0</v>
      </c>
      <c r="CH70" s="68">
        <f t="shared" si="625"/>
        <v>0</v>
      </c>
      <c r="CI70" s="69">
        <f t="shared" si="409"/>
        <v>0</v>
      </c>
      <c r="CJ70" s="68">
        <f>+[1]Аппарат!CJ66</f>
        <v>0</v>
      </c>
      <c r="CK70" s="68">
        <f>+[1]Аппарат!CK66</f>
        <v>0</v>
      </c>
      <c r="CL70" s="68">
        <f>+[1]Аппарат!CL66</f>
        <v>0</v>
      </c>
      <c r="CM70" s="70">
        <f t="shared" si="103"/>
        <v>0</v>
      </c>
      <c r="CN70" s="71" t="e">
        <f t="shared" si="104"/>
        <v>#DIV/0!</v>
      </c>
      <c r="CO70" s="67">
        <f t="shared" si="565"/>
        <v>0</v>
      </c>
      <c r="CP70" s="68">
        <f>+[1]Аппарат!CP66</f>
        <v>0</v>
      </c>
      <c r="CQ70" s="68">
        <f>+[1]Аппарат!CQ66</f>
        <v>0</v>
      </c>
      <c r="CR70" s="68"/>
      <c r="CS70" s="69">
        <f t="shared" si="523"/>
        <v>0</v>
      </c>
      <c r="CT70" s="68">
        <f>+[1]Аппарат!CT66</f>
        <v>0</v>
      </c>
      <c r="CU70" s="68">
        <f>+[1]Аппарат!CU66</f>
        <v>0</v>
      </c>
      <c r="CV70" s="68">
        <f>+[1]Аппарат!CV66</f>
        <v>0</v>
      </c>
      <c r="CW70" s="70">
        <f t="shared" si="228"/>
        <v>0</v>
      </c>
      <c r="CX70" s="71" t="e">
        <f t="shared" si="229"/>
        <v>#DIV/0!</v>
      </c>
      <c r="CY70" s="67">
        <f t="shared" si="230"/>
        <v>0</v>
      </c>
      <c r="CZ70" s="68">
        <f>+[1]Аппарат!CZ66</f>
        <v>0</v>
      </c>
      <c r="DA70" s="68">
        <f>+[1]Аппарат!DA66</f>
        <v>0</v>
      </c>
      <c r="DB70" s="68"/>
      <c r="DC70" s="69">
        <f t="shared" si="41"/>
        <v>0</v>
      </c>
      <c r="DD70" s="68">
        <f>+[1]Аппарат!DD66</f>
        <v>0</v>
      </c>
      <c r="DE70" s="68">
        <f>+[1]Аппарат!DE66</f>
        <v>0</v>
      </c>
      <c r="DF70" s="68">
        <f>+[1]Аппарат!DF66</f>
        <v>0</v>
      </c>
      <c r="DG70" s="70">
        <f t="shared" si="233"/>
        <v>0</v>
      </c>
      <c r="DH70" s="71" t="e">
        <f t="shared" si="234"/>
        <v>#DIV/0!</v>
      </c>
      <c r="DI70" s="67">
        <f t="shared" si="410"/>
        <v>0</v>
      </c>
      <c r="DJ70" s="68">
        <f>+[1]Аппарат!DJ66</f>
        <v>0</v>
      </c>
      <c r="DK70" s="68">
        <f>+[1]Аппарат!DK66</f>
        <v>0</v>
      </c>
      <c r="DL70" s="68"/>
      <c r="DM70" s="69">
        <f t="shared" si="411"/>
        <v>0</v>
      </c>
      <c r="DN70" s="68">
        <f>+[1]Аппарат!DN66</f>
        <v>0</v>
      </c>
      <c r="DO70" s="68">
        <f>+[1]Аппарат!DO66</f>
        <v>0</v>
      </c>
      <c r="DP70" s="68">
        <f>+[1]Аппарат!DP66</f>
        <v>0</v>
      </c>
      <c r="DQ70" s="70">
        <f t="shared" si="237"/>
        <v>0</v>
      </c>
      <c r="DR70" s="71" t="e">
        <f t="shared" si="238"/>
        <v>#DIV/0!</v>
      </c>
      <c r="DS70" s="67">
        <f t="shared" si="412"/>
        <v>0</v>
      </c>
      <c r="DT70" s="68">
        <f t="shared" si="626"/>
        <v>0</v>
      </c>
      <c r="DU70" s="68">
        <f t="shared" si="626"/>
        <v>0</v>
      </c>
      <c r="DV70" s="68">
        <f t="shared" si="626"/>
        <v>0</v>
      </c>
      <c r="DW70" s="69">
        <f t="shared" si="413"/>
        <v>0</v>
      </c>
      <c r="DX70" s="68">
        <f t="shared" si="627"/>
        <v>0</v>
      </c>
      <c r="DY70" s="68">
        <f t="shared" si="627"/>
        <v>0</v>
      </c>
      <c r="DZ70" s="68">
        <f t="shared" si="627"/>
        <v>0</v>
      </c>
      <c r="EA70" s="70">
        <f t="shared" si="241"/>
        <v>0</v>
      </c>
      <c r="EB70" s="71" t="e">
        <f t="shared" si="242"/>
        <v>#DIV/0!</v>
      </c>
      <c r="EC70" s="67">
        <f t="shared" si="414"/>
        <v>0</v>
      </c>
      <c r="ED70" s="68">
        <f t="shared" si="628"/>
        <v>0</v>
      </c>
      <c r="EE70" s="68">
        <f t="shared" si="628"/>
        <v>0</v>
      </c>
      <c r="EF70" s="68">
        <f t="shared" si="628"/>
        <v>0</v>
      </c>
      <c r="EG70" s="69">
        <f t="shared" si="415"/>
        <v>0</v>
      </c>
      <c r="EH70" s="68">
        <f t="shared" si="629"/>
        <v>0</v>
      </c>
      <c r="EI70" s="68">
        <f t="shared" si="629"/>
        <v>0</v>
      </c>
      <c r="EJ70" s="68">
        <f t="shared" si="629"/>
        <v>0</v>
      </c>
      <c r="EK70" s="70">
        <f t="shared" si="245"/>
        <v>0</v>
      </c>
      <c r="EL70" s="71" t="e">
        <f t="shared" si="246"/>
        <v>#DIV/0!</v>
      </c>
      <c r="EM70" s="67">
        <f t="shared" si="416"/>
        <v>0</v>
      </c>
      <c r="EN70" s="68">
        <f>+[1]Аппарат!EN66</f>
        <v>0</v>
      </c>
      <c r="EO70" s="68">
        <f>+[1]Аппарат!EO66</f>
        <v>0</v>
      </c>
      <c r="EP70" s="68"/>
      <c r="EQ70" s="69">
        <f t="shared" si="417"/>
        <v>0</v>
      </c>
      <c r="ER70" s="68">
        <f>+[1]Аппарат!ER66</f>
        <v>0</v>
      </c>
      <c r="ES70" s="68">
        <f>+[1]Аппарат!ES66</f>
        <v>0</v>
      </c>
      <c r="ET70" s="68">
        <f>+[1]Аппарат!ET66</f>
        <v>0</v>
      </c>
      <c r="EU70" s="70">
        <f t="shared" si="249"/>
        <v>0</v>
      </c>
      <c r="EV70" s="71" t="e">
        <f t="shared" si="250"/>
        <v>#DIV/0!</v>
      </c>
      <c r="EW70" s="67">
        <f t="shared" si="418"/>
        <v>0</v>
      </c>
      <c r="EX70" s="68">
        <f>+[1]Аппарат!EX66</f>
        <v>0</v>
      </c>
      <c r="EY70" s="68">
        <f>+[1]Аппарат!EY66</f>
        <v>0</v>
      </c>
      <c r="EZ70" s="68"/>
      <c r="FA70" s="69">
        <f t="shared" si="419"/>
        <v>0</v>
      </c>
      <c r="FB70" s="68">
        <f>+[1]Аппарат!FB66</f>
        <v>0</v>
      </c>
      <c r="FC70" s="68">
        <f>+[1]Аппарат!FC66</f>
        <v>0</v>
      </c>
      <c r="FD70" s="68">
        <f>+[1]Аппарат!FD66</f>
        <v>0</v>
      </c>
      <c r="FE70" s="70">
        <f t="shared" si="253"/>
        <v>0</v>
      </c>
      <c r="FF70" s="71" t="e">
        <f t="shared" si="254"/>
        <v>#DIV/0!</v>
      </c>
      <c r="FG70" s="67">
        <f t="shared" si="420"/>
        <v>0</v>
      </c>
      <c r="FH70" s="68">
        <f>+[1]Аппарат!FH66</f>
        <v>0</v>
      </c>
      <c r="FI70" s="68">
        <f>+[1]Аппарат!FI66</f>
        <v>0</v>
      </c>
      <c r="FJ70" s="68"/>
      <c r="FK70" s="69">
        <f t="shared" si="421"/>
        <v>0</v>
      </c>
      <c r="FL70" s="68">
        <f>+[1]Аппарат!FL66</f>
        <v>0</v>
      </c>
      <c r="FM70" s="68">
        <f>+[1]Аппарат!FM66</f>
        <v>0</v>
      </c>
      <c r="FN70" s="68">
        <f>+[1]Аппарат!FN66</f>
        <v>0</v>
      </c>
      <c r="FO70" s="70">
        <f t="shared" si="257"/>
        <v>0</v>
      </c>
      <c r="FP70" s="71" t="e">
        <f t="shared" si="258"/>
        <v>#DIV/0!</v>
      </c>
      <c r="FQ70" s="67">
        <f t="shared" si="422"/>
        <v>0</v>
      </c>
      <c r="FR70" s="68">
        <f t="shared" si="630"/>
        <v>0</v>
      </c>
      <c r="FS70" s="68">
        <f t="shared" si="630"/>
        <v>0</v>
      </c>
      <c r="FT70" s="68">
        <f t="shared" si="630"/>
        <v>0</v>
      </c>
      <c r="FU70" s="69">
        <f t="shared" si="423"/>
        <v>0</v>
      </c>
      <c r="FV70" s="68">
        <f t="shared" si="631"/>
        <v>0</v>
      </c>
      <c r="FW70" s="68">
        <f t="shared" si="631"/>
        <v>0</v>
      </c>
      <c r="FX70" s="68">
        <f t="shared" si="631"/>
        <v>0</v>
      </c>
      <c r="FY70" s="70">
        <f t="shared" si="261"/>
        <v>0</v>
      </c>
      <c r="FZ70" s="71" t="e">
        <f t="shared" si="262"/>
        <v>#DIV/0!</v>
      </c>
      <c r="GA70" s="67">
        <f t="shared" si="424"/>
        <v>0</v>
      </c>
      <c r="GB70" s="68">
        <f t="shared" si="632"/>
        <v>0</v>
      </c>
      <c r="GC70" s="68">
        <f t="shared" si="632"/>
        <v>0</v>
      </c>
      <c r="GD70" s="68">
        <f t="shared" si="632"/>
        <v>0</v>
      </c>
      <c r="GE70" s="69">
        <f t="shared" si="425"/>
        <v>0</v>
      </c>
      <c r="GF70" s="68">
        <f t="shared" si="633"/>
        <v>0</v>
      </c>
      <c r="GG70" s="68">
        <f t="shared" si="633"/>
        <v>0</v>
      </c>
      <c r="GH70" s="68">
        <f t="shared" si="633"/>
        <v>0</v>
      </c>
      <c r="GI70" s="70">
        <f t="shared" si="265"/>
        <v>0</v>
      </c>
      <c r="GJ70" s="71" t="e">
        <f t="shared" si="266"/>
        <v>#DIV/0!</v>
      </c>
      <c r="GK70" s="67">
        <f t="shared" si="426"/>
        <v>0</v>
      </c>
      <c r="GL70" s="68">
        <f t="shared" si="634"/>
        <v>0</v>
      </c>
      <c r="GM70" s="68">
        <f t="shared" si="634"/>
        <v>0</v>
      </c>
      <c r="GN70" s="68">
        <f t="shared" si="634"/>
        <v>0</v>
      </c>
      <c r="GO70" s="69">
        <f t="shared" si="427"/>
        <v>0</v>
      </c>
      <c r="GP70" s="68">
        <f t="shared" si="635"/>
        <v>0</v>
      </c>
      <c r="GQ70" s="68">
        <f t="shared" si="635"/>
        <v>0</v>
      </c>
      <c r="GR70" s="68">
        <f t="shared" si="635"/>
        <v>0</v>
      </c>
      <c r="GS70" s="70">
        <f t="shared" si="269"/>
        <v>0</v>
      </c>
      <c r="GT70" s="71" t="e">
        <f t="shared" si="270"/>
        <v>#DIV/0!</v>
      </c>
      <c r="GV70" s="31"/>
      <c r="GX70" s="65">
        <f t="shared" si="78"/>
        <v>0</v>
      </c>
      <c r="GZ70" s="79">
        <f t="shared" si="449"/>
        <v>0</v>
      </c>
    </row>
    <row r="71" spans="1:212" ht="15" x14ac:dyDescent="0.2">
      <c r="A71" s="338"/>
      <c r="B71" s="107" t="s">
        <v>330</v>
      </c>
      <c r="C71" s="137">
        <f t="shared" si="79"/>
        <v>0</v>
      </c>
      <c r="D71" s="68">
        <f>+[1]Аппарат!D67</f>
        <v>0</v>
      </c>
      <c r="E71" s="68">
        <f>+[1]Аппарат!E67</f>
        <v>0</v>
      </c>
      <c r="F71" s="68"/>
      <c r="G71" s="138">
        <f t="shared" si="521"/>
        <v>0</v>
      </c>
      <c r="H71" s="68">
        <f>+[1]Аппарат!H67</f>
        <v>0</v>
      </c>
      <c r="I71" s="68">
        <f>+[1]Аппарат!I67</f>
        <v>0</v>
      </c>
      <c r="J71" s="68">
        <f>+[1]Аппарат!J67</f>
        <v>0</v>
      </c>
      <c r="K71" s="139">
        <f t="shared" si="80"/>
        <v>0</v>
      </c>
      <c r="L71" s="140" t="e">
        <f t="shared" si="81"/>
        <v>#DIV/0!</v>
      </c>
      <c r="M71" s="137">
        <f t="shared" si="207"/>
        <v>0</v>
      </c>
      <c r="N71" s="68">
        <f>+[1]Аппарат!N67</f>
        <v>0</v>
      </c>
      <c r="O71" s="68">
        <f>+[1]Аппарат!O67</f>
        <v>0</v>
      </c>
      <c r="P71" s="68"/>
      <c r="Q71" s="138">
        <f t="shared" si="7"/>
        <v>0</v>
      </c>
      <c r="R71" s="68">
        <f>+[1]Аппарат!R67</f>
        <v>0</v>
      </c>
      <c r="S71" s="68">
        <f>+[1]Аппарат!S67</f>
        <v>0</v>
      </c>
      <c r="T71" s="68">
        <f>+[1]Аппарат!T67</f>
        <v>0</v>
      </c>
      <c r="U71" s="139">
        <f t="shared" si="83"/>
        <v>0</v>
      </c>
      <c r="V71" s="140" t="e">
        <f t="shared" si="84"/>
        <v>#DIV/0!</v>
      </c>
      <c r="W71" s="137">
        <f t="shared" si="396"/>
        <v>0</v>
      </c>
      <c r="X71" s="68">
        <f>+[1]Аппарат!X67</f>
        <v>0</v>
      </c>
      <c r="Y71" s="68">
        <f>+[1]Аппарат!Y67</f>
        <v>0</v>
      </c>
      <c r="Z71" s="68"/>
      <c r="AA71" s="138">
        <f t="shared" si="397"/>
        <v>0</v>
      </c>
      <c r="AB71" s="68">
        <f>+[1]Аппарат!AB67</f>
        <v>0</v>
      </c>
      <c r="AC71" s="68">
        <f>+[1]Аппарат!AC67</f>
        <v>0</v>
      </c>
      <c r="AD71" s="68">
        <f>+[1]Аппарат!AD67</f>
        <v>0</v>
      </c>
      <c r="AE71" s="139">
        <f t="shared" si="85"/>
        <v>0</v>
      </c>
      <c r="AF71" s="140" t="e">
        <f t="shared" si="86"/>
        <v>#DIV/0!</v>
      </c>
      <c r="AG71" s="137">
        <f t="shared" si="398"/>
        <v>0</v>
      </c>
      <c r="AH71" s="68">
        <f t="shared" si="621"/>
        <v>0</v>
      </c>
      <c r="AI71" s="68">
        <f t="shared" si="621"/>
        <v>0</v>
      </c>
      <c r="AJ71" s="68">
        <f t="shared" si="621"/>
        <v>0</v>
      </c>
      <c r="AK71" s="138">
        <f t="shared" si="399"/>
        <v>0</v>
      </c>
      <c r="AL71" s="68">
        <f t="shared" si="622"/>
        <v>0</v>
      </c>
      <c r="AM71" s="68">
        <f t="shared" si="622"/>
        <v>0</v>
      </c>
      <c r="AN71" s="68">
        <f t="shared" si="622"/>
        <v>0</v>
      </c>
      <c r="AO71" s="139">
        <f t="shared" si="89"/>
        <v>0</v>
      </c>
      <c r="AP71" s="140" t="e">
        <f t="shared" si="90"/>
        <v>#DIV/0!</v>
      </c>
      <c r="AQ71" s="137">
        <f t="shared" si="400"/>
        <v>0</v>
      </c>
      <c r="AR71" s="68">
        <f>+[1]Аппарат!AR67</f>
        <v>0</v>
      </c>
      <c r="AS71" s="68">
        <f>+[1]Аппарат!AS67</f>
        <v>0</v>
      </c>
      <c r="AT71" s="68"/>
      <c r="AU71" s="138">
        <f t="shared" si="401"/>
        <v>0</v>
      </c>
      <c r="AV71" s="68">
        <f>+[1]Аппарат!AV67</f>
        <v>0</v>
      </c>
      <c r="AW71" s="68">
        <f>+[1]Аппарат!AW67</f>
        <v>0</v>
      </c>
      <c r="AX71" s="68">
        <f>+[1]Аппарат!AX67</f>
        <v>0</v>
      </c>
      <c r="AY71" s="139">
        <f t="shared" si="91"/>
        <v>0</v>
      </c>
      <c r="AZ71" s="140" t="e">
        <f t="shared" si="92"/>
        <v>#DIV/0!</v>
      </c>
      <c r="BA71" s="137">
        <f t="shared" si="402"/>
        <v>0</v>
      </c>
      <c r="BB71" s="68">
        <f>+[1]Аппарат!BB67</f>
        <v>0</v>
      </c>
      <c r="BC71" s="68">
        <f>+[1]Аппарат!BC67</f>
        <v>0</v>
      </c>
      <c r="BD71" s="68"/>
      <c r="BE71" s="138">
        <f t="shared" si="403"/>
        <v>0</v>
      </c>
      <c r="BF71" s="68">
        <f>+[1]Аппарат!BF67</f>
        <v>0</v>
      </c>
      <c r="BG71" s="68">
        <f>+[1]Аппарат!BG67</f>
        <v>0</v>
      </c>
      <c r="BH71" s="68">
        <f>+[1]Аппарат!BH67</f>
        <v>0</v>
      </c>
      <c r="BI71" s="139">
        <f t="shared" si="93"/>
        <v>0</v>
      </c>
      <c r="BJ71" s="140" t="e">
        <f t="shared" si="94"/>
        <v>#DIV/0!</v>
      </c>
      <c r="BK71" s="137">
        <f t="shared" si="404"/>
        <v>0</v>
      </c>
      <c r="BL71" s="68">
        <f>+[1]Аппарат!BL67</f>
        <v>0</v>
      </c>
      <c r="BM71" s="68">
        <f>+[1]Аппарат!BM67</f>
        <v>0</v>
      </c>
      <c r="BN71" s="68"/>
      <c r="BO71" s="138">
        <f t="shared" si="405"/>
        <v>0</v>
      </c>
      <c r="BP71" s="68">
        <f>+[1]Аппарат!BP67</f>
        <v>0</v>
      </c>
      <c r="BQ71" s="68">
        <f>+[1]Аппарат!BQ67</f>
        <v>0</v>
      </c>
      <c r="BR71" s="68">
        <f>+[1]Аппарат!BR67</f>
        <v>0</v>
      </c>
      <c r="BS71" s="139">
        <f t="shared" si="95"/>
        <v>0</v>
      </c>
      <c r="BT71" s="140" t="e">
        <f t="shared" si="96"/>
        <v>#DIV/0!</v>
      </c>
      <c r="BU71" s="137">
        <f t="shared" si="406"/>
        <v>0</v>
      </c>
      <c r="BV71" s="68">
        <f t="shared" si="623"/>
        <v>0</v>
      </c>
      <c r="BW71" s="68">
        <f t="shared" si="623"/>
        <v>0</v>
      </c>
      <c r="BX71" s="68">
        <f t="shared" si="623"/>
        <v>0</v>
      </c>
      <c r="BY71" s="138">
        <f t="shared" si="407"/>
        <v>0</v>
      </c>
      <c r="BZ71" s="68">
        <f t="shared" si="624"/>
        <v>0</v>
      </c>
      <c r="CA71" s="68">
        <f t="shared" si="624"/>
        <v>0</v>
      </c>
      <c r="CB71" s="68">
        <f t="shared" si="624"/>
        <v>0</v>
      </c>
      <c r="CC71" s="139">
        <f t="shared" si="99"/>
        <v>0</v>
      </c>
      <c r="CD71" s="140" t="e">
        <f t="shared" si="100"/>
        <v>#DIV/0!</v>
      </c>
      <c r="CE71" s="137">
        <f t="shared" si="408"/>
        <v>0</v>
      </c>
      <c r="CF71" s="68">
        <f t="shared" si="625"/>
        <v>0</v>
      </c>
      <c r="CG71" s="68">
        <f t="shared" si="625"/>
        <v>0</v>
      </c>
      <c r="CH71" s="68">
        <f t="shared" si="625"/>
        <v>0</v>
      </c>
      <c r="CI71" s="138">
        <f t="shared" si="409"/>
        <v>0</v>
      </c>
      <c r="CJ71" s="68">
        <f>+[1]Аппарат!CJ67</f>
        <v>0</v>
      </c>
      <c r="CK71" s="68">
        <f>+[1]Аппарат!CK67</f>
        <v>0</v>
      </c>
      <c r="CL71" s="68">
        <f>+[1]Аппарат!CL67</f>
        <v>0</v>
      </c>
      <c r="CM71" s="139">
        <f t="shared" si="103"/>
        <v>0</v>
      </c>
      <c r="CN71" s="140" t="e">
        <f t="shared" si="104"/>
        <v>#DIV/0!</v>
      </c>
      <c r="CO71" s="137">
        <f t="shared" si="565"/>
        <v>0</v>
      </c>
      <c r="CP71" s="68">
        <f>+[1]Аппарат!CP67</f>
        <v>0</v>
      </c>
      <c r="CQ71" s="68">
        <f>+[1]Аппарат!CQ67</f>
        <v>0</v>
      </c>
      <c r="CR71" s="68"/>
      <c r="CS71" s="138">
        <f t="shared" si="523"/>
        <v>0</v>
      </c>
      <c r="CT71" s="68">
        <f>+[1]Аппарат!CT67</f>
        <v>0</v>
      </c>
      <c r="CU71" s="68">
        <f>+[1]Аппарат!CU67</f>
        <v>0</v>
      </c>
      <c r="CV71" s="68">
        <f>+[1]Аппарат!CV67</f>
        <v>0</v>
      </c>
      <c r="CW71" s="139">
        <f t="shared" si="228"/>
        <v>0</v>
      </c>
      <c r="CX71" s="140" t="e">
        <f t="shared" si="229"/>
        <v>#DIV/0!</v>
      </c>
      <c r="CY71" s="137">
        <f t="shared" si="230"/>
        <v>0</v>
      </c>
      <c r="CZ71" s="68">
        <f>+[1]Аппарат!CZ67</f>
        <v>0</v>
      </c>
      <c r="DA71" s="68">
        <f>+[1]Аппарат!DA67</f>
        <v>0</v>
      </c>
      <c r="DB71" s="68"/>
      <c r="DC71" s="138">
        <f t="shared" si="41"/>
        <v>0</v>
      </c>
      <c r="DD71" s="68">
        <f>+[1]Аппарат!DD67</f>
        <v>0</v>
      </c>
      <c r="DE71" s="68">
        <f>+[1]Аппарат!DE67</f>
        <v>0</v>
      </c>
      <c r="DF71" s="68">
        <f>+[1]Аппарат!DF67</f>
        <v>0</v>
      </c>
      <c r="DG71" s="139">
        <f t="shared" si="233"/>
        <v>0</v>
      </c>
      <c r="DH71" s="140" t="e">
        <f t="shared" si="234"/>
        <v>#DIV/0!</v>
      </c>
      <c r="DI71" s="137">
        <f t="shared" si="410"/>
        <v>0</v>
      </c>
      <c r="DJ71" s="68">
        <f>+[1]Аппарат!DJ67</f>
        <v>0</v>
      </c>
      <c r="DK71" s="68">
        <f>+[1]Аппарат!DK67</f>
        <v>0</v>
      </c>
      <c r="DL71" s="68"/>
      <c r="DM71" s="138">
        <f t="shared" si="411"/>
        <v>0</v>
      </c>
      <c r="DN71" s="68">
        <f>+[1]Аппарат!DN67</f>
        <v>0</v>
      </c>
      <c r="DO71" s="68">
        <f>+[1]Аппарат!DO67</f>
        <v>0</v>
      </c>
      <c r="DP71" s="68">
        <f>+[1]Аппарат!DP67</f>
        <v>0</v>
      </c>
      <c r="DQ71" s="139">
        <f t="shared" si="237"/>
        <v>0</v>
      </c>
      <c r="DR71" s="140" t="e">
        <f t="shared" si="238"/>
        <v>#DIV/0!</v>
      </c>
      <c r="DS71" s="137">
        <f t="shared" si="412"/>
        <v>0</v>
      </c>
      <c r="DT71" s="68">
        <f t="shared" si="626"/>
        <v>0</v>
      </c>
      <c r="DU71" s="68">
        <f t="shared" si="626"/>
        <v>0</v>
      </c>
      <c r="DV71" s="68">
        <f t="shared" si="626"/>
        <v>0</v>
      </c>
      <c r="DW71" s="138">
        <f t="shared" si="413"/>
        <v>0</v>
      </c>
      <c r="DX71" s="68">
        <f t="shared" si="627"/>
        <v>0</v>
      </c>
      <c r="DY71" s="68">
        <f t="shared" si="627"/>
        <v>0</v>
      </c>
      <c r="DZ71" s="68">
        <f t="shared" si="627"/>
        <v>0</v>
      </c>
      <c r="EA71" s="139">
        <f t="shared" si="241"/>
        <v>0</v>
      </c>
      <c r="EB71" s="140" t="e">
        <f t="shared" si="242"/>
        <v>#DIV/0!</v>
      </c>
      <c r="EC71" s="137">
        <f t="shared" si="414"/>
        <v>0</v>
      </c>
      <c r="ED71" s="68">
        <f t="shared" si="628"/>
        <v>0</v>
      </c>
      <c r="EE71" s="68">
        <f t="shared" si="628"/>
        <v>0</v>
      </c>
      <c r="EF71" s="68">
        <f t="shared" si="628"/>
        <v>0</v>
      </c>
      <c r="EG71" s="138">
        <f t="shared" si="415"/>
        <v>0</v>
      </c>
      <c r="EH71" s="68">
        <f t="shared" si="629"/>
        <v>0</v>
      </c>
      <c r="EI71" s="68">
        <f t="shared" si="629"/>
        <v>0</v>
      </c>
      <c r="EJ71" s="68">
        <f t="shared" si="629"/>
        <v>0</v>
      </c>
      <c r="EK71" s="139">
        <f t="shared" si="245"/>
        <v>0</v>
      </c>
      <c r="EL71" s="140" t="e">
        <f t="shared" si="246"/>
        <v>#DIV/0!</v>
      </c>
      <c r="EM71" s="137">
        <f t="shared" si="416"/>
        <v>0</v>
      </c>
      <c r="EN71" s="68">
        <f>+[1]Аппарат!EN67</f>
        <v>0</v>
      </c>
      <c r="EO71" s="68">
        <f>+[1]Аппарат!EO67</f>
        <v>0</v>
      </c>
      <c r="EP71" s="68"/>
      <c r="EQ71" s="138">
        <f t="shared" si="417"/>
        <v>0</v>
      </c>
      <c r="ER71" s="68">
        <f>+[1]Аппарат!ER67</f>
        <v>0</v>
      </c>
      <c r="ES71" s="68">
        <f>+[1]Аппарат!ES67</f>
        <v>0</v>
      </c>
      <c r="ET71" s="68">
        <f>+[1]Аппарат!ET67</f>
        <v>0</v>
      </c>
      <c r="EU71" s="139">
        <f t="shared" si="249"/>
        <v>0</v>
      </c>
      <c r="EV71" s="140" t="e">
        <f t="shared" si="250"/>
        <v>#DIV/0!</v>
      </c>
      <c r="EW71" s="137">
        <f t="shared" si="418"/>
        <v>0</v>
      </c>
      <c r="EX71" s="68">
        <f>+[1]Аппарат!EX67</f>
        <v>0</v>
      </c>
      <c r="EY71" s="68">
        <f>+[1]Аппарат!EY67</f>
        <v>0</v>
      </c>
      <c r="EZ71" s="68"/>
      <c r="FA71" s="138">
        <f t="shared" si="419"/>
        <v>0</v>
      </c>
      <c r="FB71" s="68">
        <f>+[1]Аппарат!FB67</f>
        <v>0</v>
      </c>
      <c r="FC71" s="68">
        <f>+[1]Аппарат!FC67</f>
        <v>0</v>
      </c>
      <c r="FD71" s="68">
        <f>+[1]Аппарат!FD67</f>
        <v>0</v>
      </c>
      <c r="FE71" s="139">
        <f t="shared" si="253"/>
        <v>0</v>
      </c>
      <c r="FF71" s="140" t="e">
        <f t="shared" si="254"/>
        <v>#DIV/0!</v>
      </c>
      <c r="FG71" s="137">
        <f t="shared" si="420"/>
        <v>0</v>
      </c>
      <c r="FH71" s="68">
        <f>+[1]Аппарат!FH67</f>
        <v>0</v>
      </c>
      <c r="FI71" s="68">
        <f>+[1]Аппарат!FI67</f>
        <v>0</v>
      </c>
      <c r="FJ71" s="68"/>
      <c r="FK71" s="138">
        <f t="shared" si="421"/>
        <v>0</v>
      </c>
      <c r="FL71" s="68">
        <f>+[1]Аппарат!FL67</f>
        <v>0</v>
      </c>
      <c r="FM71" s="68">
        <f>+[1]Аппарат!FM67</f>
        <v>0</v>
      </c>
      <c r="FN71" s="68">
        <f>+[1]Аппарат!FN67</f>
        <v>0</v>
      </c>
      <c r="FO71" s="139">
        <f t="shared" si="257"/>
        <v>0</v>
      </c>
      <c r="FP71" s="140" t="e">
        <f t="shared" si="258"/>
        <v>#DIV/0!</v>
      </c>
      <c r="FQ71" s="137">
        <f t="shared" si="422"/>
        <v>0</v>
      </c>
      <c r="FR71" s="68">
        <f t="shared" si="630"/>
        <v>0</v>
      </c>
      <c r="FS71" s="68">
        <f t="shared" si="630"/>
        <v>0</v>
      </c>
      <c r="FT71" s="68">
        <f t="shared" si="630"/>
        <v>0</v>
      </c>
      <c r="FU71" s="138">
        <f t="shared" si="423"/>
        <v>0</v>
      </c>
      <c r="FV71" s="68">
        <f t="shared" si="631"/>
        <v>0</v>
      </c>
      <c r="FW71" s="68">
        <f t="shared" si="631"/>
        <v>0</v>
      </c>
      <c r="FX71" s="68">
        <f t="shared" si="631"/>
        <v>0</v>
      </c>
      <c r="FY71" s="139">
        <f t="shared" si="261"/>
        <v>0</v>
      </c>
      <c r="FZ71" s="140" t="e">
        <f t="shared" si="262"/>
        <v>#DIV/0!</v>
      </c>
      <c r="GA71" s="137">
        <f t="shared" si="424"/>
        <v>0</v>
      </c>
      <c r="GB71" s="68">
        <f t="shared" si="632"/>
        <v>0</v>
      </c>
      <c r="GC71" s="68">
        <f t="shared" si="632"/>
        <v>0</v>
      </c>
      <c r="GD71" s="68">
        <f t="shared" si="632"/>
        <v>0</v>
      </c>
      <c r="GE71" s="138">
        <f t="shared" si="425"/>
        <v>0</v>
      </c>
      <c r="GF71" s="68">
        <f t="shared" si="633"/>
        <v>0</v>
      </c>
      <c r="GG71" s="68">
        <f t="shared" si="633"/>
        <v>0</v>
      </c>
      <c r="GH71" s="68">
        <f t="shared" si="633"/>
        <v>0</v>
      </c>
      <c r="GI71" s="139">
        <f t="shared" si="265"/>
        <v>0</v>
      </c>
      <c r="GJ71" s="140" t="e">
        <f t="shared" si="266"/>
        <v>#DIV/0!</v>
      </c>
      <c r="GK71" s="137">
        <f t="shared" si="426"/>
        <v>0</v>
      </c>
      <c r="GL71" s="68">
        <f t="shared" si="634"/>
        <v>0</v>
      </c>
      <c r="GM71" s="68">
        <f t="shared" si="634"/>
        <v>0</v>
      </c>
      <c r="GN71" s="68">
        <f t="shared" si="634"/>
        <v>0</v>
      </c>
      <c r="GO71" s="138">
        <f t="shared" si="427"/>
        <v>0</v>
      </c>
      <c r="GP71" s="68">
        <f t="shared" si="635"/>
        <v>0</v>
      </c>
      <c r="GQ71" s="68">
        <f t="shared" si="635"/>
        <v>0</v>
      </c>
      <c r="GR71" s="68">
        <f t="shared" si="635"/>
        <v>0</v>
      </c>
      <c r="GS71" s="139">
        <f t="shared" si="269"/>
        <v>0</v>
      </c>
      <c r="GT71" s="140" t="e">
        <f t="shared" si="270"/>
        <v>#DIV/0!</v>
      </c>
      <c r="GV71" s="31"/>
      <c r="GX71" s="65">
        <f t="shared" si="78"/>
        <v>0</v>
      </c>
      <c r="GZ71" s="79">
        <f t="shared" si="449"/>
        <v>0</v>
      </c>
    </row>
    <row r="72" spans="1:212" ht="15" x14ac:dyDescent="0.2">
      <c r="A72" s="338"/>
      <c r="B72" s="107" t="s">
        <v>331</v>
      </c>
      <c r="C72" s="67">
        <f t="shared" si="79"/>
        <v>0</v>
      </c>
      <c r="D72" s="68">
        <f>+[1]Аппарат!D68+[1]Филиалы!D40</f>
        <v>0</v>
      </c>
      <c r="E72" s="68">
        <f>+[1]Аппарат!E68</f>
        <v>0</v>
      </c>
      <c r="F72" s="68"/>
      <c r="G72" s="69">
        <f t="shared" si="521"/>
        <v>0</v>
      </c>
      <c r="H72" s="68">
        <f>+[1]Аппарат!H68+[1]Филиалы!H40</f>
        <v>0</v>
      </c>
      <c r="I72" s="68">
        <f>+[1]Аппарат!I68</f>
        <v>0</v>
      </c>
      <c r="J72" s="68">
        <f>+[1]Аппарат!J68</f>
        <v>0</v>
      </c>
      <c r="K72" s="70">
        <f t="shared" si="80"/>
        <v>0</v>
      </c>
      <c r="L72" s="71" t="e">
        <f t="shared" si="81"/>
        <v>#DIV/0!</v>
      </c>
      <c r="M72" s="67">
        <f t="shared" si="207"/>
        <v>0</v>
      </c>
      <c r="N72" s="68">
        <f>+[1]Аппарат!N68+[1]Филиалы!N40</f>
        <v>0</v>
      </c>
      <c r="O72" s="68">
        <f>+[1]Аппарат!O68</f>
        <v>0</v>
      </c>
      <c r="P72" s="68"/>
      <c r="Q72" s="69">
        <f t="shared" si="7"/>
        <v>0</v>
      </c>
      <c r="R72" s="68">
        <f>+[1]Аппарат!R68+[1]Филиалы!R40</f>
        <v>0</v>
      </c>
      <c r="S72" s="68">
        <f>+[1]Аппарат!S68</f>
        <v>0</v>
      </c>
      <c r="T72" s="68">
        <f>+[1]Аппарат!T68</f>
        <v>0</v>
      </c>
      <c r="U72" s="70">
        <f t="shared" si="83"/>
        <v>0</v>
      </c>
      <c r="V72" s="71" t="e">
        <f t="shared" si="84"/>
        <v>#DIV/0!</v>
      </c>
      <c r="W72" s="67">
        <f t="shared" si="396"/>
        <v>0</v>
      </c>
      <c r="X72" s="68">
        <f>+[1]Аппарат!X68+[1]Филиалы!X40</f>
        <v>0</v>
      </c>
      <c r="Y72" s="68">
        <f>+[1]Аппарат!Y68</f>
        <v>0</v>
      </c>
      <c r="Z72" s="68"/>
      <c r="AA72" s="69">
        <f t="shared" si="397"/>
        <v>0</v>
      </c>
      <c r="AB72" s="68">
        <f>+[1]Аппарат!AB68+[1]Филиалы!AB40</f>
        <v>0</v>
      </c>
      <c r="AC72" s="68">
        <f>+[1]Аппарат!AC68</f>
        <v>0</v>
      </c>
      <c r="AD72" s="68">
        <f>+[1]Аппарат!AD68</f>
        <v>0</v>
      </c>
      <c r="AE72" s="70">
        <f t="shared" si="85"/>
        <v>0</v>
      </c>
      <c r="AF72" s="71" t="e">
        <f t="shared" si="86"/>
        <v>#DIV/0!</v>
      </c>
      <c r="AG72" s="67">
        <f t="shared" si="398"/>
        <v>0</v>
      </c>
      <c r="AH72" s="68">
        <f t="shared" si="621"/>
        <v>0</v>
      </c>
      <c r="AI72" s="68">
        <f t="shared" si="621"/>
        <v>0</v>
      </c>
      <c r="AJ72" s="68">
        <f t="shared" si="621"/>
        <v>0</v>
      </c>
      <c r="AK72" s="69">
        <f t="shared" si="399"/>
        <v>0</v>
      </c>
      <c r="AL72" s="68">
        <f t="shared" si="622"/>
        <v>0</v>
      </c>
      <c r="AM72" s="68">
        <f t="shared" si="622"/>
        <v>0</v>
      </c>
      <c r="AN72" s="68">
        <f t="shared" si="622"/>
        <v>0</v>
      </c>
      <c r="AO72" s="70">
        <f t="shared" si="89"/>
        <v>0</v>
      </c>
      <c r="AP72" s="71" t="e">
        <f t="shared" si="90"/>
        <v>#DIV/0!</v>
      </c>
      <c r="AQ72" s="67">
        <f t="shared" si="400"/>
        <v>0</v>
      </c>
      <c r="AR72" s="68">
        <f>+[1]Аппарат!AR68+[1]Филиалы!AR40</f>
        <v>0</v>
      </c>
      <c r="AS72" s="68">
        <f>+[1]Аппарат!AS68</f>
        <v>0</v>
      </c>
      <c r="AT72" s="68"/>
      <c r="AU72" s="69">
        <f t="shared" si="401"/>
        <v>0</v>
      </c>
      <c r="AV72" s="68">
        <f>+[1]Аппарат!AV68+[1]Филиалы!AV40</f>
        <v>0</v>
      </c>
      <c r="AW72" s="68">
        <f>+[1]Аппарат!AW68</f>
        <v>0</v>
      </c>
      <c r="AX72" s="68">
        <f>+[1]Аппарат!AX68</f>
        <v>0</v>
      </c>
      <c r="AY72" s="70">
        <f t="shared" si="91"/>
        <v>0</v>
      </c>
      <c r="AZ72" s="71" t="e">
        <f t="shared" si="92"/>
        <v>#DIV/0!</v>
      </c>
      <c r="BA72" s="67">
        <f t="shared" si="402"/>
        <v>0</v>
      </c>
      <c r="BB72" s="68">
        <f>+[1]Аппарат!BB68+[1]Филиалы!BB40</f>
        <v>0</v>
      </c>
      <c r="BC72" s="68">
        <f>+[1]Аппарат!BC68</f>
        <v>0</v>
      </c>
      <c r="BD72" s="68"/>
      <c r="BE72" s="69">
        <f t="shared" si="403"/>
        <v>0</v>
      </c>
      <c r="BF72" s="68">
        <f>+[1]Аппарат!BF68+[1]Филиалы!BF40</f>
        <v>0</v>
      </c>
      <c r="BG72" s="68">
        <f>+[1]Аппарат!BG68</f>
        <v>0</v>
      </c>
      <c r="BH72" s="68">
        <f>+[1]Аппарат!BH68</f>
        <v>0</v>
      </c>
      <c r="BI72" s="70">
        <f t="shared" si="93"/>
        <v>0</v>
      </c>
      <c r="BJ72" s="71" t="e">
        <f t="shared" si="94"/>
        <v>#DIV/0!</v>
      </c>
      <c r="BK72" s="67">
        <f t="shared" si="404"/>
        <v>0</v>
      </c>
      <c r="BL72" s="68">
        <f>+[1]Аппарат!BL68+[1]Филиалы!BL40</f>
        <v>0</v>
      </c>
      <c r="BM72" s="68">
        <f>+[1]Аппарат!BM68</f>
        <v>0</v>
      </c>
      <c r="BN72" s="68"/>
      <c r="BO72" s="69">
        <f t="shared" si="405"/>
        <v>0</v>
      </c>
      <c r="BP72" s="68">
        <f>+[1]Аппарат!BP68+[1]Филиалы!BP40</f>
        <v>0</v>
      </c>
      <c r="BQ72" s="68">
        <f>+[1]Аппарат!BQ68</f>
        <v>0</v>
      </c>
      <c r="BR72" s="68">
        <f>+[1]Аппарат!BR68</f>
        <v>0</v>
      </c>
      <c r="BS72" s="70">
        <f t="shared" si="95"/>
        <v>0</v>
      </c>
      <c r="BT72" s="71" t="e">
        <f t="shared" si="96"/>
        <v>#DIV/0!</v>
      </c>
      <c r="BU72" s="67">
        <f t="shared" si="406"/>
        <v>0</v>
      </c>
      <c r="BV72" s="68">
        <f t="shared" si="623"/>
        <v>0</v>
      </c>
      <c r="BW72" s="68">
        <f t="shared" si="623"/>
        <v>0</v>
      </c>
      <c r="BX72" s="68">
        <f t="shared" si="623"/>
        <v>0</v>
      </c>
      <c r="BY72" s="69">
        <f t="shared" si="407"/>
        <v>0</v>
      </c>
      <c r="BZ72" s="68">
        <f t="shared" si="624"/>
        <v>0</v>
      </c>
      <c r="CA72" s="68">
        <f t="shared" si="624"/>
        <v>0</v>
      </c>
      <c r="CB72" s="68">
        <f t="shared" si="624"/>
        <v>0</v>
      </c>
      <c r="CC72" s="70">
        <f t="shared" si="99"/>
        <v>0</v>
      </c>
      <c r="CD72" s="71" t="e">
        <f t="shared" si="100"/>
        <v>#DIV/0!</v>
      </c>
      <c r="CE72" s="67">
        <f t="shared" si="408"/>
        <v>0</v>
      </c>
      <c r="CF72" s="68">
        <f t="shared" si="625"/>
        <v>0</v>
      </c>
      <c r="CG72" s="68">
        <f t="shared" si="625"/>
        <v>0</v>
      </c>
      <c r="CH72" s="68">
        <f t="shared" si="625"/>
        <v>0</v>
      </c>
      <c r="CI72" s="69">
        <f t="shared" si="409"/>
        <v>0</v>
      </c>
      <c r="CJ72" s="68">
        <f>+[1]Аппарат!CJ68+[1]Филиалы!CJ40</f>
        <v>0</v>
      </c>
      <c r="CK72" s="68">
        <f>+[1]Аппарат!CK68</f>
        <v>0</v>
      </c>
      <c r="CL72" s="68">
        <f>+[1]Аппарат!CL68</f>
        <v>0</v>
      </c>
      <c r="CM72" s="70">
        <f t="shared" si="103"/>
        <v>0</v>
      </c>
      <c r="CN72" s="71" t="e">
        <f t="shared" si="104"/>
        <v>#DIV/0!</v>
      </c>
      <c r="CO72" s="67">
        <f t="shared" si="565"/>
        <v>0</v>
      </c>
      <c r="CP72" s="68">
        <f>+[1]Аппарат!CP68+[1]Филиалы!CP40</f>
        <v>0</v>
      </c>
      <c r="CQ72" s="68">
        <f>+[1]Аппарат!CQ68</f>
        <v>0</v>
      </c>
      <c r="CR72" s="68"/>
      <c r="CS72" s="69">
        <f t="shared" si="523"/>
        <v>0</v>
      </c>
      <c r="CT72" s="68">
        <f>+[1]Аппарат!CT68+[1]Филиалы!CT40</f>
        <v>0</v>
      </c>
      <c r="CU72" s="68">
        <f>+[1]Аппарат!CU68</f>
        <v>0</v>
      </c>
      <c r="CV72" s="68">
        <f>+[1]Аппарат!CV68</f>
        <v>0</v>
      </c>
      <c r="CW72" s="70">
        <f t="shared" si="228"/>
        <v>0</v>
      </c>
      <c r="CX72" s="71" t="e">
        <f t="shared" si="229"/>
        <v>#DIV/0!</v>
      </c>
      <c r="CY72" s="67">
        <f t="shared" si="230"/>
        <v>0</v>
      </c>
      <c r="CZ72" s="68">
        <f>+[1]Аппарат!CZ68+[1]Филиалы!CZ40</f>
        <v>0</v>
      </c>
      <c r="DA72" s="68">
        <f>+[1]Аппарат!DA68</f>
        <v>0</v>
      </c>
      <c r="DB72" s="68"/>
      <c r="DC72" s="69">
        <f t="shared" si="41"/>
        <v>0</v>
      </c>
      <c r="DD72" s="68">
        <f>+[1]Аппарат!DD68+[1]Филиалы!DD40</f>
        <v>0</v>
      </c>
      <c r="DE72" s="68">
        <f>+[1]Аппарат!DE68</f>
        <v>0</v>
      </c>
      <c r="DF72" s="68">
        <f>+[1]Аппарат!DF68</f>
        <v>0</v>
      </c>
      <c r="DG72" s="70">
        <f t="shared" si="233"/>
        <v>0</v>
      </c>
      <c r="DH72" s="71" t="e">
        <f t="shared" si="234"/>
        <v>#DIV/0!</v>
      </c>
      <c r="DI72" s="67">
        <f t="shared" si="410"/>
        <v>0</v>
      </c>
      <c r="DJ72" s="68">
        <f>+[1]Аппарат!DJ68+[1]Филиалы!DJ40</f>
        <v>0</v>
      </c>
      <c r="DK72" s="68">
        <f>+[1]Аппарат!DK68</f>
        <v>0</v>
      </c>
      <c r="DL72" s="68"/>
      <c r="DM72" s="69">
        <f t="shared" si="411"/>
        <v>0</v>
      </c>
      <c r="DN72" s="68">
        <f>+[1]Аппарат!DN68+[1]Филиалы!DN40</f>
        <v>0</v>
      </c>
      <c r="DO72" s="68">
        <f>+[1]Аппарат!DO68</f>
        <v>0</v>
      </c>
      <c r="DP72" s="68">
        <f>+[1]Аппарат!DP68</f>
        <v>0</v>
      </c>
      <c r="DQ72" s="70">
        <f t="shared" si="237"/>
        <v>0</v>
      </c>
      <c r="DR72" s="71" t="e">
        <f t="shared" si="238"/>
        <v>#DIV/0!</v>
      </c>
      <c r="DS72" s="67">
        <f t="shared" si="412"/>
        <v>0</v>
      </c>
      <c r="DT72" s="68">
        <f t="shared" si="626"/>
        <v>0</v>
      </c>
      <c r="DU72" s="68">
        <f t="shared" si="626"/>
        <v>0</v>
      </c>
      <c r="DV72" s="68">
        <f t="shared" si="626"/>
        <v>0</v>
      </c>
      <c r="DW72" s="69">
        <f t="shared" si="413"/>
        <v>0</v>
      </c>
      <c r="DX72" s="68">
        <f t="shared" si="627"/>
        <v>0</v>
      </c>
      <c r="DY72" s="68">
        <f t="shared" si="627"/>
        <v>0</v>
      </c>
      <c r="DZ72" s="68">
        <f t="shared" si="627"/>
        <v>0</v>
      </c>
      <c r="EA72" s="70">
        <f t="shared" si="241"/>
        <v>0</v>
      </c>
      <c r="EB72" s="71" t="e">
        <f t="shared" si="242"/>
        <v>#DIV/0!</v>
      </c>
      <c r="EC72" s="67">
        <f t="shared" si="414"/>
        <v>0</v>
      </c>
      <c r="ED72" s="68">
        <f t="shared" si="628"/>
        <v>0</v>
      </c>
      <c r="EE72" s="68">
        <f t="shared" si="628"/>
        <v>0</v>
      </c>
      <c r="EF72" s="68">
        <f t="shared" si="628"/>
        <v>0</v>
      </c>
      <c r="EG72" s="69">
        <f t="shared" si="415"/>
        <v>0</v>
      </c>
      <c r="EH72" s="68">
        <f t="shared" si="629"/>
        <v>0</v>
      </c>
      <c r="EI72" s="68">
        <f t="shared" si="629"/>
        <v>0</v>
      </c>
      <c r="EJ72" s="68">
        <f t="shared" si="629"/>
        <v>0</v>
      </c>
      <c r="EK72" s="70">
        <f t="shared" si="245"/>
        <v>0</v>
      </c>
      <c r="EL72" s="71" t="e">
        <f t="shared" si="246"/>
        <v>#DIV/0!</v>
      </c>
      <c r="EM72" s="67">
        <f t="shared" si="416"/>
        <v>0</v>
      </c>
      <c r="EN72" s="68">
        <f>+[1]Аппарат!EN68+[1]Филиалы!EN40</f>
        <v>0</v>
      </c>
      <c r="EO72" s="68">
        <f>+[1]Аппарат!EO68</f>
        <v>0</v>
      </c>
      <c r="EP72" s="68"/>
      <c r="EQ72" s="69">
        <f t="shared" si="417"/>
        <v>0</v>
      </c>
      <c r="ER72" s="68">
        <f>+[1]Аппарат!ER68+[1]Филиалы!ER40</f>
        <v>0</v>
      </c>
      <c r="ES72" s="68">
        <f>+[1]Аппарат!ES68</f>
        <v>0</v>
      </c>
      <c r="ET72" s="68">
        <f>+[1]Аппарат!ET68</f>
        <v>0</v>
      </c>
      <c r="EU72" s="70">
        <f t="shared" si="249"/>
        <v>0</v>
      </c>
      <c r="EV72" s="71" t="e">
        <f t="shared" si="250"/>
        <v>#DIV/0!</v>
      </c>
      <c r="EW72" s="67">
        <f t="shared" si="418"/>
        <v>0</v>
      </c>
      <c r="EX72" s="68">
        <f>+[1]Аппарат!EX68+[1]Филиалы!EX40</f>
        <v>0</v>
      </c>
      <c r="EY72" s="68">
        <f>+[1]Аппарат!EY68</f>
        <v>0</v>
      </c>
      <c r="EZ72" s="68"/>
      <c r="FA72" s="69">
        <f t="shared" si="419"/>
        <v>0</v>
      </c>
      <c r="FB72" s="68">
        <f>+[1]Аппарат!FB68+[1]Филиалы!FB40</f>
        <v>0</v>
      </c>
      <c r="FC72" s="68">
        <f>+[1]Аппарат!FC68</f>
        <v>0</v>
      </c>
      <c r="FD72" s="68">
        <f>+[1]Аппарат!FD68</f>
        <v>0</v>
      </c>
      <c r="FE72" s="70">
        <f t="shared" si="253"/>
        <v>0</v>
      </c>
      <c r="FF72" s="71" t="e">
        <f t="shared" si="254"/>
        <v>#DIV/0!</v>
      </c>
      <c r="FG72" s="67">
        <f t="shared" si="420"/>
        <v>0</v>
      </c>
      <c r="FH72" s="68">
        <f>+[1]Аппарат!FH68+[1]Филиалы!FH40</f>
        <v>0</v>
      </c>
      <c r="FI72" s="68">
        <f>+[1]Аппарат!FI68</f>
        <v>0</v>
      </c>
      <c r="FJ72" s="68"/>
      <c r="FK72" s="69">
        <f t="shared" si="421"/>
        <v>0</v>
      </c>
      <c r="FL72" s="68">
        <f>+[1]Аппарат!FL68+[1]Филиалы!FL40</f>
        <v>0</v>
      </c>
      <c r="FM72" s="68">
        <f>+[1]Аппарат!FM68</f>
        <v>0</v>
      </c>
      <c r="FN72" s="68">
        <f>+[1]Аппарат!FN68</f>
        <v>0</v>
      </c>
      <c r="FO72" s="70">
        <f t="shared" si="257"/>
        <v>0</v>
      </c>
      <c r="FP72" s="71" t="e">
        <f t="shared" si="258"/>
        <v>#DIV/0!</v>
      </c>
      <c r="FQ72" s="67">
        <f t="shared" si="422"/>
        <v>0</v>
      </c>
      <c r="FR72" s="68">
        <f t="shared" si="630"/>
        <v>0</v>
      </c>
      <c r="FS72" s="68">
        <f t="shared" si="630"/>
        <v>0</v>
      </c>
      <c r="FT72" s="68">
        <f t="shared" si="630"/>
        <v>0</v>
      </c>
      <c r="FU72" s="69">
        <f t="shared" si="423"/>
        <v>0</v>
      </c>
      <c r="FV72" s="68">
        <f t="shared" si="631"/>
        <v>0</v>
      </c>
      <c r="FW72" s="68">
        <f t="shared" si="631"/>
        <v>0</v>
      </c>
      <c r="FX72" s="68">
        <f t="shared" si="631"/>
        <v>0</v>
      </c>
      <c r="FY72" s="70">
        <f t="shared" si="261"/>
        <v>0</v>
      </c>
      <c r="FZ72" s="71" t="e">
        <f t="shared" si="262"/>
        <v>#DIV/0!</v>
      </c>
      <c r="GA72" s="67">
        <f t="shared" si="424"/>
        <v>0</v>
      </c>
      <c r="GB72" s="68">
        <f t="shared" si="632"/>
        <v>0</v>
      </c>
      <c r="GC72" s="68">
        <f t="shared" si="632"/>
        <v>0</v>
      </c>
      <c r="GD72" s="68">
        <f t="shared" si="632"/>
        <v>0</v>
      </c>
      <c r="GE72" s="69">
        <f t="shared" si="425"/>
        <v>0</v>
      </c>
      <c r="GF72" s="68">
        <f t="shared" si="633"/>
        <v>0</v>
      </c>
      <c r="GG72" s="68">
        <f t="shared" si="633"/>
        <v>0</v>
      </c>
      <c r="GH72" s="68">
        <f t="shared" si="633"/>
        <v>0</v>
      </c>
      <c r="GI72" s="70">
        <f t="shared" si="265"/>
        <v>0</v>
      </c>
      <c r="GJ72" s="71" t="e">
        <f t="shared" si="266"/>
        <v>#DIV/0!</v>
      </c>
      <c r="GK72" s="67">
        <f t="shared" si="426"/>
        <v>0</v>
      </c>
      <c r="GL72" s="68">
        <f t="shared" si="634"/>
        <v>0</v>
      </c>
      <c r="GM72" s="68">
        <f t="shared" si="634"/>
        <v>0</v>
      </c>
      <c r="GN72" s="68">
        <f t="shared" si="634"/>
        <v>0</v>
      </c>
      <c r="GO72" s="69">
        <f t="shared" si="427"/>
        <v>0</v>
      </c>
      <c r="GP72" s="68">
        <f t="shared" si="635"/>
        <v>0</v>
      </c>
      <c r="GQ72" s="68">
        <f t="shared" si="635"/>
        <v>0</v>
      </c>
      <c r="GR72" s="68">
        <f t="shared" si="635"/>
        <v>0</v>
      </c>
      <c r="GS72" s="70">
        <f t="shared" si="269"/>
        <v>0</v>
      </c>
      <c r="GT72" s="71" t="e">
        <f t="shared" si="270"/>
        <v>#DIV/0!</v>
      </c>
      <c r="GV72" s="31"/>
      <c r="GX72" s="65">
        <f t="shared" si="78"/>
        <v>0</v>
      </c>
      <c r="GZ72" s="79">
        <f t="shared" si="449"/>
        <v>0</v>
      </c>
    </row>
    <row r="73" spans="1:212" s="76" customFormat="1" ht="15" x14ac:dyDescent="0.2">
      <c r="A73" s="131" t="s">
        <v>290</v>
      </c>
      <c r="B73" s="132" t="s">
        <v>327</v>
      </c>
      <c r="C73" s="143">
        <f t="shared" si="79"/>
        <v>10157.280127118645</v>
      </c>
      <c r="D73" s="144">
        <f>SUM(D69:D72)</f>
        <v>7499.0556473995466</v>
      </c>
      <c r="E73" s="144">
        <f t="shared" ref="E73:F73" si="636">SUM(E69:E72)</f>
        <v>2658.2244797190992</v>
      </c>
      <c r="F73" s="144">
        <f t="shared" si="636"/>
        <v>0</v>
      </c>
      <c r="G73" s="144">
        <f t="shared" si="521"/>
        <v>10157.280000000001</v>
      </c>
      <c r="H73" s="144">
        <f>SUM(H69:H72)</f>
        <v>7243.86489228338</v>
      </c>
      <c r="I73" s="144">
        <f t="shared" ref="I73:J73" si="637">SUM(I69:I72)</f>
        <v>2913.4151077166202</v>
      </c>
      <c r="J73" s="144">
        <f t="shared" si="637"/>
        <v>0</v>
      </c>
      <c r="K73" s="145">
        <f t="shared" si="80"/>
        <v>1.2711864474113099E-4</v>
      </c>
      <c r="L73" s="146">
        <f t="shared" si="81"/>
        <v>-1.251502794730186E-6</v>
      </c>
      <c r="M73" s="143">
        <f t="shared" si="207"/>
        <v>7525.2082288135616</v>
      </c>
      <c r="N73" s="144">
        <f>SUM(N69:N72)</f>
        <v>5577.5891800511863</v>
      </c>
      <c r="O73" s="144">
        <f t="shared" ref="O73:P73" si="638">SUM(O69:O72)</f>
        <v>1947.6190487623753</v>
      </c>
      <c r="P73" s="144">
        <f t="shared" si="638"/>
        <v>0</v>
      </c>
      <c r="Q73" s="144">
        <f t="shared" si="7"/>
        <v>7524.6371939396013</v>
      </c>
      <c r="R73" s="144">
        <f>SUM(R69:R72)</f>
        <v>5342.664199563601</v>
      </c>
      <c r="S73" s="144">
        <f t="shared" ref="S73:T73" si="639">SUM(S69:S72)</f>
        <v>2181.9729943760003</v>
      </c>
      <c r="T73" s="144">
        <f t="shared" si="639"/>
        <v>0</v>
      </c>
      <c r="U73" s="145">
        <f t="shared" si="83"/>
        <v>0.57103487396034325</v>
      </c>
      <c r="V73" s="146">
        <f t="shared" si="84"/>
        <v>-7.5882933281974374E-3</v>
      </c>
      <c r="W73" s="143">
        <f t="shared" si="396"/>
        <v>7384.2859237288139</v>
      </c>
      <c r="X73" s="144">
        <f>SUM(X69:X72)</f>
        <v>5449.2227724791082</v>
      </c>
      <c r="Y73" s="144">
        <f t="shared" ref="Y73:Z73" si="640">SUM(Y69:Y72)</f>
        <v>1935.0631512497057</v>
      </c>
      <c r="Z73" s="144">
        <f t="shared" si="640"/>
        <v>0</v>
      </c>
      <c r="AA73" s="144">
        <f t="shared" si="397"/>
        <v>7384.2950000000001</v>
      </c>
      <c r="AB73" s="144">
        <f>SUM(AB69:AB72)</f>
        <v>5447.4336500741001</v>
      </c>
      <c r="AC73" s="144">
        <f t="shared" ref="AC73:AD73" si="641">SUM(AC69:AC72)</f>
        <v>1936.8613499259002</v>
      </c>
      <c r="AD73" s="144">
        <f t="shared" si="641"/>
        <v>0</v>
      </c>
      <c r="AE73" s="145">
        <f t="shared" si="85"/>
        <v>-9.0762711861316347E-3</v>
      </c>
      <c r="AF73" s="146">
        <f t="shared" si="86"/>
        <v>1.2291332269853683E-4</v>
      </c>
      <c r="AG73" s="143">
        <f t="shared" si="398"/>
        <v>25066.774279661026</v>
      </c>
      <c r="AH73" s="144">
        <f>SUM(AH69:AH72)</f>
        <v>18525.867599929843</v>
      </c>
      <c r="AI73" s="144">
        <f t="shared" ref="AI73:AJ73" si="642">SUM(AI69:AI72)</f>
        <v>6540.9066797311807</v>
      </c>
      <c r="AJ73" s="144">
        <f t="shared" si="642"/>
        <v>0</v>
      </c>
      <c r="AK73" s="144">
        <f t="shared" si="399"/>
        <v>25066.212193939602</v>
      </c>
      <c r="AL73" s="144">
        <f>SUM(AL69:AL72)</f>
        <v>18033.962741921081</v>
      </c>
      <c r="AM73" s="144">
        <f t="shared" ref="AM73:AN73" si="643">SUM(AM69:AM72)</f>
        <v>7032.2494520185201</v>
      </c>
      <c r="AN73" s="144">
        <f t="shared" si="643"/>
        <v>0</v>
      </c>
      <c r="AO73" s="145">
        <f t="shared" si="89"/>
        <v>0.56208572142350022</v>
      </c>
      <c r="AP73" s="146">
        <f t="shared" si="90"/>
        <v>-2.2423536237710096E-3</v>
      </c>
      <c r="AQ73" s="143">
        <f t="shared" si="400"/>
        <v>7179.2348389830504</v>
      </c>
      <c r="AR73" s="144">
        <f>SUM(AR69:AR72)</f>
        <v>5299.1070344336104</v>
      </c>
      <c r="AS73" s="144">
        <f t="shared" ref="AS73:AT73" si="644">SUM(AS69:AS72)</f>
        <v>1880.12780454944</v>
      </c>
      <c r="AT73" s="144">
        <f t="shared" si="644"/>
        <v>0</v>
      </c>
      <c r="AU73" s="144">
        <f t="shared" si="401"/>
        <v>7179.2278813097791</v>
      </c>
      <c r="AV73" s="144">
        <f>SUM(AV69:AV72)</f>
        <v>5186.2146457633498</v>
      </c>
      <c r="AW73" s="144">
        <f t="shared" ref="AW73:AX73" si="645">SUM(AW69:AW72)</f>
        <v>1993.0132355464291</v>
      </c>
      <c r="AX73" s="144">
        <f t="shared" si="645"/>
        <v>0</v>
      </c>
      <c r="AY73" s="145">
        <f t="shared" si="91"/>
        <v>6.9576732712448575E-3</v>
      </c>
      <c r="AZ73" s="146">
        <f t="shared" si="92"/>
        <v>-9.6913855401226101E-5</v>
      </c>
      <c r="BA73" s="143">
        <f t="shared" si="402"/>
        <v>7173.4086949152543</v>
      </c>
      <c r="BB73" s="144">
        <f>SUM(BB69:BB72)</f>
        <v>5263.8341127126696</v>
      </c>
      <c r="BC73" s="144">
        <f t="shared" ref="BC73:BD73" si="646">SUM(BC69:BC72)</f>
        <v>1909.5745822025845</v>
      </c>
      <c r="BD73" s="144">
        <f t="shared" si="646"/>
        <v>0</v>
      </c>
      <c r="BE73" s="144">
        <f t="shared" si="403"/>
        <v>7173.4079999999994</v>
      </c>
      <c r="BF73" s="144">
        <f>SUM(BF69:BF72)</f>
        <v>5177.5101446832905</v>
      </c>
      <c r="BG73" s="144">
        <f t="shared" ref="BG73:BH73" si="647">SUM(BG69:BG72)</f>
        <v>1995.8978553167092</v>
      </c>
      <c r="BH73" s="144">
        <f t="shared" si="647"/>
        <v>0</v>
      </c>
      <c r="BI73" s="145">
        <f t="shared" si="93"/>
        <v>6.9491525482590077E-4</v>
      </c>
      <c r="BJ73" s="146">
        <f t="shared" si="94"/>
        <v>-9.687378536682445E-6</v>
      </c>
      <c r="BK73" s="143">
        <f t="shared" si="404"/>
        <v>7139.0116610169489</v>
      </c>
      <c r="BL73" s="144">
        <f>SUM(BL69:BL72)</f>
        <v>5269.6600697691556</v>
      </c>
      <c r="BM73" s="144">
        <f t="shared" ref="BM73:BN73" si="648">SUM(BM69:BM72)</f>
        <v>1869.3515912477935</v>
      </c>
      <c r="BN73" s="144">
        <f t="shared" si="648"/>
        <v>0</v>
      </c>
      <c r="BO73" s="144">
        <f t="shared" si="405"/>
        <v>7139.0110000000004</v>
      </c>
      <c r="BP73" s="144">
        <f>SUM(BP69:BP72)</f>
        <v>5197.5683988763822</v>
      </c>
      <c r="BQ73" s="144">
        <f t="shared" ref="BQ73:BR73" si="649">SUM(BQ69:BQ72)</f>
        <v>1941.442601123618</v>
      </c>
      <c r="BR73" s="144">
        <f t="shared" si="649"/>
        <v>0</v>
      </c>
      <c r="BS73" s="145">
        <f t="shared" si="95"/>
        <v>6.6101694847020553E-4</v>
      </c>
      <c r="BT73" s="146">
        <f t="shared" si="96"/>
        <v>-9.2592221392351348E-6</v>
      </c>
      <c r="BU73" s="143">
        <f t="shared" si="406"/>
        <v>21491.655194915256</v>
      </c>
      <c r="BV73" s="144">
        <f>SUM(BV69:BV72)</f>
        <v>15832.601216915436</v>
      </c>
      <c r="BW73" s="144">
        <f t="shared" ref="BW73:BX73" si="650">SUM(BW69:BW72)</f>
        <v>5659.053977999818</v>
      </c>
      <c r="BX73" s="144">
        <f t="shared" si="650"/>
        <v>0</v>
      </c>
      <c r="BY73" s="144">
        <f t="shared" si="407"/>
        <v>21491.646881309782</v>
      </c>
      <c r="BZ73" s="144">
        <f>SUM(BZ69:BZ72)</f>
        <v>15561.293189323023</v>
      </c>
      <c r="CA73" s="144">
        <f t="shared" ref="CA73:CB73" si="651">SUM(CA69:CA72)</f>
        <v>5930.3536919867565</v>
      </c>
      <c r="CB73" s="144">
        <f t="shared" si="651"/>
        <v>0</v>
      </c>
      <c r="CC73" s="145">
        <f t="shared" si="99"/>
        <v>8.3136054745409638E-3</v>
      </c>
      <c r="CD73" s="146">
        <f t="shared" si="100"/>
        <v>-3.8682946467361035E-5</v>
      </c>
      <c r="CE73" s="143">
        <f t="shared" si="408"/>
        <v>46558.429474576275</v>
      </c>
      <c r="CF73" s="144">
        <f>SUM(CF69:CF72)</f>
        <v>34358.468816845278</v>
      </c>
      <c r="CG73" s="144">
        <f t="shared" ref="CG73:CH73" si="652">SUM(CG69:CG72)</f>
        <v>12199.960657730999</v>
      </c>
      <c r="CH73" s="144">
        <f t="shared" si="652"/>
        <v>0</v>
      </c>
      <c r="CI73" s="144">
        <f t="shared" si="409"/>
        <v>46557.859075249376</v>
      </c>
      <c r="CJ73" s="144">
        <f>SUM(CJ69:CJ72)</f>
        <v>33595.255931244101</v>
      </c>
      <c r="CK73" s="144">
        <f t="shared" ref="CK73:CL73" si="653">SUM(CK69:CK72)</f>
        <v>12962.603144005277</v>
      </c>
      <c r="CL73" s="144">
        <f t="shared" si="653"/>
        <v>0</v>
      </c>
      <c r="CM73" s="145">
        <f t="shared" si="103"/>
        <v>0.57039932689804118</v>
      </c>
      <c r="CN73" s="146">
        <f t="shared" si="104"/>
        <v>-1.2251257899720258E-3</v>
      </c>
      <c r="CO73" s="143">
        <f t="shared" si="565"/>
        <v>6970.7622288135608</v>
      </c>
      <c r="CP73" s="144">
        <f>SUM(CP69:CP72)</f>
        <v>5146.4864336859182</v>
      </c>
      <c r="CQ73" s="144">
        <f t="shared" ref="CQ73:FB73" si="654">SUM(CQ69:CQ72)</f>
        <v>1824.2757951276424</v>
      </c>
      <c r="CR73" s="144">
        <f t="shared" si="654"/>
        <v>0</v>
      </c>
      <c r="CS73" s="144">
        <f t="shared" si="654"/>
        <v>6970.7619999999997</v>
      </c>
      <c r="CT73" s="144">
        <f t="shared" si="654"/>
        <v>4957.9406499953902</v>
      </c>
      <c r="CU73" s="144">
        <f t="shared" si="654"/>
        <v>2012.0713500046097</v>
      </c>
      <c r="CV73" s="144">
        <f t="shared" si="654"/>
        <v>0.75</v>
      </c>
      <c r="CW73" s="145">
        <f t="shared" si="654"/>
        <v>2.2881356107973261E-4</v>
      </c>
      <c r="CX73" s="146" t="e">
        <f t="shared" si="654"/>
        <v>#DIV/0!</v>
      </c>
      <c r="CY73" s="143">
        <f t="shared" si="654"/>
        <v>6965.2478813559319</v>
      </c>
      <c r="CZ73" s="144">
        <f t="shared" si="654"/>
        <v>5112.5304015615875</v>
      </c>
      <c r="DA73" s="144">
        <f t="shared" si="654"/>
        <v>1852.7174797943449</v>
      </c>
      <c r="DB73" s="144">
        <f t="shared" si="654"/>
        <v>0</v>
      </c>
      <c r="DC73" s="144">
        <f t="shared" si="654"/>
        <v>6954.0469999999996</v>
      </c>
      <c r="DD73" s="144">
        <f t="shared" si="654"/>
        <v>5057.0515961528436</v>
      </c>
      <c r="DE73" s="144">
        <f t="shared" si="654"/>
        <v>1896.2954038471566</v>
      </c>
      <c r="DF73" s="144">
        <f t="shared" si="654"/>
        <v>0.7</v>
      </c>
      <c r="DG73" s="145">
        <f t="shared" si="654"/>
        <v>11.200881355932324</v>
      </c>
      <c r="DH73" s="146" t="e">
        <f t="shared" si="654"/>
        <v>#DIV/0!</v>
      </c>
      <c r="DI73" s="143">
        <f t="shared" si="654"/>
        <v>6930.1655932203394</v>
      </c>
      <c r="DJ73" s="144">
        <f t="shared" si="654"/>
        <v>5116.766064628634</v>
      </c>
      <c r="DK73" s="144">
        <f t="shared" si="654"/>
        <v>1813.3995285917056</v>
      </c>
      <c r="DL73" s="144">
        <f t="shared" si="654"/>
        <v>0</v>
      </c>
      <c r="DM73" s="144">
        <f t="shared" si="654"/>
        <v>6918.9650000000001</v>
      </c>
      <c r="DN73" s="144">
        <f t="shared" si="654"/>
        <v>5067.9525110802388</v>
      </c>
      <c r="DO73" s="144">
        <f t="shared" si="654"/>
        <v>1850.5124889197612</v>
      </c>
      <c r="DP73" s="144">
        <f t="shared" si="654"/>
        <v>0.5</v>
      </c>
      <c r="DQ73" s="145">
        <f t="shared" si="654"/>
        <v>11.200593220339215</v>
      </c>
      <c r="DR73" s="146" t="e">
        <f t="shared" si="654"/>
        <v>#DIV/0!</v>
      </c>
      <c r="DS73" s="143">
        <f t="shared" si="654"/>
        <v>20866.175703389832</v>
      </c>
      <c r="DT73" s="144">
        <f t="shared" si="654"/>
        <v>15375.78289987614</v>
      </c>
      <c r="DU73" s="144">
        <f t="shared" si="654"/>
        <v>5490.3928035136923</v>
      </c>
      <c r="DV73" s="144">
        <f t="shared" si="654"/>
        <v>0</v>
      </c>
      <c r="DW73" s="144">
        <f t="shared" si="654"/>
        <v>20843.774000000001</v>
      </c>
      <c r="DX73" s="144">
        <f t="shared" si="654"/>
        <v>15082.944757228473</v>
      </c>
      <c r="DY73" s="144">
        <f t="shared" si="654"/>
        <v>5758.879242771528</v>
      </c>
      <c r="DZ73" s="144">
        <f t="shared" si="654"/>
        <v>1.95</v>
      </c>
      <c r="EA73" s="145">
        <f t="shared" si="654"/>
        <v>22.4017033898308</v>
      </c>
      <c r="EB73" s="146" t="e">
        <f t="shared" si="654"/>
        <v>#DIV/0!</v>
      </c>
      <c r="EC73" s="143">
        <f t="shared" si="654"/>
        <v>67424.605177966107</v>
      </c>
      <c r="ED73" s="144">
        <f t="shared" si="654"/>
        <v>49734.251716721417</v>
      </c>
      <c r="EE73" s="144">
        <f t="shared" si="654"/>
        <v>17690.353461244689</v>
      </c>
      <c r="EF73" s="144">
        <f t="shared" si="654"/>
        <v>0</v>
      </c>
      <c r="EG73" s="144">
        <f t="shared" si="654"/>
        <v>67401.633075249367</v>
      </c>
      <c r="EH73" s="144">
        <f t="shared" si="654"/>
        <v>48678.200688472571</v>
      </c>
      <c r="EI73" s="144">
        <f t="shared" si="654"/>
        <v>18721.482386776806</v>
      </c>
      <c r="EJ73" s="144">
        <f t="shared" si="654"/>
        <v>1.95</v>
      </c>
      <c r="EK73" s="145">
        <f t="shared" si="654"/>
        <v>22.972102716739755</v>
      </c>
      <c r="EL73" s="146" t="e">
        <f t="shared" si="654"/>
        <v>#DIV/0!</v>
      </c>
      <c r="EM73" s="143">
        <f t="shared" si="654"/>
        <v>6723.4927288135605</v>
      </c>
      <c r="EN73" s="144">
        <f t="shared" si="654"/>
        <v>4965.4630387857451</v>
      </c>
      <c r="EO73" s="144">
        <f t="shared" si="654"/>
        <v>1758.0296900278151</v>
      </c>
      <c r="EP73" s="144">
        <f t="shared" si="654"/>
        <v>0</v>
      </c>
      <c r="EQ73" s="144">
        <f t="shared" si="654"/>
        <v>6712.3020000000006</v>
      </c>
      <c r="ER73" s="144">
        <f t="shared" si="654"/>
        <v>4907.6755061091999</v>
      </c>
      <c r="ES73" s="144">
        <f t="shared" si="654"/>
        <v>1803.4164938908002</v>
      </c>
      <c r="ET73" s="144">
        <f t="shared" si="654"/>
        <v>1.21</v>
      </c>
      <c r="EU73" s="145">
        <f t="shared" si="654"/>
        <v>11.190728813559872</v>
      </c>
      <c r="EV73" s="146" t="e">
        <f t="shared" si="654"/>
        <v>#DIV/0!</v>
      </c>
      <c r="EW73" s="143">
        <f t="shared" si="654"/>
        <v>6709.6281525423738</v>
      </c>
      <c r="EX73" s="144">
        <f t="shared" si="654"/>
        <v>4925.8040073911352</v>
      </c>
      <c r="EY73" s="144">
        <f t="shared" si="654"/>
        <v>1783.8241451512386</v>
      </c>
      <c r="EZ73" s="144">
        <f t="shared" si="654"/>
        <v>0</v>
      </c>
      <c r="FA73" s="144">
        <f t="shared" si="654"/>
        <v>6698.427999999999</v>
      </c>
      <c r="FB73" s="144">
        <f t="shared" si="654"/>
        <v>4874.2305232962799</v>
      </c>
      <c r="FC73" s="144">
        <f t="shared" ref="FC73:GV73" si="655">SUM(FC69:FC72)</f>
        <v>1823.0874767037189</v>
      </c>
      <c r="FD73" s="144">
        <f t="shared" si="655"/>
        <v>1.1100000000000001</v>
      </c>
      <c r="FE73" s="145">
        <f t="shared" si="655"/>
        <v>11.200152542374781</v>
      </c>
      <c r="FF73" s="146" t="e">
        <f t="shared" si="655"/>
        <v>#DIV/0!</v>
      </c>
      <c r="FG73" s="143">
        <f t="shared" si="655"/>
        <v>6650.9061694915254</v>
      </c>
      <c r="FH73" s="144">
        <f t="shared" si="655"/>
        <v>4912.3231837183084</v>
      </c>
      <c r="FI73" s="144">
        <f t="shared" si="655"/>
        <v>1738.5829857732172</v>
      </c>
      <c r="FJ73" s="144">
        <f t="shared" si="655"/>
        <v>0</v>
      </c>
      <c r="FK73" s="144">
        <f t="shared" si="655"/>
        <v>6639.7160000000003</v>
      </c>
      <c r="FL73" s="144">
        <f t="shared" si="655"/>
        <v>4895.3405593812668</v>
      </c>
      <c r="FM73" s="144">
        <f t="shared" si="655"/>
        <v>1744.1354406187336</v>
      </c>
      <c r="FN73" s="144">
        <f t="shared" si="655"/>
        <v>0.24</v>
      </c>
      <c r="FO73" s="145">
        <f t="shared" si="655"/>
        <v>11.190169491525012</v>
      </c>
      <c r="FP73" s="146" t="e">
        <f t="shared" si="655"/>
        <v>#DIV/0!</v>
      </c>
      <c r="FQ73" s="143">
        <f t="shared" si="655"/>
        <v>20084.027050847457</v>
      </c>
      <c r="FR73" s="144">
        <f t="shared" si="655"/>
        <v>14803.590229895188</v>
      </c>
      <c r="FS73" s="144">
        <f t="shared" si="655"/>
        <v>5280.4368209522709</v>
      </c>
      <c r="FT73" s="144">
        <f t="shared" si="655"/>
        <v>0</v>
      </c>
      <c r="FU73" s="144">
        <f t="shared" si="655"/>
        <v>20050.446</v>
      </c>
      <c r="FV73" s="144">
        <f t="shared" si="655"/>
        <v>14677.246588786747</v>
      </c>
      <c r="FW73" s="144">
        <f t="shared" si="655"/>
        <v>5370.639411213253</v>
      </c>
      <c r="FX73" s="144">
        <f t="shared" si="655"/>
        <v>2.5600000000000005</v>
      </c>
      <c r="FY73" s="145">
        <f t="shared" si="655"/>
        <v>33.581050847456936</v>
      </c>
      <c r="FZ73" s="146" t="e">
        <f t="shared" si="655"/>
        <v>#DIV/0!</v>
      </c>
      <c r="GA73" s="143">
        <f t="shared" si="655"/>
        <v>40950.202754237289</v>
      </c>
      <c r="GB73" s="144">
        <f t="shared" si="655"/>
        <v>30179.373129771328</v>
      </c>
      <c r="GC73" s="144">
        <f t="shared" si="655"/>
        <v>10770.829624465963</v>
      </c>
      <c r="GD73" s="144">
        <f t="shared" si="655"/>
        <v>0</v>
      </c>
      <c r="GE73" s="144">
        <f t="shared" si="655"/>
        <v>40894.220000000008</v>
      </c>
      <c r="GF73" s="144">
        <f t="shared" si="655"/>
        <v>29760.191346015221</v>
      </c>
      <c r="GG73" s="144">
        <f t="shared" si="655"/>
        <v>11129.518653984782</v>
      </c>
      <c r="GH73" s="144">
        <f t="shared" si="655"/>
        <v>4.5100000000000007</v>
      </c>
      <c r="GI73" s="145">
        <f t="shared" si="655"/>
        <v>55.98275423728046</v>
      </c>
      <c r="GJ73" s="146" t="e">
        <f t="shared" si="655"/>
        <v>#DIV/0!</v>
      </c>
      <c r="GK73" s="143">
        <f t="shared" si="655"/>
        <v>87508.632228813571</v>
      </c>
      <c r="GL73" s="144">
        <f t="shared" si="655"/>
        <v>64537.841946616609</v>
      </c>
      <c r="GM73" s="144">
        <f t="shared" si="655"/>
        <v>22970.790282196962</v>
      </c>
      <c r="GN73" s="144">
        <f t="shared" si="655"/>
        <v>0</v>
      </c>
      <c r="GO73" s="144">
        <f t="shared" si="655"/>
        <v>87452.079075249363</v>
      </c>
      <c r="GP73" s="144">
        <f t="shared" si="655"/>
        <v>63355.447277259314</v>
      </c>
      <c r="GQ73" s="144">
        <f t="shared" si="655"/>
        <v>24092.121797990061</v>
      </c>
      <c r="GR73" s="144">
        <f t="shared" si="655"/>
        <v>4.5100000000000007</v>
      </c>
      <c r="GS73" s="145">
        <f t="shared" si="655"/>
        <v>56.553153564207605</v>
      </c>
      <c r="GT73" s="146" t="e">
        <f t="shared" si="655"/>
        <v>#DIV/0!</v>
      </c>
      <c r="GV73" s="144">
        <f t="shared" si="655"/>
        <v>87508.632228813571</v>
      </c>
      <c r="GW73" s="77"/>
      <c r="GX73" s="65">
        <f t="shared" si="78"/>
        <v>-46557.859075249376</v>
      </c>
      <c r="GZ73" s="79">
        <f t="shared" si="449"/>
        <v>25066.212193939602</v>
      </c>
      <c r="HD73" s="79">
        <f>+[1]Аппарат!EG69+[1]Филиалы!EG41</f>
        <v>67401.633075249367</v>
      </c>
    </row>
    <row r="74" spans="1:212" ht="12.75" customHeight="1" x14ac:dyDescent="0.2">
      <c r="A74" s="352" t="s">
        <v>332</v>
      </c>
      <c r="B74" s="128" t="s">
        <v>333</v>
      </c>
      <c r="C74" s="137">
        <f t="shared" si="79"/>
        <v>4233.1224160000002</v>
      </c>
      <c r="D74" s="68">
        <f>+[1]Аппарат!D70+[1]Филиалы!D42</f>
        <v>4233.1224160000002</v>
      </c>
      <c r="E74" s="68">
        <f>+[1]Аппарат!E70+[1]Филиалы!F42</f>
        <v>0</v>
      </c>
      <c r="F74" s="68">
        <f>+[1]Филиалы!E42</f>
        <v>0</v>
      </c>
      <c r="G74" s="138">
        <f t="shared" si="521"/>
        <v>3082.09989</v>
      </c>
      <c r="H74" s="68">
        <f>+[1]Аппарат!H70+[1]Филиалы!H42</f>
        <v>3070.766134988</v>
      </c>
      <c r="I74" s="68">
        <f>+[1]Аппарат!I70+[1]Филиалы!J42</f>
        <v>11.33375501199999</v>
      </c>
      <c r="J74" s="68">
        <f>+[1]Филиалы!I42</f>
        <v>0</v>
      </c>
      <c r="K74" s="139">
        <f t="shared" si="80"/>
        <v>1151.0225260000002</v>
      </c>
      <c r="L74" s="140">
        <f t="shared" si="81"/>
        <v>-27.190863218353016</v>
      </c>
      <c r="M74" s="137">
        <f t="shared" si="207"/>
        <v>4718.5892800000001</v>
      </c>
      <c r="N74" s="68">
        <f>+[1]Аппарат!N70+[1]Филиалы!N42</f>
        <v>4718.5892800000001</v>
      </c>
      <c r="O74" s="68">
        <f>+[1]Аппарат!O70+[1]Филиалы!P42</f>
        <v>0</v>
      </c>
      <c r="P74" s="68">
        <f>+[1]Филиалы!O42</f>
        <v>0</v>
      </c>
      <c r="Q74" s="138">
        <f t="shared" ref="Q74:Q137" si="656">SUM(R74:T74)</f>
        <v>3118.72019</v>
      </c>
      <c r="R74" s="68">
        <f>+[1]Аппарат!R70+[1]Филиалы!R42</f>
        <v>3104.694201701815</v>
      </c>
      <c r="S74" s="68">
        <f>+[1]Аппарат!S70+[1]Филиалы!T42</f>
        <v>14.025988298185021</v>
      </c>
      <c r="T74" s="68">
        <f>+[1]Филиалы!S42</f>
        <v>0</v>
      </c>
      <c r="U74" s="139">
        <f t="shared" si="83"/>
        <v>1599.8690900000001</v>
      </c>
      <c r="V74" s="140">
        <f t="shared" si="84"/>
        <v>-33.905665339026925</v>
      </c>
      <c r="W74" s="137">
        <f t="shared" si="396"/>
        <v>4772.0198799999998</v>
      </c>
      <c r="X74" s="68">
        <f>+[1]Аппарат!X70+[1]Филиалы!X42</f>
        <v>4772.0198799999998</v>
      </c>
      <c r="Y74" s="68">
        <f>+[1]Аппарат!Y70+[1]Филиалы!Z42</f>
        <v>0</v>
      </c>
      <c r="Z74" s="68">
        <f>+[1]Филиалы!Y42</f>
        <v>0</v>
      </c>
      <c r="AA74" s="138">
        <f t="shared" si="397"/>
        <v>3710.5687600000006</v>
      </c>
      <c r="AB74" s="68">
        <f>+[1]Аппарат!AB70+[1]Филиалы!AB42</f>
        <v>3692.7777590000005</v>
      </c>
      <c r="AC74" s="68">
        <f>+[1]Аппарат!AC70+[1]Филиалы!AD42</f>
        <v>17.791001000000009</v>
      </c>
      <c r="AD74" s="68">
        <f>+[1]Филиалы!AC42</f>
        <v>0</v>
      </c>
      <c r="AE74" s="139">
        <f t="shared" si="85"/>
        <v>1061.4511199999993</v>
      </c>
      <c r="AF74" s="140">
        <f t="shared" si="86"/>
        <v>-22.243225021937647</v>
      </c>
      <c r="AG74" s="137">
        <f t="shared" si="398"/>
        <v>13723.731576</v>
      </c>
      <c r="AH74" s="68">
        <f t="shared" ref="AH74:AJ79" si="657">+D74+N74+X74</f>
        <v>13723.731576</v>
      </c>
      <c r="AI74" s="68">
        <f t="shared" si="657"/>
        <v>0</v>
      </c>
      <c r="AJ74" s="68">
        <f t="shared" si="657"/>
        <v>0</v>
      </c>
      <c r="AK74" s="138">
        <f t="shared" si="399"/>
        <v>9911.3888400000014</v>
      </c>
      <c r="AL74" s="68">
        <f t="shared" ref="AL74:AN79" si="658">+H74+R74+AB74</f>
        <v>9868.238095689816</v>
      </c>
      <c r="AM74" s="68">
        <f t="shared" si="658"/>
        <v>43.150744310185019</v>
      </c>
      <c r="AN74" s="68">
        <f t="shared" si="658"/>
        <v>0</v>
      </c>
      <c r="AO74" s="139">
        <f t="shared" si="89"/>
        <v>3812.3427359999987</v>
      </c>
      <c r="AP74" s="140">
        <f t="shared" si="90"/>
        <v>-27.77919922790538</v>
      </c>
      <c r="AQ74" s="137">
        <f t="shared" si="400"/>
        <v>4905.4834000000001</v>
      </c>
      <c r="AR74" s="68">
        <f>+[1]Аппарат!AR70+[1]Филиалы!AR42</f>
        <v>4905.4834000000001</v>
      </c>
      <c r="AS74" s="68">
        <f>+[1]Аппарат!AS70+[1]Филиалы!AT42</f>
        <v>0</v>
      </c>
      <c r="AT74" s="68">
        <f>+[1]Филиалы!AS42</f>
        <v>0</v>
      </c>
      <c r="AU74" s="138">
        <f t="shared" si="401"/>
        <v>4530.7273000000005</v>
      </c>
      <c r="AV74" s="68">
        <f>+[1]Аппарат!AV70+[1]Филиалы!AV42</f>
        <v>4480.7674100000004</v>
      </c>
      <c r="AW74" s="68">
        <f>+[1]Аппарат!AW70+[1]Филиалы!AX42</f>
        <v>23.151690000000002</v>
      </c>
      <c r="AX74" s="68">
        <f>+[1]Филиалы!AW42</f>
        <v>26.808199999999999</v>
      </c>
      <c r="AY74" s="139">
        <f t="shared" si="91"/>
        <v>374.75609999999961</v>
      </c>
      <c r="AZ74" s="140">
        <f t="shared" si="92"/>
        <v>-7.6395345665627872</v>
      </c>
      <c r="BA74" s="137">
        <f t="shared" si="402"/>
        <v>5599.25324</v>
      </c>
      <c r="BB74" s="68">
        <f>+[1]Аппарат!BB70+[1]Филиалы!BB42</f>
        <v>5599.25324</v>
      </c>
      <c r="BC74" s="68">
        <f>+[1]Аппарат!BC70+[1]Филиалы!BD42</f>
        <v>0</v>
      </c>
      <c r="BD74" s="68">
        <f>+[1]Филиалы!BC42</f>
        <v>0</v>
      </c>
      <c r="BE74" s="138">
        <f t="shared" si="403"/>
        <v>4092.6764199999993</v>
      </c>
      <c r="BF74" s="68">
        <f>+[1]Аппарат!BF70+[1]Филиалы!BF42</f>
        <v>4058.5216599999994</v>
      </c>
      <c r="BG74" s="68">
        <f>+[1]Аппарат!BG70+[1]Филиалы!BH42</f>
        <v>15.327209999999999</v>
      </c>
      <c r="BH74" s="68">
        <f>+[1]Филиалы!BG42</f>
        <v>18.827549999999999</v>
      </c>
      <c r="BI74" s="139">
        <f t="shared" si="93"/>
        <v>1506.5768200000007</v>
      </c>
      <c r="BJ74" s="140">
        <f t="shared" si="94"/>
        <v>-26.90674551451437</v>
      </c>
      <c r="BK74" s="137">
        <f t="shared" si="404"/>
        <v>6024.5058500000005</v>
      </c>
      <c r="BL74" s="68">
        <f>+[1]Аппарат!BL70+[1]Филиалы!BL42</f>
        <v>6024.5058500000005</v>
      </c>
      <c r="BM74" s="68">
        <f>+[1]Аппарат!BM70+[1]Филиалы!BN42</f>
        <v>0</v>
      </c>
      <c r="BN74" s="68">
        <f>+[1]Филиалы!BM42</f>
        <v>0</v>
      </c>
      <c r="BO74" s="138">
        <f t="shared" si="405"/>
        <v>4433.0049399999989</v>
      </c>
      <c r="BP74" s="68">
        <f>+[1]Аппарат!BP70+[1]Филиалы!BP42</f>
        <v>4395.4005899999993</v>
      </c>
      <c r="BQ74" s="68">
        <f>+[1]Аппарат!BQ70+[1]Филиалы!BR42</f>
        <v>11.500219999999999</v>
      </c>
      <c r="BR74" s="68">
        <f>+[1]Филиалы!BQ42</f>
        <v>26.104130000000001</v>
      </c>
      <c r="BS74" s="139">
        <f t="shared" si="95"/>
        <v>1591.5009100000016</v>
      </c>
      <c r="BT74" s="140">
        <f t="shared" si="96"/>
        <v>-26.417119505328415</v>
      </c>
      <c r="BU74" s="137">
        <f t="shared" si="406"/>
        <v>16529.242490000001</v>
      </c>
      <c r="BV74" s="68">
        <f t="shared" ref="BV74:BX79" si="659">+AR74+BB74+BL74</f>
        <v>16529.242490000001</v>
      </c>
      <c r="BW74" s="68">
        <f t="shared" si="659"/>
        <v>0</v>
      </c>
      <c r="BX74" s="68">
        <f t="shared" si="659"/>
        <v>0</v>
      </c>
      <c r="BY74" s="138">
        <f t="shared" si="407"/>
        <v>13056.408659999997</v>
      </c>
      <c r="BZ74" s="68">
        <f t="shared" ref="BZ74:CB79" si="660">+AV74+BF74+BP74</f>
        <v>12934.689659999998</v>
      </c>
      <c r="CA74" s="68">
        <f t="shared" si="660"/>
        <v>49.979120000000002</v>
      </c>
      <c r="CB74" s="68">
        <f t="shared" si="660"/>
        <v>71.739879999999999</v>
      </c>
      <c r="CC74" s="139">
        <f t="shared" si="99"/>
        <v>3472.8338300000032</v>
      </c>
      <c r="CD74" s="140">
        <f t="shared" si="100"/>
        <v>-21.010241891611344</v>
      </c>
      <c r="CE74" s="137">
        <f t="shared" si="408"/>
        <v>30252.974066000002</v>
      </c>
      <c r="CF74" s="68">
        <f t="shared" ref="CF74:CH79" si="661">+AH74+BV74</f>
        <v>30252.974066000002</v>
      </c>
      <c r="CG74" s="68">
        <f t="shared" si="661"/>
        <v>0</v>
      </c>
      <c r="CH74" s="68">
        <f t="shared" si="661"/>
        <v>0</v>
      </c>
      <c r="CI74" s="138">
        <f t="shared" si="409"/>
        <v>22967.797500000004</v>
      </c>
      <c r="CJ74" s="68">
        <f>+[1]Аппарат!CJ70+[1]Филиалы!CJ42</f>
        <v>22802.92775568982</v>
      </c>
      <c r="CK74" s="68">
        <f>+[1]Аппарат!CK70+[1]Филиалы!CL42</f>
        <v>93.129864310185013</v>
      </c>
      <c r="CL74" s="68">
        <f>+[1]Филиалы!CK42</f>
        <v>71.739879999999999</v>
      </c>
      <c r="CM74" s="139">
        <f t="shared" si="103"/>
        <v>7285.1765659999983</v>
      </c>
      <c r="CN74" s="140">
        <f t="shared" si="104"/>
        <v>-24.08086077787469</v>
      </c>
      <c r="CO74" s="137">
        <f t="shared" si="565"/>
        <v>6084.1544700000004</v>
      </c>
      <c r="CP74" s="68">
        <f>+[1]Аппарат!CP70+[1]Филиалы!CP42</f>
        <v>6084.1544700000004</v>
      </c>
      <c r="CQ74" s="68">
        <f>+[1]Аппарат!CQ70+[1]Филиалы!CR42</f>
        <v>0</v>
      </c>
      <c r="CR74" s="68">
        <f>+[1]Филиалы!CQ42</f>
        <v>0</v>
      </c>
      <c r="CS74" s="138">
        <f t="shared" si="523"/>
        <v>4614.6529776999996</v>
      </c>
      <c r="CT74" s="68">
        <f>+[1]Аппарат!CT70+[1]Филиалы!CT42</f>
        <v>4552.5891976999992</v>
      </c>
      <c r="CU74" s="68">
        <f>+[1]Аппарат!CU70+[1]Филиалы!CV42</f>
        <v>22.224609999999998</v>
      </c>
      <c r="CV74" s="68">
        <f>+[1]Филиалы!CU42</f>
        <v>39.839169999999996</v>
      </c>
      <c r="CW74" s="139">
        <f t="shared" si="228"/>
        <v>1469.5014923000008</v>
      </c>
      <c r="CX74" s="140">
        <f t="shared" si="229"/>
        <v>-24.152928719115849</v>
      </c>
      <c r="CY74" s="137">
        <f t="shared" si="230"/>
        <v>6124.4504140000008</v>
      </c>
      <c r="CZ74" s="68">
        <f>+[1]Аппарат!CZ70+[1]Филиалы!CZ42</f>
        <v>6124.4504140000008</v>
      </c>
      <c r="DA74" s="68">
        <f>+[1]Аппарат!DA70+[1]Филиалы!DB42</f>
        <v>0</v>
      </c>
      <c r="DB74" s="68">
        <f>+[1]Филиалы!DA42</f>
        <v>0</v>
      </c>
      <c r="DC74" s="138">
        <f t="shared" ref="DC74:DC137" si="662">SUM(DD74:DF74)</f>
        <v>3838.8364879999995</v>
      </c>
      <c r="DD74" s="68">
        <f>+[1]Аппарат!DD70+[1]Филиалы!DD42</f>
        <v>3788.2298299999993</v>
      </c>
      <c r="DE74" s="68">
        <f>+[1]Аппарат!DE70+[1]Филиалы!DF42</f>
        <v>13.603667999999999</v>
      </c>
      <c r="DF74" s="68">
        <f>+[1]Филиалы!DE42</f>
        <v>37.002990000000004</v>
      </c>
      <c r="DG74" s="139">
        <f t="shared" si="233"/>
        <v>2285.6139260000014</v>
      </c>
      <c r="DH74" s="140">
        <f t="shared" si="234"/>
        <v>-37.319494346386925</v>
      </c>
      <c r="DI74" s="137">
        <f t="shared" si="410"/>
        <v>6171.7085800000004</v>
      </c>
      <c r="DJ74" s="68">
        <f>+[1]Аппарат!DJ70+[1]Филиалы!DJ42</f>
        <v>6171.7085800000004</v>
      </c>
      <c r="DK74" s="68">
        <f>+[1]Аппарат!DK70+[1]Филиалы!DL42</f>
        <v>0</v>
      </c>
      <c r="DL74" s="68">
        <f>+[1]Филиалы!DK42</f>
        <v>0</v>
      </c>
      <c r="DM74" s="138">
        <f t="shared" si="411"/>
        <v>4270.8639894650005</v>
      </c>
      <c r="DN74" s="68">
        <f>+[1]Аппарат!DN70+[1]Филиалы!DN42</f>
        <v>4212.5347980000006</v>
      </c>
      <c r="DO74" s="68">
        <f>+[1]Аппарат!DO70+[1]Филиалы!DP42</f>
        <v>19.543661465</v>
      </c>
      <c r="DP74" s="68">
        <f>+[1]Филиалы!DO42</f>
        <v>38.785530000000001</v>
      </c>
      <c r="DQ74" s="139">
        <f t="shared" si="237"/>
        <v>1900.844590535</v>
      </c>
      <c r="DR74" s="140">
        <f t="shared" si="238"/>
        <v>-30.799325112252788</v>
      </c>
      <c r="DS74" s="137">
        <f t="shared" si="412"/>
        <v>18380.313463999999</v>
      </c>
      <c r="DT74" s="68">
        <f t="shared" ref="DT74:DV79" si="663">+CP74+CZ74+DJ74</f>
        <v>18380.313463999999</v>
      </c>
      <c r="DU74" s="68">
        <f t="shared" si="663"/>
        <v>0</v>
      </c>
      <c r="DV74" s="68">
        <f t="shared" si="663"/>
        <v>0</v>
      </c>
      <c r="DW74" s="138">
        <f t="shared" si="413"/>
        <v>12724.353455164999</v>
      </c>
      <c r="DX74" s="68">
        <f t="shared" ref="DX74:DZ79" si="664">+CT74+DD74+DN74</f>
        <v>12553.3538257</v>
      </c>
      <c r="DY74" s="68">
        <f t="shared" si="664"/>
        <v>55.371939464999997</v>
      </c>
      <c r="DZ74" s="68">
        <f t="shared" si="664"/>
        <v>115.62769</v>
      </c>
      <c r="EA74" s="139">
        <f t="shared" si="241"/>
        <v>5655.9600088349998</v>
      </c>
      <c r="EB74" s="140">
        <f t="shared" si="242"/>
        <v>-30.771836508190461</v>
      </c>
      <c r="EC74" s="137">
        <f t="shared" si="414"/>
        <v>48633.287530000001</v>
      </c>
      <c r="ED74" s="68">
        <f t="shared" ref="ED74:EF79" si="665">+CF74+DT74</f>
        <v>48633.287530000001</v>
      </c>
      <c r="EE74" s="68">
        <f t="shared" si="665"/>
        <v>0</v>
      </c>
      <c r="EF74" s="68">
        <f t="shared" si="665"/>
        <v>0</v>
      </c>
      <c r="EG74" s="138">
        <f t="shared" si="415"/>
        <v>35692.150955165009</v>
      </c>
      <c r="EH74" s="68">
        <f t="shared" ref="EH74:EJ79" si="666">+CJ74+DX74</f>
        <v>35356.28158138982</v>
      </c>
      <c r="EI74" s="68">
        <f t="shared" si="666"/>
        <v>148.50180377518501</v>
      </c>
      <c r="EJ74" s="68">
        <f t="shared" si="666"/>
        <v>187.36757</v>
      </c>
      <c r="EK74" s="139">
        <f t="shared" si="245"/>
        <v>12941.136574834993</v>
      </c>
      <c r="EL74" s="140">
        <f t="shared" si="246"/>
        <v>-26.609627339817621</v>
      </c>
      <c r="EM74" s="137">
        <f t="shared" si="416"/>
        <v>6237.4113700000007</v>
      </c>
      <c r="EN74" s="68">
        <f>+[1]Аппарат!EN70+[1]Филиалы!EN42</f>
        <v>6237.4113700000007</v>
      </c>
      <c r="EO74" s="68">
        <f>+[1]Аппарат!EO70+[1]Филиалы!EP42</f>
        <v>0</v>
      </c>
      <c r="EP74" s="68">
        <f>+[1]Филиалы!EO42</f>
        <v>0</v>
      </c>
      <c r="EQ74" s="138">
        <f t="shared" si="417"/>
        <v>4564.4338799999996</v>
      </c>
      <c r="ER74" s="68">
        <f>+[1]Аппарат!ER70+[1]Филиалы!ER42</f>
        <v>4549.7404699999997</v>
      </c>
      <c r="ES74" s="68">
        <f>+[1]Аппарат!ES70+[1]Филиалы!ET42</f>
        <v>7.0090700000000004</v>
      </c>
      <c r="ET74" s="68">
        <f>+[1]Филиалы!ES42</f>
        <v>7.6843399999999997</v>
      </c>
      <c r="EU74" s="139">
        <f t="shared" si="249"/>
        <v>1672.9774900000011</v>
      </c>
      <c r="EV74" s="140">
        <f t="shared" si="250"/>
        <v>-26.82166351968543</v>
      </c>
      <c r="EW74" s="137">
        <f t="shared" si="418"/>
        <v>6467.4283100000011</v>
      </c>
      <c r="EX74" s="68">
        <f>+[1]Аппарат!EX70+[1]Филиалы!EX42</f>
        <v>6467.4283100000011</v>
      </c>
      <c r="EY74" s="68">
        <f>+[1]Аппарат!EY70+[1]Филиалы!EZ42</f>
        <v>0</v>
      </c>
      <c r="EZ74" s="68">
        <f>+[1]Филиалы!EY42</f>
        <v>0</v>
      </c>
      <c r="FA74" s="138">
        <f t="shared" si="419"/>
        <v>4790.2962899999993</v>
      </c>
      <c r="FB74" s="68">
        <f>+[1]Аппарат!FB70+[1]Филиалы!FB42</f>
        <v>4780.2976699999999</v>
      </c>
      <c r="FC74" s="68">
        <f>+[1]Аппарат!FC70+[1]Филиалы!FD42</f>
        <v>8.48611</v>
      </c>
      <c r="FD74" s="68">
        <f>+[1]Филиалы!FC42</f>
        <v>1.51251</v>
      </c>
      <c r="FE74" s="139">
        <f t="shared" si="253"/>
        <v>1677.1320200000018</v>
      </c>
      <c r="FF74" s="140">
        <f t="shared" si="254"/>
        <v>-25.931976971539115</v>
      </c>
      <c r="FG74" s="137">
        <f t="shared" si="420"/>
        <v>6819.1137200000012</v>
      </c>
      <c r="FH74" s="68">
        <f>+[1]Аппарат!FH70+[1]Филиалы!FH42</f>
        <v>6819.1137200000012</v>
      </c>
      <c r="FI74" s="68">
        <f>+[1]Аппарат!FI70+[1]Филиалы!FJ42</f>
        <v>0</v>
      </c>
      <c r="FJ74" s="68">
        <f>+[1]Филиалы!FI42</f>
        <v>0</v>
      </c>
      <c r="FK74" s="138">
        <f t="shared" si="421"/>
        <v>5650.0731799999994</v>
      </c>
      <c r="FL74" s="68">
        <f>+[1]Аппарат!FL70+[1]Филиалы!FL42</f>
        <v>5633.4653019999987</v>
      </c>
      <c r="FM74" s="68">
        <f>+[1]Аппарат!FM70+[1]Филиалы!FN42</f>
        <v>9.344240000000001</v>
      </c>
      <c r="FN74" s="68">
        <f>+[1]Филиалы!FM42</f>
        <v>7.2636380000000003</v>
      </c>
      <c r="FO74" s="139">
        <f t="shared" si="257"/>
        <v>1169.0405400000018</v>
      </c>
      <c r="FP74" s="140">
        <f t="shared" si="258"/>
        <v>-17.143584753122454</v>
      </c>
      <c r="FQ74" s="137">
        <f t="shared" si="422"/>
        <v>19523.953400000002</v>
      </c>
      <c r="FR74" s="68">
        <f t="shared" ref="FR74:FT79" si="667">+EN74+EX74+FH74</f>
        <v>19523.953400000002</v>
      </c>
      <c r="FS74" s="68">
        <f t="shared" si="667"/>
        <v>0</v>
      </c>
      <c r="FT74" s="68">
        <f t="shared" si="667"/>
        <v>0</v>
      </c>
      <c r="FU74" s="138">
        <f t="shared" si="423"/>
        <v>15004.80335</v>
      </c>
      <c r="FV74" s="68">
        <f t="shared" ref="FV74:FX79" si="668">+ER74+FB74+FL74</f>
        <v>14963.503441999999</v>
      </c>
      <c r="FW74" s="68">
        <f t="shared" si="668"/>
        <v>24.839420000000004</v>
      </c>
      <c r="FX74" s="68">
        <f t="shared" si="668"/>
        <v>16.460487999999998</v>
      </c>
      <c r="FY74" s="139">
        <f t="shared" si="261"/>
        <v>4519.150050000002</v>
      </c>
      <c r="FZ74" s="140">
        <f t="shared" si="262"/>
        <v>-23.146695535546613</v>
      </c>
      <c r="GA74" s="137">
        <f t="shared" si="424"/>
        <v>37904.266864000005</v>
      </c>
      <c r="GB74" s="68">
        <f t="shared" ref="GB74:GD79" si="669">+DT74+FR74</f>
        <v>37904.266864000005</v>
      </c>
      <c r="GC74" s="68">
        <f t="shared" si="669"/>
        <v>0</v>
      </c>
      <c r="GD74" s="68">
        <f t="shared" si="669"/>
        <v>0</v>
      </c>
      <c r="GE74" s="138">
        <f t="shared" si="425"/>
        <v>27729.156805164999</v>
      </c>
      <c r="GF74" s="68">
        <f t="shared" ref="GF74:GH79" si="670">+DX74+FV74</f>
        <v>27516.857267699997</v>
      </c>
      <c r="GG74" s="68">
        <f t="shared" si="670"/>
        <v>80.211359465000001</v>
      </c>
      <c r="GH74" s="68">
        <f t="shared" si="670"/>
        <v>132.088178</v>
      </c>
      <c r="GI74" s="139">
        <f t="shared" si="265"/>
        <v>10175.110058835005</v>
      </c>
      <c r="GJ74" s="140">
        <f t="shared" si="266"/>
        <v>-26.844233909979494</v>
      </c>
      <c r="GK74" s="137">
        <f t="shared" si="426"/>
        <v>68157.24093</v>
      </c>
      <c r="GL74" s="68">
        <f t="shared" ref="GL74:GN79" si="671">+ED74+FR74</f>
        <v>68157.24093</v>
      </c>
      <c r="GM74" s="68">
        <f t="shared" si="671"/>
        <v>0</v>
      </c>
      <c r="GN74" s="68">
        <f t="shared" si="671"/>
        <v>0</v>
      </c>
      <c r="GO74" s="138">
        <f t="shared" si="427"/>
        <v>50696.954305165003</v>
      </c>
      <c r="GP74" s="68">
        <f t="shared" ref="GP74:GR79" si="672">+EH74+FV74</f>
        <v>50319.785023389821</v>
      </c>
      <c r="GQ74" s="68">
        <f t="shared" si="672"/>
        <v>173.34122377518503</v>
      </c>
      <c r="GR74" s="68">
        <f t="shared" si="672"/>
        <v>203.828058</v>
      </c>
      <c r="GS74" s="139">
        <f t="shared" si="269"/>
        <v>17460.286624834996</v>
      </c>
      <c r="GT74" s="140">
        <f t="shared" si="270"/>
        <v>-25.617654685827659</v>
      </c>
      <c r="GV74" s="31">
        <f>+GK74-[1]Шатура!GK42</f>
        <v>66665.140929999994</v>
      </c>
      <c r="GX74" s="65">
        <f t="shared" ref="GX74:GX137" si="673">+GW74-CI74</f>
        <v>-22967.797500000004</v>
      </c>
      <c r="GZ74" s="79">
        <f t="shared" si="449"/>
        <v>9911.3888400000014</v>
      </c>
    </row>
    <row r="75" spans="1:212" ht="15" x14ac:dyDescent="0.2">
      <c r="A75" s="353"/>
      <c r="B75" s="107" t="s">
        <v>334</v>
      </c>
      <c r="C75" s="137">
        <f t="shared" si="79"/>
        <v>124.08481</v>
      </c>
      <c r="D75" s="68">
        <f>+[1]Аппарат!D71+[1]Филиалы!D43</f>
        <v>124.08481</v>
      </c>
      <c r="E75" s="68">
        <f>+[1]Аппарат!E71+[1]Филиалы!F43</f>
        <v>0</v>
      </c>
      <c r="F75" s="68">
        <f>+[1]Филиалы!E43</f>
        <v>0</v>
      </c>
      <c r="G75" s="138">
        <f t="shared" si="521"/>
        <v>78.84</v>
      </c>
      <c r="H75" s="68">
        <f>+[1]Аппарат!H71+[1]Филиалы!H43</f>
        <v>78.731521032000003</v>
      </c>
      <c r="I75" s="68">
        <f>+[1]Аппарат!I71+[1]Филиалы!J43</f>
        <v>0.10847896799999983</v>
      </c>
      <c r="J75" s="68">
        <f>+[1]Филиалы!I43</f>
        <v>0</v>
      </c>
      <c r="K75" s="139">
        <f t="shared" si="80"/>
        <v>45.244810000000001</v>
      </c>
      <c r="L75" s="140">
        <f t="shared" si="81"/>
        <v>-36.462811201467773</v>
      </c>
      <c r="M75" s="137">
        <f t="shared" si="207"/>
        <v>170.95180999999999</v>
      </c>
      <c r="N75" s="68">
        <f>+[1]Аппарат!N71+[1]Филиалы!N43</f>
        <v>170.95180999999999</v>
      </c>
      <c r="O75" s="68">
        <f>+[1]Аппарат!O71+[1]Филиалы!P43</f>
        <v>0</v>
      </c>
      <c r="P75" s="68">
        <f>+[1]Филиалы!O43</f>
        <v>0</v>
      </c>
      <c r="Q75" s="138">
        <f t="shared" si="656"/>
        <v>88.959400000000002</v>
      </c>
      <c r="R75" s="68">
        <f>+[1]Аппарат!R71+[1]Филиалы!R43</f>
        <v>88.874044699999999</v>
      </c>
      <c r="S75" s="68">
        <f>+[1]Аппарат!S71+[1]Филиалы!T43</f>
        <v>8.5355300000000009E-2</v>
      </c>
      <c r="T75" s="68">
        <f>+[1]Филиалы!S43</f>
        <v>0</v>
      </c>
      <c r="U75" s="139">
        <f t="shared" si="83"/>
        <v>81.992409999999992</v>
      </c>
      <c r="V75" s="140">
        <f t="shared" si="84"/>
        <v>-47.962294169333454</v>
      </c>
      <c r="W75" s="137">
        <f t="shared" si="396"/>
        <v>204.68683000000001</v>
      </c>
      <c r="X75" s="68">
        <f>+[1]Аппарат!X71+[1]Филиалы!X43</f>
        <v>204.68683000000001</v>
      </c>
      <c r="Y75" s="68">
        <f>+[1]Аппарат!Y71+[1]Филиалы!Z43</f>
        <v>0</v>
      </c>
      <c r="Z75" s="68">
        <f>+[1]Филиалы!Y43</f>
        <v>0</v>
      </c>
      <c r="AA75" s="138">
        <f t="shared" si="397"/>
        <v>212.94019999999998</v>
      </c>
      <c r="AB75" s="68">
        <f>+[1]Аппарат!AB71+[1]Филиалы!AB43</f>
        <v>212.27686399999999</v>
      </c>
      <c r="AC75" s="68">
        <f>+[1]Аппарат!AC71+[1]Филиалы!AD43</f>
        <v>0.66333600000000092</v>
      </c>
      <c r="AD75" s="68">
        <f>+[1]Филиалы!AC43</f>
        <v>0</v>
      </c>
      <c r="AE75" s="139">
        <f t="shared" si="85"/>
        <v>-8.2533699999999612</v>
      </c>
      <c r="AF75" s="140">
        <f t="shared" si="86"/>
        <v>4.0321939618684723</v>
      </c>
      <c r="AG75" s="137">
        <f t="shared" si="398"/>
        <v>499.72344999999996</v>
      </c>
      <c r="AH75" s="68">
        <f t="shared" si="657"/>
        <v>499.72344999999996</v>
      </c>
      <c r="AI75" s="68">
        <f t="shared" si="657"/>
        <v>0</v>
      </c>
      <c r="AJ75" s="68">
        <f t="shared" si="657"/>
        <v>0</v>
      </c>
      <c r="AK75" s="138">
        <f t="shared" si="399"/>
        <v>380.7396</v>
      </c>
      <c r="AL75" s="68">
        <f t="shared" si="658"/>
        <v>379.88242973199999</v>
      </c>
      <c r="AM75" s="68">
        <f t="shared" si="658"/>
        <v>0.85717026800000073</v>
      </c>
      <c r="AN75" s="68">
        <f t="shared" si="658"/>
        <v>0</v>
      </c>
      <c r="AO75" s="139">
        <f t="shared" si="89"/>
        <v>118.98384999999996</v>
      </c>
      <c r="AP75" s="140">
        <f t="shared" si="90"/>
        <v>-23.80993927741433</v>
      </c>
      <c r="AQ75" s="137">
        <f t="shared" si="400"/>
        <v>189.26680999999999</v>
      </c>
      <c r="AR75" s="68">
        <f>+[1]Аппарат!AR71+[1]Филиалы!AR43</f>
        <v>189.26680999999999</v>
      </c>
      <c r="AS75" s="68">
        <f>+[1]Аппарат!AS71+[1]Филиалы!AT43</f>
        <v>0</v>
      </c>
      <c r="AT75" s="68">
        <f>+[1]Филиалы!AS43</f>
        <v>0</v>
      </c>
      <c r="AU75" s="138">
        <f t="shared" si="401"/>
        <v>180.89244000000002</v>
      </c>
      <c r="AV75" s="68">
        <f>+[1]Аппарат!AV71+[1]Филиалы!AV43</f>
        <v>178.95484000000002</v>
      </c>
      <c r="AW75" s="68">
        <f>+[1]Аппарат!AW71+[1]Филиалы!AX43</f>
        <v>1.8458140000000001</v>
      </c>
      <c r="AX75" s="68">
        <f>+[1]Филиалы!AW43</f>
        <v>9.1785999999999993E-2</v>
      </c>
      <c r="AY75" s="139">
        <f t="shared" si="91"/>
        <v>8.3743699999999706</v>
      </c>
      <c r="AZ75" s="140">
        <f t="shared" si="92"/>
        <v>-4.4246373677455608</v>
      </c>
      <c r="BA75" s="137">
        <f t="shared" si="402"/>
        <v>208.03480999999999</v>
      </c>
      <c r="BB75" s="68">
        <f>+[1]Аппарат!BB71+[1]Филиалы!BB43</f>
        <v>208.03480999999999</v>
      </c>
      <c r="BC75" s="68">
        <f>+[1]Аппарат!BC71+[1]Филиалы!BD43</f>
        <v>0</v>
      </c>
      <c r="BD75" s="68">
        <f>+[1]Филиалы!BC43</f>
        <v>0</v>
      </c>
      <c r="BE75" s="138">
        <f t="shared" si="403"/>
        <v>135.72709</v>
      </c>
      <c r="BF75" s="68">
        <f>+[1]Аппарат!BF71+[1]Филиалы!BF43</f>
        <v>135.22709</v>
      </c>
      <c r="BG75" s="68">
        <f>+[1]Аппарат!BG71+[1]Филиалы!BH43</f>
        <v>0.39</v>
      </c>
      <c r="BH75" s="68">
        <f>+[1]Филиалы!BG43</f>
        <v>0.11</v>
      </c>
      <c r="BI75" s="139">
        <f t="shared" si="93"/>
        <v>72.307719999999989</v>
      </c>
      <c r="BJ75" s="140">
        <f t="shared" si="94"/>
        <v>-34.757510053245412</v>
      </c>
      <c r="BK75" s="137">
        <f t="shared" si="404"/>
        <v>228.84181000000001</v>
      </c>
      <c r="BL75" s="68">
        <f>+[1]Аппарат!BL71+[1]Филиалы!BL43</f>
        <v>228.84181000000001</v>
      </c>
      <c r="BM75" s="68">
        <f>+[1]Аппарат!BM71+[1]Филиалы!BN43</f>
        <v>0</v>
      </c>
      <c r="BN75" s="68">
        <f>+[1]Филиалы!BM43</f>
        <v>0</v>
      </c>
      <c r="BO75" s="138">
        <f t="shared" si="405"/>
        <v>119.41230999999999</v>
      </c>
      <c r="BP75" s="68">
        <f>+[1]Аппарат!BP71+[1]Филиалы!BP43</f>
        <v>117.93991999999999</v>
      </c>
      <c r="BQ75" s="68">
        <f>+[1]Аппарат!BQ71+[1]Филиалы!BR43</f>
        <v>0.12</v>
      </c>
      <c r="BR75" s="68">
        <f>+[1]Филиалы!BQ43</f>
        <v>1.35239</v>
      </c>
      <c r="BS75" s="139">
        <f t="shared" si="95"/>
        <v>109.42950000000002</v>
      </c>
      <c r="BT75" s="140">
        <f t="shared" si="96"/>
        <v>-47.818840447031953</v>
      </c>
      <c r="BU75" s="137">
        <f t="shared" si="406"/>
        <v>626.14342999999997</v>
      </c>
      <c r="BV75" s="68">
        <f t="shared" si="659"/>
        <v>626.14342999999997</v>
      </c>
      <c r="BW75" s="68">
        <f t="shared" si="659"/>
        <v>0</v>
      </c>
      <c r="BX75" s="68">
        <f t="shared" si="659"/>
        <v>0</v>
      </c>
      <c r="BY75" s="138">
        <f t="shared" si="407"/>
        <v>436.03183999999999</v>
      </c>
      <c r="BZ75" s="68">
        <f t="shared" si="660"/>
        <v>432.12184999999999</v>
      </c>
      <c r="CA75" s="68">
        <f t="shared" si="660"/>
        <v>2.3558140000000001</v>
      </c>
      <c r="CB75" s="68">
        <f t="shared" si="660"/>
        <v>1.554176</v>
      </c>
      <c r="CC75" s="139">
        <f t="shared" si="99"/>
        <v>190.11158999999998</v>
      </c>
      <c r="CD75" s="140">
        <f t="shared" si="100"/>
        <v>-30.362306923830531</v>
      </c>
      <c r="CE75" s="137">
        <f t="shared" si="408"/>
        <v>1125.86688</v>
      </c>
      <c r="CF75" s="68">
        <f t="shared" si="661"/>
        <v>1125.86688</v>
      </c>
      <c r="CG75" s="68">
        <f t="shared" si="661"/>
        <v>0</v>
      </c>
      <c r="CH75" s="68">
        <f t="shared" si="661"/>
        <v>0</v>
      </c>
      <c r="CI75" s="138">
        <f t="shared" si="409"/>
        <v>816.77143999999987</v>
      </c>
      <c r="CJ75" s="68">
        <f>+[1]Аппарат!CJ71+[1]Филиалы!CJ43</f>
        <v>812.00427973199987</v>
      </c>
      <c r="CK75" s="68">
        <f>+[1]Аппарат!CK71+[1]Филиалы!CL43</f>
        <v>3.2129842680000005</v>
      </c>
      <c r="CL75" s="68">
        <f>+[1]Филиалы!CK43</f>
        <v>1.554176</v>
      </c>
      <c r="CM75" s="139">
        <f t="shared" si="103"/>
        <v>309.09544000000017</v>
      </c>
      <c r="CN75" s="140">
        <f t="shared" si="104"/>
        <v>-27.453995271625729</v>
      </c>
      <c r="CO75" s="137">
        <f t="shared" si="565"/>
        <v>267.90781000000004</v>
      </c>
      <c r="CP75" s="68">
        <f>+[1]Аппарат!CP71+[1]Филиалы!CP43</f>
        <v>267.90781000000004</v>
      </c>
      <c r="CQ75" s="68">
        <f>+[1]Аппарат!CQ71+[1]Филиалы!CR43</f>
        <v>0</v>
      </c>
      <c r="CR75" s="68">
        <f>+[1]Филиалы!CQ43</f>
        <v>0</v>
      </c>
      <c r="CS75" s="138">
        <f t="shared" si="523"/>
        <v>185.7711195</v>
      </c>
      <c r="CT75" s="68">
        <f>+[1]Аппарат!CT71+[1]Филиалы!CT43</f>
        <v>183.89261149999999</v>
      </c>
      <c r="CU75" s="68">
        <f>+[1]Аппарат!CU71+[1]Филиалы!CV43</f>
        <v>0.87850800000000007</v>
      </c>
      <c r="CV75" s="68">
        <f>+[1]Филиалы!CU43</f>
        <v>1</v>
      </c>
      <c r="CW75" s="139">
        <f t="shared" si="228"/>
        <v>82.136690500000043</v>
      </c>
      <c r="CX75" s="140">
        <f t="shared" si="229"/>
        <v>-30.658565160903677</v>
      </c>
      <c r="CY75" s="137">
        <f t="shared" si="230"/>
        <v>276.67862000000002</v>
      </c>
      <c r="CZ75" s="68">
        <f>+[1]Аппарат!CZ71+[1]Филиалы!CZ43</f>
        <v>276.67862000000002</v>
      </c>
      <c r="DA75" s="68">
        <f>+[1]Аппарат!DA71+[1]Филиалы!DB43</f>
        <v>0</v>
      </c>
      <c r="DB75" s="68">
        <f>+[1]Филиалы!DA43</f>
        <v>0</v>
      </c>
      <c r="DC75" s="138">
        <f t="shared" si="662"/>
        <v>140.24984899999995</v>
      </c>
      <c r="DD75" s="68">
        <f>+[1]Аппарат!DD71+[1]Филиалы!DD43</f>
        <v>139.25694899999996</v>
      </c>
      <c r="DE75" s="68">
        <f>+[1]Аппарат!DE71+[1]Филиалы!DF43</f>
        <v>0.76866999999999996</v>
      </c>
      <c r="DF75" s="68">
        <f>+[1]Филиалы!DE43</f>
        <v>0.22423000000000001</v>
      </c>
      <c r="DG75" s="139">
        <f t="shared" si="233"/>
        <v>136.42877100000007</v>
      </c>
      <c r="DH75" s="140">
        <f t="shared" si="234"/>
        <v>-49.309473569009434</v>
      </c>
      <c r="DI75" s="137">
        <f t="shared" si="410"/>
        <v>273.70181000000002</v>
      </c>
      <c r="DJ75" s="68">
        <f>+[1]Аппарат!DJ71+[1]Филиалы!DJ43</f>
        <v>273.70181000000002</v>
      </c>
      <c r="DK75" s="68">
        <f>+[1]Аппарат!DK71+[1]Филиалы!DL43</f>
        <v>0</v>
      </c>
      <c r="DL75" s="68">
        <f>+[1]Филиалы!DK43</f>
        <v>0</v>
      </c>
      <c r="DM75" s="138">
        <f t="shared" si="411"/>
        <v>291.64645899999999</v>
      </c>
      <c r="DN75" s="68">
        <f>+[1]Аппарат!DN71+[1]Филиалы!DN43</f>
        <v>289.526276</v>
      </c>
      <c r="DO75" s="68">
        <f>+[1]Аппарат!DO71+[1]Филиалы!DP43</f>
        <v>0.95729300000000006</v>
      </c>
      <c r="DP75" s="68">
        <f>+[1]Филиалы!DO43</f>
        <v>1.16289</v>
      </c>
      <c r="DQ75" s="139">
        <f t="shared" si="237"/>
        <v>-17.94464899999997</v>
      </c>
      <c r="DR75" s="140">
        <f t="shared" si="238"/>
        <v>6.5562770666368664</v>
      </c>
      <c r="DS75" s="137">
        <f t="shared" si="412"/>
        <v>818.28824000000009</v>
      </c>
      <c r="DT75" s="68">
        <f t="shared" si="663"/>
        <v>818.28824000000009</v>
      </c>
      <c r="DU75" s="68">
        <f t="shared" si="663"/>
        <v>0</v>
      </c>
      <c r="DV75" s="68">
        <f t="shared" si="663"/>
        <v>0</v>
      </c>
      <c r="DW75" s="138">
        <f t="shared" si="413"/>
        <v>617.66742749999992</v>
      </c>
      <c r="DX75" s="68">
        <f t="shared" si="664"/>
        <v>612.67583649999995</v>
      </c>
      <c r="DY75" s="68">
        <f t="shared" si="664"/>
        <v>2.6044710000000002</v>
      </c>
      <c r="DZ75" s="68">
        <f t="shared" si="664"/>
        <v>2.3871199999999999</v>
      </c>
      <c r="EA75" s="139">
        <f t="shared" si="241"/>
        <v>200.62081250000017</v>
      </c>
      <c r="EB75" s="140">
        <f t="shared" si="242"/>
        <v>-24.517132557104844</v>
      </c>
      <c r="EC75" s="137">
        <f t="shared" si="414"/>
        <v>1944.1551200000001</v>
      </c>
      <c r="ED75" s="68">
        <f t="shared" si="665"/>
        <v>1944.1551200000001</v>
      </c>
      <c r="EE75" s="68">
        <f t="shared" si="665"/>
        <v>0</v>
      </c>
      <c r="EF75" s="68">
        <f t="shared" si="665"/>
        <v>0</v>
      </c>
      <c r="EG75" s="138">
        <f t="shared" si="415"/>
        <v>1434.4388674999998</v>
      </c>
      <c r="EH75" s="68">
        <f t="shared" si="666"/>
        <v>1424.6801162319998</v>
      </c>
      <c r="EI75" s="68">
        <f t="shared" si="666"/>
        <v>5.8174552680000007</v>
      </c>
      <c r="EJ75" s="68">
        <f t="shared" si="666"/>
        <v>3.9412959999999999</v>
      </c>
      <c r="EK75" s="139">
        <f t="shared" si="245"/>
        <v>509.71625250000034</v>
      </c>
      <c r="EL75" s="140">
        <f t="shared" si="246"/>
        <v>-26.217879800661194</v>
      </c>
      <c r="EM75" s="137">
        <f t="shared" si="416"/>
        <v>270.03499999999997</v>
      </c>
      <c r="EN75" s="68">
        <f>+[1]Аппарат!EN71+[1]Филиалы!EN43</f>
        <v>270.03499999999997</v>
      </c>
      <c r="EO75" s="68">
        <f>+[1]Аппарат!EO71+[1]Филиалы!EP43</f>
        <v>0</v>
      </c>
      <c r="EP75" s="68">
        <f>+[1]Филиалы!EO43</f>
        <v>0</v>
      </c>
      <c r="EQ75" s="138">
        <f t="shared" si="417"/>
        <v>139.16674</v>
      </c>
      <c r="ER75" s="68">
        <f>+[1]Аппарат!ER71+[1]Филиалы!ER43</f>
        <v>139.05673999999999</v>
      </c>
      <c r="ES75" s="68">
        <f>+[1]Аппарат!ES71+[1]Филиалы!ET43</f>
        <v>0.11</v>
      </c>
      <c r="ET75" s="68">
        <f>+[1]Филиалы!ES43</f>
        <v>0</v>
      </c>
      <c r="EU75" s="139">
        <f t="shared" si="249"/>
        <v>130.86825999999996</v>
      </c>
      <c r="EV75" s="140">
        <f t="shared" si="250"/>
        <v>-48.463443627677883</v>
      </c>
      <c r="EW75" s="137">
        <f t="shared" si="418"/>
        <v>270.91500000000002</v>
      </c>
      <c r="EX75" s="68">
        <f>+[1]Аппарат!EX71+[1]Филиалы!EX43</f>
        <v>270.91500000000002</v>
      </c>
      <c r="EY75" s="68">
        <f>+[1]Аппарат!EY71+[1]Филиалы!EZ43</f>
        <v>0</v>
      </c>
      <c r="EZ75" s="68">
        <f>+[1]Филиалы!EY43</f>
        <v>0</v>
      </c>
      <c r="FA75" s="138">
        <f t="shared" si="419"/>
        <v>138.18999999999997</v>
      </c>
      <c r="FB75" s="68">
        <f>+[1]Аппарат!FB71+[1]Филиалы!FB43</f>
        <v>137.99999999999997</v>
      </c>
      <c r="FC75" s="68">
        <f>+[1]Аппарат!FC71+[1]Филиалы!FD43</f>
        <v>0.19</v>
      </c>
      <c r="FD75" s="68">
        <f>+[1]Филиалы!FC43</f>
        <v>0</v>
      </c>
      <c r="FE75" s="139">
        <f t="shared" si="253"/>
        <v>132.72500000000005</v>
      </c>
      <c r="FF75" s="140">
        <f t="shared" si="254"/>
        <v>-48.991381060480244</v>
      </c>
      <c r="FG75" s="137">
        <f t="shared" si="420"/>
        <v>274.745</v>
      </c>
      <c r="FH75" s="68">
        <f>+[1]Аппарат!FH71+[1]Филиалы!FH43</f>
        <v>274.745</v>
      </c>
      <c r="FI75" s="68">
        <f>+[1]Аппарат!FI71+[1]Филиалы!FJ43</f>
        <v>0</v>
      </c>
      <c r="FJ75" s="68">
        <f>+[1]Филиалы!FI43</f>
        <v>0</v>
      </c>
      <c r="FK75" s="138">
        <f t="shared" si="421"/>
        <v>243.87900000000002</v>
      </c>
      <c r="FL75" s="68">
        <f>+[1]Аппарат!FL71+[1]Филиалы!FL43</f>
        <v>242.20062000000001</v>
      </c>
      <c r="FM75" s="68">
        <f>+[1]Аппарат!FM71+[1]Филиалы!FN43</f>
        <v>1.3846800000000001</v>
      </c>
      <c r="FN75" s="68">
        <f>+[1]Филиалы!FM43</f>
        <v>0.29370000000000002</v>
      </c>
      <c r="FO75" s="139">
        <f t="shared" si="257"/>
        <v>30.865999999999985</v>
      </c>
      <c r="FP75" s="140">
        <f t="shared" si="258"/>
        <v>-11.234417368832922</v>
      </c>
      <c r="FQ75" s="137">
        <f t="shared" si="422"/>
        <v>815.69500000000005</v>
      </c>
      <c r="FR75" s="68">
        <f t="shared" si="667"/>
        <v>815.69500000000005</v>
      </c>
      <c r="FS75" s="68">
        <f t="shared" si="667"/>
        <v>0</v>
      </c>
      <c r="FT75" s="68">
        <f t="shared" si="667"/>
        <v>0</v>
      </c>
      <c r="FU75" s="138">
        <f t="shared" si="423"/>
        <v>521.23573999999996</v>
      </c>
      <c r="FV75" s="68">
        <f t="shared" si="668"/>
        <v>519.25736000000006</v>
      </c>
      <c r="FW75" s="68">
        <f t="shared" si="668"/>
        <v>1.6846800000000002</v>
      </c>
      <c r="FX75" s="68">
        <f t="shared" si="668"/>
        <v>0.29370000000000002</v>
      </c>
      <c r="FY75" s="139">
        <f t="shared" si="261"/>
        <v>294.45926000000009</v>
      </c>
      <c r="FZ75" s="140">
        <f t="shared" si="262"/>
        <v>-36.099186583220458</v>
      </c>
      <c r="GA75" s="137">
        <f t="shared" si="424"/>
        <v>1633.98324</v>
      </c>
      <c r="GB75" s="68">
        <f t="shared" si="669"/>
        <v>1633.98324</v>
      </c>
      <c r="GC75" s="68">
        <f t="shared" si="669"/>
        <v>0</v>
      </c>
      <c r="GD75" s="68">
        <f t="shared" si="669"/>
        <v>0</v>
      </c>
      <c r="GE75" s="138">
        <f t="shared" si="425"/>
        <v>1138.9031675000001</v>
      </c>
      <c r="GF75" s="68">
        <f t="shared" si="670"/>
        <v>1131.9331965000001</v>
      </c>
      <c r="GG75" s="68">
        <f t="shared" si="670"/>
        <v>4.2891510000000004</v>
      </c>
      <c r="GH75" s="68">
        <f t="shared" si="670"/>
        <v>2.6808199999999998</v>
      </c>
      <c r="GI75" s="139">
        <f t="shared" si="265"/>
        <v>495.08007249999991</v>
      </c>
      <c r="GJ75" s="140">
        <f t="shared" si="266"/>
        <v>-30.298968825408508</v>
      </c>
      <c r="GK75" s="137">
        <f t="shared" si="426"/>
        <v>2759.8501200000001</v>
      </c>
      <c r="GL75" s="68">
        <f t="shared" si="671"/>
        <v>2759.8501200000001</v>
      </c>
      <c r="GM75" s="68">
        <f t="shared" si="671"/>
        <v>0</v>
      </c>
      <c r="GN75" s="68">
        <f t="shared" si="671"/>
        <v>0</v>
      </c>
      <c r="GO75" s="138">
        <f t="shared" si="427"/>
        <v>1955.6746074999999</v>
      </c>
      <c r="GP75" s="68">
        <f t="shared" si="672"/>
        <v>1943.9374762319999</v>
      </c>
      <c r="GQ75" s="68">
        <f t="shared" si="672"/>
        <v>7.5021352680000009</v>
      </c>
      <c r="GR75" s="68">
        <f t="shared" si="672"/>
        <v>4.2349959999999998</v>
      </c>
      <c r="GS75" s="139">
        <f t="shared" si="269"/>
        <v>804.1755125000002</v>
      </c>
      <c r="GT75" s="140">
        <f t="shared" si="270"/>
        <v>-29.138376271679562</v>
      </c>
      <c r="GV75" s="31">
        <f>+GK75-[1]Шатура!GK43</f>
        <v>2699.1901200000002</v>
      </c>
      <c r="GX75" s="65">
        <f t="shared" si="673"/>
        <v>-816.77143999999987</v>
      </c>
      <c r="GZ75" s="79">
        <f t="shared" si="449"/>
        <v>380.7396</v>
      </c>
    </row>
    <row r="76" spans="1:212" ht="15" x14ac:dyDescent="0.2">
      <c r="A76" s="353"/>
      <c r="B76" s="107" t="s">
        <v>335</v>
      </c>
      <c r="C76" s="67">
        <f t="shared" si="79"/>
        <v>17.079999999999998</v>
      </c>
      <c r="D76" s="68">
        <f>+[1]Аппарат!D72+[1]Филиалы!D44</f>
        <v>17.079999999999998</v>
      </c>
      <c r="E76" s="68">
        <f>+[1]Аппарат!E72+[1]Филиалы!F44</f>
        <v>0</v>
      </c>
      <c r="F76" s="68">
        <f>+[1]Филиалы!E44</f>
        <v>0</v>
      </c>
      <c r="G76" s="69">
        <f t="shared" si="521"/>
        <v>30.37</v>
      </c>
      <c r="H76" s="68">
        <f>+[1]Аппарат!H72+[1]Филиалы!H44</f>
        <v>30.23</v>
      </c>
      <c r="I76" s="68">
        <f>+[1]Аппарат!I72+[1]Филиалы!J44</f>
        <v>0.14000000000000001</v>
      </c>
      <c r="J76" s="68">
        <f>+[1]Филиалы!I44</f>
        <v>0</v>
      </c>
      <c r="K76" s="70">
        <f t="shared" si="80"/>
        <v>-13.290000000000003</v>
      </c>
      <c r="L76" s="71">
        <f t="shared" si="81"/>
        <v>77.810304449648726</v>
      </c>
      <c r="M76" s="67">
        <f t="shared" si="207"/>
        <v>92.800989999999999</v>
      </c>
      <c r="N76" s="68">
        <f>+[1]Аппарат!N72+[1]Филиалы!N44</f>
        <v>92.800989999999999</v>
      </c>
      <c r="O76" s="68">
        <f>+[1]Аппарат!O72+[1]Филиалы!P44</f>
        <v>0</v>
      </c>
      <c r="P76" s="68">
        <f>+[1]Филиалы!O44</f>
        <v>0</v>
      </c>
      <c r="Q76" s="69">
        <f t="shared" si="656"/>
        <v>54.9</v>
      </c>
      <c r="R76" s="68">
        <f>+[1]Аппарат!R72+[1]Филиалы!R44</f>
        <v>54.897548896221487</v>
      </c>
      <c r="S76" s="68">
        <f>+[1]Аппарат!S72+[1]Филиалы!T44</f>
        <v>2.4511037785122109E-3</v>
      </c>
      <c r="T76" s="68">
        <f>+[1]Филиалы!S44</f>
        <v>0</v>
      </c>
      <c r="U76" s="70">
        <f t="shared" si="83"/>
        <v>37.90099</v>
      </c>
      <c r="V76" s="71">
        <f t="shared" si="84"/>
        <v>-40.841148354128556</v>
      </c>
      <c r="W76" s="67">
        <f t="shared" si="396"/>
        <v>52.290000000000006</v>
      </c>
      <c r="X76" s="68">
        <f>+[1]Аппарат!X72+[1]Филиалы!X44</f>
        <v>52.290000000000006</v>
      </c>
      <c r="Y76" s="68">
        <f>+[1]Аппарат!Y72+[1]Филиалы!Z44</f>
        <v>0</v>
      </c>
      <c r="Z76" s="68">
        <f>+[1]Филиалы!Y44</f>
        <v>0</v>
      </c>
      <c r="AA76" s="69">
        <f t="shared" si="397"/>
        <v>28.590000000000007</v>
      </c>
      <c r="AB76" s="68">
        <f>+[1]Аппарат!AB72+[1]Филиалы!AB44</f>
        <v>28.490000000000006</v>
      </c>
      <c r="AC76" s="68">
        <f>+[1]Аппарат!AC72+[1]Филиалы!AD44</f>
        <v>0.1</v>
      </c>
      <c r="AD76" s="68">
        <f>+[1]Филиалы!AC44</f>
        <v>0</v>
      </c>
      <c r="AE76" s="70">
        <f t="shared" si="85"/>
        <v>23.7</v>
      </c>
      <c r="AF76" s="71">
        <f t="shared" si="86"/>
        <v>-45.324153757888688</v>
      </c>
      <c r="AG76" s="67">
        <f t="shared" si="398"/>
        <v>162.17099000000002</v>
      </c>
      <c r="AH76" s="68">
        <f t="shared" si="657"/>
        <v>162.17099000000002</v>
      </c>
      <c r="AI76" s="68">
        <f t="shared" si="657"/>
        <v>0</v>
      </c>
      <c r="AJ76" s="68">
        <f t="shared" si="657"/>
        <v>0</v>
      </c>
      <c r="AK76" s="69">
        <f t="shared" si="399"/>
        <v>113.86</v>
      </c>
      <c r="AL76" s="68">
        <f t="shared" si="658"/>
        <v>113.61754889622149</v>
      </c>
      <c r="AM76" s="68">
        <f t="shared" si="658"/>
        <v>0.24245110377851223</v>
      </c>
      <c r="AN76" s="68">
        <f t="shared" si="658"/>
        <v>0</v>
      </c>
      <c r="AO76" s="70">
        <f t="shared" si="89"/>
        <v>48.310990000000018</v>
      </c>
      <c r="AP76" s="71">
        <f t="shared" si="90"/>
        <v>-29.790155440254765</v>
      </c>
      <c r="AQ76" s="67">
        <f t="shared" si="400"/>
        <v>93.080000000000013</v>
      </c>
      <c r="AR76" s="68">
        <f>+[1]Аппарат!AR72+[1]Филиалы!AR44</f>
        <v>93.080000000000013</v>
      </c>
      <c r="AS76" s="68">
        <f>+[1]Аппарат!AS72+[1]Филиалы!AT44</f>
        <v>0</v>
      </c>
      <c r="AT76" s="68">
        <f>+[1]Филиалы!AS44</f>
        <v>0</v>
      </c>
      <c r="AU76" s="69">
        <f t="shared" si="401"/>
        <v>51.364000000000004</v>
      </c>
      <c r="AV76" s="68">
        <f>+[1]Аппарат!AV72+[1]Филиалы!AV44</f>
        <v>50.669000000000004</v>
      </c>
      <c r="AW76" s="68">
        <f>+[1]Аппарат!AW72+[1]Филиалы!AX44</f>
        <v>0.66500000000000004</v>
      </c>
      <c r="AX76" s="68">
        <f>+[1]Филиалы!AW44</f>
        <v>0.03</v>
      </c>
      <c r="AY76" s="70">
        <f t="shared" si="91"/>
        <v>41.716000000000008</v>
      </c>
      <c r="AZ76" s="71">
        <f t="shared" si="92"/>
        <v>-44.817361409540183</v>
      </c>
      <c r="BA76" s="67">
        <f t="shared" si="402"/>
        <v>55.309999999999995</v>
      </c>
      <c r="BB76" s="68">
        <f>+[1]Аппарат!BB72+[1]Филиалы!BB44</f>
        <v>55.309999999999995</v>
      </c>
      <c r="BC76" s="68">
        <f>+[1]Аппарат!BC72+[1]Филиалы!BD44</f>
        <v>0</v>
      </c>
      <c r="BD76" s="68">
        <f>+[1]Филиалы!BC44</f>
        <v>0</v>
      </c>
      <c r="BE76" s="69">
        <f t="shared" si="403"/>
        <v>79.729330000000004</v>
      </c>
      <c r="BF76" s="68">
        <f>+[1]Аппарат!BF72+[1]Филиалы!BF44</f>
        <v>79.719470000000001</v>
      </c>
      <c r="BG76" s="68">
        <f>+[1]Аппарат!BG72+[1]Филиалы!BH44</f>
        <v>9.859999999999999E-3</v>
      </c>
      <c r="BH76" s="68">
        <f>+[1]Филиалы!BG44</f>
        <v>0</v>
      </c>
      <c r="BI76" s="70">
        <f t="shared" si="93"/>
        <v>-24.419330000000009</v>
      </c>
      <c r="BJ76" s="71">
        <f t="shared" si="94"/>
        <v>44.149936720303771</v>
      </c>
      <c r="BK76" s="67">
        <f t="shared" si="404"/>
        <v>165.78</v>
      </c>
      <c r="BL76" s="68">
        <f>+[1]Аппарат!BL72+[1]Филиалы!BL44</f>
        <v>165.78</v>
      </c>
      <c r="BM76" s="68">
        <f>+[1]Аппарат!BM72+[1]Филиалы!BN44</f>
        <v>0</v>
      </c>
      <c r="BN76" s="68">
        <f>+[1]Филиалы!BM44</f>
        <v>0</v>
      </c>
      <c r="BO76" s="69">
        <f t="shared" si="405"/>
        <v>90.589999999999989</v>
      </c>
      <c r="BP76" s="68">
        <f>+[1]Аппарат!BP72+[1]Филиалы!BP44</f>
        <v>90.248069999999984</v>
      </c>
      <c r="BQ76" s="68">
        <f>+[1]Аппарат!BQ72+[1]Филиалы!BR44</f>
        <v>0.08</v>
      </c>
      <c r="BR76" s="68">
        <f>+[1]Филиалы!BQ44</f>
        <v>0.26193</v>
      </c>
      <c r="BS76" s="70">
        <f t="shared" si="95"/>
        <v>75.190000000000012</v>
      </c>
      <c r="BT76" s="71">
        <f t="shared" si="96"/>
        <v>-45.355290143563764</v>
      </c>
      <c r="BU76" s="67">
        <f t="shared" si="406"/>
        <v>314.17</v>
      </c>
      <c r="BV76" s="68">
        <f t="shared" si="659"/>
        <v>314.17</v>
      </c>
      <c r="BW76" s="68">
        <f t="shared" si="659"/>
        <v>0</v>
      </c>
      <c r="BX76" s="68">
        <f t="shared" si="659"/>
        <v>0</v>
      </c>
      <c r="BY76" s="69">
        <f t="shared" si="407"/>
        <v>221.68333000000001</v>
      </c>
      <c r="BZ76" s="68">
        <f t="shared" si="660"/>
        <v>220.63654</v>
      </c>
      <c r="CA76" s="68">
        <f t="shared" si="660"/>
        <v>0.75485999999999998</v>
      </c>
      <c r="CB76" s="68">
        <f t="shared" si="660"/>
        <v>0.29193000000000002</v>
      </c>
      <c r="CC76" s="70">
        <f t="shared" si="99"/>
        <v>92.486670000000004</v>
      </c>
      <c r="CD76" s="71">
        <f t="shared" si="100"/>
        <v>-29.438415507527765</v>
      </c>
      <c r="CE76" s="67">
        <f t="shared" si="408"/>
        <v>476.34099000000003</v>
      </c>
      <c r="CF76" s="68">
        <f t="shared" si="661"/>
        <v>476.34099000000003</v>
      </c>
      <c r="CG76" s="68">
        <f t="shared" si="661"/>
        <v>0</v>
      </c>
      <c r="CH76" s="68">
        <f t="shared" si="661"/>
        <v>0</v>
      </c>
      <c r="CI76" s="69">
        <f t="shared" si="409"/>
        <v>335.54332999999991</v>
      </c>
      <c r="CJ76" s="68">
        <f>+[1]Аппарат!CJ72+[1]Филиалы!CJ44</f>
        <v>334.25408889622145</v>
      </c>
      <c r="CK76" s="68">
        <f>+[1]Аппарат!CK72+[1]Филиалы!CL44</f>
        <v>0.99731110377851218</v>
      </c>
      <c r="CL76" s="68">
        <f>+[1]Филиалы!CK44</f>
        <v>0.29193000000000002</v>
      </c>
      <c r="CM76" s="70">
        <f t="shared" si="103"/>
        <v>140.79766000000012</v>
      </c>
      <c r="CN76" s="71">
        <f t="shared" si="104"/>
        <v>-29.558165884485419</v>
      </c>
      <c r="CO76" s="67">
        <f t="shared" si="565"/>
        <v>58.64</v>
      </c>
      <c r="CP76" s="68">
        <f>+[1]Аппарат!CP72+[1]Филиалы!CP44</f>
        <v>58.64</v>
      </c>
      <c r="CQ76" s="68">
        <f>+[1]Аппарат!CQ72+[1]Филиалы!CR44</f>
        <v>0</v>
      </c>
      <c r="CR76" s="68">
        <f>+[1]Филиалы!CQ44</f>
        <v>0</v>
      </c>
      <c r="CS76" s="69">
        <f t="shared" si="523"/>
        <v>65.475436999999999</v>
      </c>
      <c r="CT76" s="68">
        <f>+[1]Аппарат!CT72+[1]Филиалы!CT44</f>
        <v>65.361876999999993</v>
      </c>
      <c r="CU76" s="68">
        <f>+[1]Аппарат!CU72+[1]Филиалы!CV44</f>
        <v>0.04</v>
      </c>
      <c r="CV76" s="68">
        <f>+[1]Филиалы!CU44</f>
        <v>7.356E-2</v>
      </c>
      <c r="CW76" s="70">
        <f t="shared" si="228"/>
        <v>-6.8354369999999989</v>
      </c>
      <c r="CX76" s="71">
        <f t="shared" si="229"/>
        <v>11.656611527967272</v>
      </c>
      <c r="CY76" s="67">
        <f t="shared" si="230"/>
        <v>147.79</v>
      </c>
      <c r="CZ76" s="68">
        <f>+[1]Аппарат!CZ72+[1]Филиалы!CZ44</f>
        <v>147.79</v>
      </c>
      <c r="DA76" s="68">
        <f>+[1]Аппарат!DA72+[1]Филиалы!DB44</f>
        <v>0</v>
      </c>
      <c r="DB76" s="68">
        <f>+[1]Филиалы!DA44</f>
        <v>0</v>
      </c>
      <c r="DC76" s="69">
        <f t="shared" si="662"/>
        <v>38.2787279</v>
      </c>
      <c r="DD76" s="68">
        <f>+[1]Аппарат!DD72+[1]Филиалы!DD44</f>
        <v>38.246839999999999</v>
      </c>
      <c r="DE76" s="68">
        <f>+[1]Аппарат!DE72+[1]Филиалы!DF44</f>
        <v>2.9941999999999996E-2</v>
      </c>
      <c r="DF76" s="68">
        <f>+[1]Филиалы!DE44</f>
        <v>1.9459000000000004E-3</v>
      </c>
      <c r="DG76" s="70">
        <f t="shared" si="233"/>
        <v>109.51127209999999</v>
      </c>
      <c r="DH76" s="71">
        <f t="shared" si="234"/>
        <v>-74.099243588876107</v>
      </c>
      <c r="DI76" s="67">
        <f t="shared" si="410"/>
        <v>136.66</v>
      </c>
      <c r="DJ76" s="68">
        <f>+[1]Аппарат!DJ72+[1]Филиалы!DJ44</f>
        <v>136.66</v>
      </c>
      <c r="DK76" s="68">
        <f>+[1]Аппарат!DK72+[1]Филиалы!DL44</f>
        <v>0</v>
      </c>
      <c r="DL76" s="68">
        <f>+[1]Филиалы!DK44</f>
        <v>0</v>
      </c>
      <c r="DM76" s="69">
        <f t="shared" si="411"/>
        <v>97.773009999999999</v>
      </c>
      <c r="DN76" s="68">
        <f>+[1]Аппарат!DN72+[1]Филиалы!DN44</f>
        <v>97.516059999999996</v>
      </c>
      <c r="DO76" s="68">
        <f>+[1]Аппарат!DO72+[1]Филиалы!DP44</f>
        <v>0.20573</v>
      </c>
      <c r="DP76" s="68">
        <f>+[1]Филиалы!DO44</f>
        <v>5.1220000000000002E-2</v>
      </c>
      <c r="DQ76" s="70">
        <f t="shared" si="237"/>
        <v>38.886989999999997</v>
      </c>
      <c r="DR76" s="71">
        <f t="shared" si="238"/>
        <v>-28.455283184545593</v>
      </c>
      <c r="DS76" s="67">
        <f t="shared" si="412"/>
        <v>343.09000000000003</v>
      </c>
      <c r="DT76" s="68">
        <f t="shared" si="663"/>
        <v>343.09000000000003</v>
      </c>
      <c r="DU76" s="68">
        <f t="shared" si="663"/>
        <v>0</v>
      </c>
      <c r="DV76" s="68">
        <f t="shared" si="663"/>
        <v>0</v>
      </c>
      <c r="DW76" s="69">
        <f t="shared" si="413"/>
        <v>201.52717489999998</v>
      </c>
      <c r="DX76" s="68">
        <f t="shared" si="664"/>
        <v>201.12477699999999</v>
      </c>
      <c r="DY76" s="68">
        <f t="shared" si="664"/>
        <v>0.27567200000000003</v>
      </c>
      <c r="DZ76" s="68">
        <f t="shared" si="664"/>
        <v>0.1267259</v>
      </c>
      <c r="EA76" s="70">
        <f t="shared" si="241"/>
        <v>141.56282510000005</v>
      </c>
      <c r="EB76" s="71">
        <f t="shared" si="242"/>
        <v>-41.261134133900732</v>
      </c>
      <c r="EC76" s="67">
        <f t="shared" si="414"/>
        <v>819.43099000000007</v>
      </c>
      <c r="ED76" s="68">
        <f t="shared" si="665"/>
        <v>819.43099000000007</v>
      </c>
      <c r="EE76" s="68">
        <f t="shared" si="665"/>
        <v>0</v>
      </c>
      <c r="EF76" s="68">
        <f t="shared" si="665"/>
        <v>0</v>
      </c>
      <c r="EG76" s="69">
        <f t="shared" si="415"/>
        <v>537.07050489999995</v>
      </c>
      <c r="EH76" s="68">
        <f t="shared" si="666"/>
        <v>535.37886589622144</v>
      </c>
      <c r="EI76" s="68">
        <f t="shared" si="666"/>
        <v>1.2729831037785122</v>
      </c>
      <c r="EJ76" s="68">
        <f t="shared" si="666"/>
        <v>0.41865590000000003</v>
      </c>
      <c r="EK76" s="70">
        <f t="shared" si="245"/>
        <v>282.36048510000012</v>
      </c>
      <c r="EL76" s="71">
        <f t="shared" si="246"/>
        <v>-34.458116491298441</v>
      </c>
      <c r="EM76" s="67">
        <f t="shared" si="416"/>
        <v>60.85</v>
      </c>
      <c r="EN76" s="68">
        <f>+[1]Аппарат!EN72+[1]Филиалы!EN44</f>
        <v>60.85</v>
      </c>
      <c r="EO76" s="68">
        <f>+[1]Аппарат!EO72+[1]Филиалы!EP44</f>
        <v>0</v>
      </c>
      <c r="EP76" s="68">
        <f>+[1]Филиалы!EO44</f>
        <v>0</v>
      </c>
      <c r="EQ76" s="69">
        <f t="shared" si="417"/>
        <v>72.440000000000012</v>
      </c>
      <c r="ER76" s="68">
        <f>+[1]Аппарат!ER72+[1]Филиалы!ER44</f>
        <v>70.083200000000005</v>
      </c>
      <c r="ES76" s="68">
        <f>+[1]Аппарат!ES72+[1]Филиалы!ET44</f>
        <v>1.1678900000000001</v>
      </c>
      <c r="ET76" s="68">
        <f>+[1]Филиалы!ES44</f>
        <v>1.1889100000000001</v>
      </c>
      <c r="EU76" s="70">
        <f t="shared" si="249"/>
        <v>-11.590000000000011</v>
      </c>
      <c r="EV76" s="71">
        <f t="shared" si="250"/>
        <v>19.046836483155332</v>
      </c>
      <c r="EW76" s="67">
        <f t="shared" si="418"/>
        <v>57.72</v>
      </c>
      <c r="EX76" s="68">
        <f>+[1]Аппарат!EX72+[1]Филиалы!EX44</f>
        <v>57.72</v>
      </c>
      <c r="EY76" s="68">
        <f>+[1]Аппарат!EY72+[1]Филиалы!EZ44</f>
        <v>0</v>
      </c>
      <c r="EZ76" s="68">
        <f>+[1]Филиалы!EY44</f>
        <v>0</v>
      </c>
      <c r="FA76" s="69">
        <f t="shared" si="419"/>
        <v>63.808180000000014</v>
      </c>
      <c r="FB76" s="68">
        <f>+[1]Аппарат!FB72+[1]Филиалы!FB44</f>
        <v>63.762080000000012</v>
      </c>
      <c r="FC76" s="68">
        <f>+[1]Аппарат!FC72+[1]Филиалы!FD44</f>
        <v>3.8190000000000002E-2</v>
      </c>
      <c r="FD76" s="68">
        <f>+[1]Филиалы!FC44</f>
        <v>7.9100000000000004E-3</v>
      </c>
      <c r="FE76" s="70">
        <f t="shared" si="253"/>
        <v>-6.0881800000000155</v>
      </c>
      <c r="FF76" s="71">
        <f t="shared" si="254"/>
        <v>10.547782397782427</v>
      </c>
      <c r="FG76" s="67">
        <f t="shared" si="420"/>
        <v>97.560000000000016</v>
      </c>
      <c r="FH76" s="68">
        <f>+[1]Аппарат!FH72+[1]Филиалы!FH44</f>
        <v>97.560000000000016</v>
      </c>
      <c r="FI76" s="68">
        <f>+[1]Аппарат!FI72+[1]Филиалы!FJ44</f>
        <v>0</v>
      </c>
      <c r="FJ76" s="68">
        <f>+[1]Филиалы!FI44</f>
        <v>0</v>
      </c>
      <c r="FK76" s="69">
        <f t="shared" si="421"/>
        <v>27.06</v>
      </c>
      <c r="FL76" s="68">
        <f>+[1]Аппарат!FL72+[1]Филиалы!FL44</f>
        <v>26.42653</v>
      </c>
      <c r="FM76" s="68">
        <f>+[1]Аппарат!FM72+[1]Филиалы!FN44</f>
        <v>0.30839</v>
      </c>
      <c r="FN76" s="68">
        <f>+[1]Филиалы!FM44</f>
        <v>0.32507999999999998</v>
      </c>
      <c r="FO76" s="70">
        <f t="shared" si="257"/>
        <v>70.500000000000014</v>
      </c>
      <c r="FP76" s="71">
        <f t="shared" si="258"/>
        <v>-72.263222632226331</v>
      </c>
      <c r="FQ76" s="67">
        <f t="shared" si="422"/>
        <v>216.13</v>
      </c>
      <c r="FR76" s="68">
        <f t="shared" si="667"/>
        <v>216.13</v>
      </c>
      <c r="FS76" s="68">
        <f t="shared" si="667"/>
        <v>0</v>
      </c>
      <c r="FT76" s="68">
        <f t="shared" si="667"/>
        <v>0</v>
      </c>
      <c r="FU76" s="69">
        <f t="shared" si="423"/>
        <v>163.30817999999999</v>
      </c>
      <c r="FV76" s="68">
        <f t="shared" si="668"/>
        <v>160.27181000000002</v>
      </c>
      <c r="FW76" s="68">
        <f t="shared" si="668"/>
        <v>1.51447</v>
      </c>
      <c r="FX76" s="68">
        <f t="shared" si="668"/>
        <v>1.5219000000000003</v>
      </c>
      <c r="FY76" s="70">
        <f t="shared" si="261"/>
        <v>52.821820000000002</v>
      </c>
      <c r="FZ76" s="71">
        <f t="shared" si="262"/>
        <v>-24.439837135057601</v>
      </c>
      <c r="GA76" s="67">
        <f t="shared" si="424"/>
        <v>559.22</v>
      </c>
      <c r="GB76" s="68">
        <f t="shared" si="669"/>
        <v>559.22</v>
      </c>
      <c r="GC76" s="68">
        <f t="shared" si="669"/>
        <v>0</v>
      </c>
      <c r="GD76" s="68">
        <f t="shared" si="669"/>
        <v>0</v>
      </c>
      <c r="GE76" s="69">
        <f t="shared" si="425"/>
        <v>364.83535490000003</v>
      </c>
      <c r="GF76" s="68">
        <f t="shared" si="670"/>
        <v>361.39658700000001</v>
      </c>
      <c r="GG76" s="68">
        <f t="shared" si="670"/>
        <v>1.7901419999999999</v>
      </c>
      <c r="GH76" s="68">
        <f t="shared" si="670"/>
        <v>1.6486259000000003</v>
      </c>
      <c r="GI76" s="70">
        <f t="shared" si="265"/>
        <v>194.3846451</v>
      </c>
      <c r="GJ76" s="71">
        <f t="shared" si="266"/>
        <v>-34.759959425628551</v>
      </c>
      <c r="GK76" s="67">
        <f t="shared" si="426"/>
        <v>1035.5609899999999</v>
      </c>
      <c r="GL76" s="68">
        <f t="shared" si="671"/>
        <v>1035.5609899999999</v>
      </c>
      <c r="GM76" s="68">
        <f t="shared" si="671"/>
        <v>0</v>
      </c>
      <c r="GN76" s="68">
        <f t="shared" si="671"/>
        <v>0</v>
      </c>
      <c r="GO76" s="69">
        <f t="shared" si="427"/>
        <v>700.37868489999994</v>
      </c>
      <c r="GP76" s="68">
        <f t="shared" si="672"/>
        <v>695.6506758962214</v>
      </c>
      <c r="GQ76" s="68">
        <f t="shared" si="672"/>
        <v>2.7874531037785122</v>
      </c>
      <c r="GR76" s="68">
        <f t="shared" si="672"/>
        <v>1.9405559000000003</v>
      </c>
      <c r="GS76" s="70">
        <f t="shared" si="269"/>
        <v>335.18230510000001</v>
      </c>
      <c r="GT76" s="71">
        <f t="shared" si="270"/>
        <v>-32.367220119019748</v>
      </c>
      <c r="GV76" s="31">
        <f>+GK76-[1]Шатура!GK44</f>
        <v>938.72098999999992</v>
      </c>
      <c r="GX76" s="65">
        <f t="shared" si="673"/>
        <v>-335.54332999999991</v>
      </c>
      <c r="GZ76" s="79">
        <f t="shared" si="449"/>
        <v>113.86</v>
      </c>
    </row>
    <row r="77" spans="1:212" ht="15" x14ac:dyDescent="0.2">
      <c r="A77" s="353"/>
      <c r="B77" s="107" t="s">
        <v>336</v>
      </c>
      <c r="C77" s="67">
        <f t="shared" si="79"/>
        <v>284.03474999999997</v>
      </c>
      <c r="D77" s="68">
        <f>+[1]Аппарат!D73+[1]Филиалы!D45</f>
        <v>284.03474999999997</v>
      </c>
      <c r="E77" s="68">
        <f>+[1]Аппарат!E73+[1]Филиалы!F45</f>
        <v>0</v>
      </c>
      <c r="F77" s="68">
        <f>+[1]Филиалы!E45</f>
        <v>0</v>
      </c>
      <c r="G77" s="69">
        <f t="shared" si="521"/>
        <v>319.22986000000003</v>
      </c>
      <c r="H77" s="68">
        <f>+[1]Аппарат!H73+[1]Филиалы!H45</f>
        <v>317.11810551200006</v>
      </c>
      <c r="I77" s="68">
        <f>+[1]Аппарат!I73+[1]Филиалы!J45</f>
        <v>2.111754487999999</v>
      </c>
      <c r="J77" s="68">
        <f>+[1]Филиалы!I45</f>
        <v>0</v>
      </c>
      <c r="K77" s="70">
        <f t="shared" si="80"/>
        <v>-35.195110000000057</v>
      </c>
      <c r="L77" s="71">
        <f t="shared" si="81"/>
        <v>12.391128198222262</v>
      </c>
      <c r="M77" s="67">
        <f t="shared" si="207"/>
        <v>863.43597</v>
      </c>
      <c r="N77" s="68">
        <f>+[1]Аппарат!N73+[1]Филиалы!N45</f>
        <v>863.43597</v>
      </c>
      <c r="O77" s="68">
        <f>+[1]Аппарат!O73+[1]Филиалы!P45</f>
        <v>0</v>
      </c>
      <c r="P77" s="68">
        <f>+[1]Филиалы!O45</f>
        <v>0</v>
      </c>
      <c r="Q77" s="69">
        <f t="shared" si="656"/>
        <v>799.37469999999996</v>
      </c>
      <c r="R77" s="68">
        <f>+[1]Аппарат!R73+[1]Филиалы!R45</f>
        <v>748.76218050361933</v>
      </c>
      <c r="S77" s="68">
        <f>+[1]Аппарат!S73+[1]Филиалы!T45</f>
        <v>0.41251949638059116</v>
      </c>
      <c r="T77" s="68">
        <f>+[1]Филиалы!S45</f>
        <v>50.2</v>
      </c>
      <c r="U77" s="70">
        <f t="shared" si="83"/>
        <v>64.061270000000036</v>
      </c>
      <c r="V77" s="71">
        <f t="shared" si="84"/>
        <v>-7.4193422819760428</v>
      </c>
      <c r="W77" s="67">
        <f t="shared" si="396"/>
        <v>913.89575000000002</v>
      </c>
      <c r="X77" s="68">
        <f>+[1]Аппарат!X73+[1]Филиалы!X45</f>
        <v>913.89575000000002</v>
      </c>
      <c r="Y77" s="68">
        <f>+[1]Аппарат!Y73+[1]Филиалы!Z45</f>
        <v>0</v>
      </c>
      <c r="Z77" s="68">
        <f>+[1]Филиалы!Y45</f>
        <v>0</v>
      </c>
      <c r="AA77" s="69">
        <f t="shared" si="397"/>
        <v>692.30172999999991</v>
      </c>
      <c r="AB77" s="68">
        <f>+[1]Аппарат!AB73+[1]Филиалы!AB45</f>
        <v>597.52670499999988</v>
      </c>
      <c r="AC77" s="68">
        <f>+[1]Аппарат!AC73+[1]Филиалы!AD45</f>
        <v>3.0240250000000009</v>
      </c>
      <c r="AD77" s="68">
        <f>+[1]Филиалы!AC45</f>
        <v>91.751000000000005</v>
      </c>
      <c r="AE77" s="70">
        <f t="shared" si="85"/>
        <v>221.59402000000011</v>
      </c>
      <c r="AF77" s="71">
        <f t="shared" si="86"/>
        <v>-24.247187931446248</v>
      </c>
      <c r="AG77" s="67">
        <f t="shared" si="398"/>
        <v>2061.3664699999999</v>
      </c>
      <c r="AH77" s="68">
        <f t="shared" si="657"/>
        <v>2061.3664699999999</v>
      </c>
      <c r="AI77" s="68">
        <f t="shared" si="657"/>
        <v>0</v>
      </c>
      <c r="AJ77" s="68">
        <f t="shared" si="657"/>
        <v>0</v>
      </c>
      <c r="AK77" s="69">
        <f t="shared" si="399"/>
        <v>1810.9062899999997</v>
      </c>
      <c r="AL77" s="68">
        <f t="shared" si="658"/>
        <v>1663.406991015619</v>
      </c>
      <c r="AM77" s="68">
        <f t="shared" si="658"/>
        <v>5.5482989843805912</v>
      </c>
      <c r="AN77" s="68">
        <f t="shared" si="658"/>
        <v>141.95100000000002</v>
      </c>
      <c r="AO77" s="70">
        <f t="shared" si="89"/>
        <v>250.46018000000026</v>
      </c>
      <c r="AP77" s="71">
        <f t="shared" si="90"/>
        <v>-12.150201511718592</v>
      </c>
      <c r="AQ77" s="67">
        <f t="shared" si="400"/>
        <v>726.43099999999993</v>
      </c>
      <c r="AR77" s="68">
        <f>+[1]Аппарат!AR73+[1]Филиалы!AR45</f>
        <v>726.43099999999993</v>
      </c>
      <c r="AS77" s="68">
        <f>+[1]Аппарат!AS73+[1]Филиалы!AT45</f>
        <v>0</v>
      </c>
      <c r="AT77" s="68">
        <f>+[1]Филиалы!AS45</f>
        <v>0</v>
      </c>
      <c r="AU77" s="69">
        <f t="shared" si="401"/>
        <v>757.09074999999996</v>
      </c>
      <c r="AV77" s="68">
        <f>+[1]Аппарат!AV73+[1]Филиалы!AV45</f>
        <v>753.39035999999999</v>
      </c>
      <c r="AW77" s="68">
        <f>+[1]Аппарат!AW73+[1]Филиалы!AX45</f>
        <v>2.6627299999999998</v>
      </c>
      <c r="AX77" s="68">
        <f>+[1]Филиалы!AW45</f>
        <v>1.03766</v>
      </c>
      <c r="AY77" s="70">
        <f t="shared" si="91"/>
        <v>-30.659750000000031</v>
      </c>
      <c r="AZ77" s="71">
        <f t="shared" si="92"/>
        <v>4.2206004424370605</v>
      </c>
      <c r="BA77" s="67">
        <f t="shared" si="402"/>
        <v>526.53279999999995</v>
      </c>
      <c r="BB77" s="68">
        <f>+[1]Аппарат!BB73+[1]Филиалы!BB45</f>
        <v>526.53279999999995</v>
      </c>
      <c r="BC77" s="68">
        <f>+[1]Аппарат!BC73+[1]Филиалы!BD45</f>
        <v>0</v>
      </c>
      <c r="BD77" s="68">
        <f>+[1]Филиалы!BC45</f>
        <v>0</v>
      </c>
      <c r="BE77" s="69">
        <f t="shared" si="403"/>
        <v>426.39918</v>
      </c>
      <c r="BF77" s="68">
        <f>+[1]Аппарат!BF73+[1]Филиалы!BF45</f>
        <v>421.40263999999996</v>
      </c>
      <c r="BG77" s="68">
        <f>+[1]Аппарат!BG73+[1]Филиалы!BH45</f>
        <v>3.4565399999999999</v>
      </c>
      <c r="BH77" s="68">
        <f>+[1]Филиалы!BG45</f>
        <v>1.54</v>
      </c>
      <c r="BI77" s="70">
        <f t="shared" si="93"/>
        <v>100.13361999999995</v>
      </c>
      <c r="BJ77" s="71">
        <f t="shared" si="94"/>
        <v>-19.017546485233211</v>
      </c>
      <c r="BK77" s="67">
        <f t="shared" si="404"/>
        <v>650.32099999999991</v>
      </c>
      <c r="BL77" s="68">
        <f>+[1]Аппарат!BL73+[1]Филиалы!BL45</f>
        <v>650.32099999999991</v>
      </c>
      <c r="BM77" s="68">
        <f>+[1]Аппарат!BM73+[1]Филиалы!BN45</f>
        <v>0</v>
      </c>
      <c r="BN77" s="68">
        <f>+[1]Филиалы!BM45</f>
        <v>0</v>
      </c>
      <c r="BO77" s="69">
        <f t="shared" si="405"/>
        <v>867.89610999999991</v>
      </c>
      <c r="BP77" s="68">
        <f>+[1]Аппарат!BP73+[1]Филиалы!BP45</f>
        <v>864.94386999999995</v>
      </c>
      <c r="BQ77" s="68">
        <f>+[1]Аппарат!BQ73+[1]Филиалы!BR45</f>
        <v>2.27189</v>
      </c>
      <c r="BR77" s="68">
        <f>+[1]Филиалы!BQ45</f>
        <v>0.68035000000000001</v>
      </c>
      <c r="BS77" s="70">
        <f t="shared" si="95"/>
        <v>-217.57511</v>
      </c>
      <c r="BT77" s="71">
        <f t="shared" si="96"/>
        <v>33.456571447023862</v>
      </c>
      <c r="BU77" s="67">
        <f t="shared" si="406"/>
        <v>1903.2847999999999</v>
      </c>
      <c r="BV77" s="68">
        <f t="shared" si="659"/>
        <v>1903.2847999999999</v>
      </c>
      <c r="BW77" s="68">
        <f t="shared" si="659"/>
        <v>0</v>
      </c>
      <c r="BX77" s="68">
        <f t="shared" si="659"/>
        <v>0</v>
      </c>
      <c r="BY77" s="69">
        <f t="shared" si="407"/>
        <v>2051.3860399999999</v>
      </c>
      <c r="BZ77" s="68">
        <f t="shared" si="660"/>
        <v>2039.7368699999997</v>
      </c>
      <c r="CA77" s="68">
        <f t="shared" si="660"/>
        <v>8.3911599999999993</v>
      </c>
      <c r="CB77" s="68">
        <f t="shared" si="660"/>
        <v>3.2580099999999996</v>
      </c>
      <c r="CC77" s="70">
        <f t="shared" si="99"/>
        <v>-148.10123999999996</v>
      </c>
      <c r="CD77" s="71">
        <f t="shared" si="100"/>
        <v>7.7813493808178293</v>
      </c>
      <c r="CE77" s="67">
        <f t="shared" si="408"/>
        <v>3964.6512699999998</v>
      </c>
      <c r="CF77" s="68">
        <f t="shared" si="661"/>
        <v>3964.6512699999998</v>
      </c>
      <c r="CG77" s="68">
        <f t="shared" si="661"/>
        <v>0</v>
      </c>
      <c r="CH77" s="68">
        <f t="shared" si="661"/>
        <v>0</v>
      </c>
      <c r="CI77" s="69">
        <f t="shared" si="409"/>
        <v>3862.2883299999999</v>
      </c>
      <c r="CJ77" s="68">
        <f>+[1]Аппарат!CJ73+[1]Филиалы!CJ45</f>
        <v>3703.1438610156192</v>
      </c>
      <c r="CK77" s="68">
        <f>+[1]Аппарат!CK73+[1]Филиалы!CL45</f>
        <v>13.449458984380591</v>
      </c>
      <c r="CL77" s="68">
        <f>+[1]Филиалы!CK45</f>
        <v>145.69501</v>
      </c>
      <c r="CM77" s="70">
        <f t="shared" si="103"/>
        <v>102.36293999999998</v>
      </c>
      <c r="CN77" s="71">
        <f t="shared" si="104"/>
        <v>-2.5818901343118625</v>
      </c>
      <c r="CO77" s="67">
        <f t="shared" si="565"/>
        <v>584.22099999999989</v>
      </c>
      <c r="CP77" s="68">
        <f>+[1]Аппарат!CP73+[1]Филиалы!CP45</f>
        <v>584.22099999999989</v>
      </c>
      <c r="CQ77" s="68">
        <f>+[1]Аппарат!CQ73+[1]Филиалы!CR45</f>
        <v>0</v>
      </c>
      <c r="CR77" s="68">
        <f>+[1]Филиалы!CQ45</f>
        <v>0</v>
      </c>
      <c r="CS77" s="69">
        <f t="shared" si="523"/>
        <v>925.56337999999982</v>
      </c>
      <c r="CT77" s="68">
        <f>+[1]Аппарат!CT73+[1]Филиалы!CT45</f>
        <v>922.24060999999983</v>
      </c>
      <c r="CU77" s="68">
        <f>+[1]Аппарат!CU73+[1]Филиалы!CV45</f>
        <v>2.4741600000000004</v>
      </c>
      <c r="CV77" s="68">
        <f>+[1]Филиалы!CU45</f>
        <v>0.84861000000000009</v>
      </c>
      <c r="CW77" s="70">
        <f t="shared" si="228"/>
        <v>-341.34237999999993</v>
      </c>
      <c r="CX77" s="71">
        <f t="shared" si="229"/>
        <v>58.426927481210015</v>
      </c>
      <c r="CY77" s="67">
        <f t="shared" si="230"/>
        <v>765.23099999999988</v>
      </c>
      <c r="CZ77" s="68">
        <f>+[1]Аппарат!CZ73+[1]Филиалы!CZ45</f>
        <v>765.23099999999988</v>
      </c>
      <c r="DA77" s="68">
        <f>+[1]Аппарат!DA73+[1]Филиалы!DB45</f>
        <v>0</v>
      </c>
      <c r="DB77" s="68">
        <f>+[1]Филиалы!DA45</f>
        <v>0</v>
      </c>
      <c r="DC77" s="69">
        <f t="shared" si="662"/>
        <v>492.02782999999999</v>
      </c>
      <c r="DD77" s="68">
        <f>+[1]Аппарат!DD73+[1]Филиалы!DD45</f>
        <v>490.35355999999996</v>
      </c>
      <c r="DE77" s="68">
        <f>+[1]Аппарат!DE73+[1]Филиалы!DF45</f>
        <v>1.2304300000000001</v>
      </c>
      <c r="DF77" s="68">
        <f>+[1]Филиалы!DE45</f>
        <v>0.44384000000000001</v>
      </c>
      <c r="DG77" s="70">
        <f t="shared" si="233"/>
        <v>273.20316999999989</v>
      </c>
      <c r="DH77" s="71">
        <f t="shared" si="234"/>
        <v>-35.702052060096875</v>
      </c>
      <c r="DI77" s="67">
        <f t="shared" si="410"/>
        <v>628.03099999999984</v>
      </c>
      <c r="DJ77" s="68">
        <f>+[1]Аппарат!DJ73+[1]Филиалы!DJ45</f>
        <v>628.03099999999984</v>
      </c>
      <c r="DK77" s="68">
        <f>+[1]Аппарат!DK73+[1]Филиалы!DL45</f>
        <v>0</v>
      </c>
      <c r="DL77" s="68">
        <f>+[1]Филиалы!DK45</f>
        <v>0</v>
      </c>
      <c r="DM77" s="69">
        <f t="shared" si="411"/>
        <v>1371.180609</v>
      </c>
      <c r="DN77" s="68">
        <f>+[1]Аппарат!DN73+[1]Филиалы!DN45</f>
        <v>1365.088563</v>
      </c>
      <c r="DO77" s="68">
        <f>+[1]Аппарат!DO73+[1]Филиалы!DP45</f>
        <v>4.2920460000000009</v>
      </c>
      <c r="DP77" s="68">
        <f>+[1]Филиалы!DO45</f>
        <v>1.8</v>
      </c>
      <c r="DQ77" s="70">
        <f t="shared" si="237"/>
        <v>-743.14960900000017</v>
      </c>
      <c r="DR77" s="71">
        <f t="shared" si="238"/>
        <v>118.33008386528698</v>
      </c>
      <c r="DS77" s="67">
        <f t="shared" si="412"/>
        <v>1977.4829999999997</v>
      </c>
      <c r="DT77" s="68">
        <f t="shared" si="663"/>
        <v>1977.4829999999997</v>
      </c>
      <c r="DU77" s="68">
        <f t="shared" si="663"/>
        <v>0</v>
      </c>
      <c r="DV77" s="68">
        <f t="shared" si="663"/>
        <v>0</v>
      </c>
      <c r="DW77" s="69">
        <f t="shared" si="413"/>
        <v>2788.7718189999996</v>
      </c>
      <c r="DX77" s="68">
        <f t="shared" si="664"/>
        <v>2777.6827329999996</v>
      </c>
      <c r="DY77" s="68">
        <f t="shared" si="664"/>
        <v>7.9966360000000014</v>
      </c>
      <c r="DZ77" s="68">
        <f t="shared" si="664"/>
        <v>3.0924500000000004</v>
      </c>
      <c r="EA77" s="70">
        <f t="shared" si="241"/>
        <v>-811.28881899999988</v>
      </c>
      <c r="EB77" s="71">
        <f t="shared" si="242"/>
        <v>41.026335953330573</v>
      </c>
      <c r="EC77" s="67">
        <f t="shared" si="414"/>
        <v>5942.1342699999996</v>
      </c>
      <c r="ED77" s="68">
        <f t="shared" si="665"/>
        <v>5942.1342699999996</v>
      </c>
      <c r="EE77" s="68">
        <f t="shared" si="665"/>
        <v>0</v>
      </c>
      <c r="EF77" s="68">
        <f t="shared" si="665"/>
        <v>0</v>
      </c>
      <c r="EG77" s="69">
        <f t="shared" si="415"/>
        <v>6651.060148999999</v>
      </c>
      <c r="EH77" s="68">
        <f t="shared" si="666"/>
        <v>6480.8265940156189</v>
      </c>
      <c r="EI77" s="68">
        <f t="shared" si="666"/>
        <v>21.446094984380593</v>
      </c>
      <c r="EJ77" s="68">
        <f t="shared" si="666"/>
        <v>148.78746000000001</v>
      </c>
      <c r="EK77" s="70">
        <f t="shared" si="245"/>
        <v>-708.92587899999944</v>
      </c>
      <c r="EL77" s="71">
        <f t="shared" si="246"/>
        <v>11.930492425577583</v>
      </c>
      <c r="EM77" s="67">
        <f t="shared" si="416"/>
        <v>699.44099999999992</v>
      </c>
      <c r="EN77" s="68">
        <f>+[1]Аппарат!EN73+[1]Филиалы!EN45</f>
        <v>699.44099999999992</v>
      </c>
      <c r="EO77" s="68">
        <f>+[1]Аппарат!EO73+[1]Филиалы!EP45</f>
        <v>0</v>
      </c>
      <c r="EP77" s="68">
        <f>+[1]Филиалы!EO45</f>
        <v>0</v>
      </c>
      <c r="EQ77" s="69">
        <f t="shared" si="417"/>
        <v>851.54972999999995</v>
      </c>
      <c r="ER77" s="68">
        <f>+[1]Аппарат!ER73+[1]Филиалы!ER45</f>
        <v>844.22512999999992</v>
      </c>
      <c r="ES77" s="68">
        <f>+[1]Аппарат!ES73+[1]Филиалы!ET45</f>
        <v>4.8570700000000002</v>
      </c>
      <c r="ET77" s="68">
        <f>+[1]Филиалы!ES45</f>
        <v>2.46753</v>
      </c>
      <c r="EU77" s="70">
        <f t="shared" si="249"/>
        <v>-152.10873000000004</v>
      </c>
      <c r="EV77" s="71">
        <f t="shared" si="250"/>
        <v>21.747185252222863</v>
      </c>
      <c r="EW77" s="67">
        <f t="shared" si="418"/>
        <v>692.63099999999997</v>
      </c>
      <c r="EX77" s="68">
        <f>+[1]Аппарат!EX73+[1]Филиалы!EX45</f>
        <v>692.63099999999997</v>
      </c>
      <c r="EY77" s="68">
        <f>+[1]Аппарат!EY73+[1]Филиалы!EZ45</f>
        <v>0</v>
      </c>
      <c r="EZ77" s="68">
        <f>+[1]Филиалы!EY45</f>
        <v>0</v>
      </c>
      <c r="FA77" s="69">
        <f t="shared" si="419"/>
        <v>793.07953999999984</v>
      </c>
      <c r="FB77" s="68">
        <f>+[1]Аппарат!FB73+[1]Филиалы!FB45</f>
        <v>782.89640999999995</v>
      </c>
      <c r="FC77" s="68">
        <f>+[1]Аппарат!FC73+[1]Филиалы!FD45</f>
        <v>5.4353600000000002</v>
      </c>
      <c r="FD77" s="68">
        <f>+[1]Филиалы!FC45</f>
        <v>4.7477699999999992</v>
      </c>
      <c r="FE77" s="70">
        <f t="shared" si="253"/>
        <v>-100.44853999999987</v>
      </c>
      <c r="FF77" s="71">
        <f t="shared" si="254"/>
        <v>14.50246090631228</v>
      </c>
      <c r="FG77" s="67">
        <f t="shared" si="420"/>
        <v>577.43100000000004</v>
      </c>
      <c r="FH77" s="68">
        <f>+[1]Аппарат!FH73+[1]Филиалы!FH45</f>
        <v>577.43100000000004</v>
      </c>
      <c r="FI77" s="68">
        <f>+[1]Аппарат!FI73+[1]Филиалы!FJ45</f>
        <v>0</v>
      </c>
      <c r="FJ77" s="68">
        <f>+[1]Филиалы!FI45</f>
        <v>0</v>
      </c>
      <c r="FK77" s="69">
        <f t="shared" si="421"/>
        <v>1402.23837</v>
      </c>
      <c r="FL77" s="68">
        <f>+[1]Аппарат!FL73+[1]Филиалы!FL45</f>
        <v>1388.43904</v>
      </c>
      <c r="FM77" s="68">
        <f>+[1]Аппарат!FM73+[1]Филиалы!FN45</f>
        <v>8.613389999999999</v>
      </c>
      <c r="FN77" s="68">
        <f>+[1]Филиалы!FM45</f>
        <v>5.1859400000000004</v>
      </c>
      <c r="FO77" s="70">
        <f t="shared" si="257"/>
        <v>-824.80736999999999</v>
      </c>
      <c r="FP77" s="71">
        <f t="shared" si="258"/>
        <v>142.84085371239161</v>
      </c>
      <c r="FQ77" s="67">
        <f t="shared" si="422"/>
        <v>1969.5029999999999</v>
      </c>
      <c r="FR77" s="68">
        <f t="shared" si="667"/>
        <v>1969.5029999999999</v>
      </c>
      <c r="FS77" s="68">
        <f t="shared" si="667"/>
        <v>0</v>
      </c>
      <c r="FT77" s="68">
        <f t="shared" si="667"/>
        <v>0</v>
      </c>
      <c r="FU77" s="69">
        <f t="shared" si="423"/>
        <v>3046.8676399999999</v>
      </c>
      <c r="FV77" s="68">
        <f t="shared" si="668"/>
        <v>3015.5605799999998</v>
      </c>
      <c r="FW77" s="68">
        <f t="shared" si="668"/>
        <v>18.905819999999999</v>
      </c>
      <c r="FX77" s="68">
        <f t="shared" si="668"/>
        <v>12.40124</v>
      </c>
      <c r="FY77" s="70">
        <f t="shared" si="261"/>
        <v>-1077.36464</v>
      </c>
      <c r="FZ77" s="71">
        <f t="shared" si="262"/>
        <v>54.702360950960724</v>
      </c>
      <c r="GA77" s="67">
        <f t="shared" si="424"/>
        <v>3946.9859999999999</v>
      </c>
      <c r="GB77" s="68">
        <f t="shared" si="669"/>
        <v>3946.9859999999999</v>
      </c>
      <c r="GC77" s="68">
        <f t="shared" si="669"/>
        <v>0</v>
      </c>
      <c r="GD77" s="68">
        <f t="shared" si="669"/>
        <v>0</v>
      </c>
      <c r="GE77" s="69">
        <f t="shared" si="425"/>
        <v>5835.6394589999991</v>
      </c>
      <c r="GF77" s="68">
        <f t="shared" si="670"/>
        <v>5793.243312999999</v>
      </c>
      <c r="GG77" s="68">
        <f t="shared" si="670"/>
        <v>26.902456000000001</v>
      </c>
      <c r="GH77" s="68">
        <f t="shared" si="670"/>
        <v>15.493690000000001</v>
      </c>
      <c r="GI77" s="70">
        <f t="shared" si="265"/>
        <v>-1888.6534589999992</v>
      </c>
      <c r="GJ77" s="71">
        <f t="shared" si="266"/>
        <v>47.850523386705675</v>
      </c>
      <c r="GK77" s="67">
        <f t="shared" si="426"/>
        <v>7911.6372699999993</v>
      </c>
      <c r="GL77" s="68">
        <f t="shared" si="671"/>
        <v>7911.6372699999993</v>
      </c>
      <c r="GM77" s="68">
        <f t="shared" si="671"/>
        <v>0</v>
      </c>
      <c r="GN77" s="68">
        <f t="shared" si="671"/>
        <v>0</v>
      </c>
      <c r="GO77" s="69">
        <f t="shared" si="427"/>
        <v>9697.9277890000012</v>
      </c>
      <c r="GP77" s="68">
        <f t="shared" si="672"/>
        <v>9496.3871740156192</v>
      </c>
      <c r="GQ77" s="68">
        <f t="shared" si="672"/>
        <v>40.351914984380592</v>
      </c>
      <c r="GR77" s="68">
        <f t="shared" si="672"/>
        <v>161.18870000000001</v>
      </c>
      <c r="GS77" s="70">
        <f t="shared" si="269"/>
        <v>-1786.290519000002</v>
      </c>
      <c r="GT77" s="71">
        <f t="shared" si="270"/>
        <v>22.578013349694444</v>
      </c>
      <c r="GV77" s="31">
        <f>+GK77-[1]Шатура!GK45</f>
        <v>7869.5472699999991</v>
      </c>
      <c r="GX77" s="65">
        <f t="shared" si="673"/>
        <v>-3862.2883299999999</v>
      </c>
      <c r="GZ77" s="79">
        <f t="shared" si="449"/>
        <v>1810.9062899999997</v>
      </c>
    </row>
    <row r="78" spans="1:212" ht="25.5" x14ac:dyDescent="0.2">
      <c r="A78" s="353"/>
      <c r="B78" s="107" t="s">
        <v>337</v>
      </c>
      <c r="C78" s="137">
        <f t="shared" si="79"/>
        <v>742.82199999999989</v>
      </c>
      <c r="D78" s="68">
        <f>+[1]Аппарат!D74+[1]Филиалы!D46</f>
        <v>742.82199999999989</v>
      </c>
      <c r="E78" s="68">
        <f>+[1]Аппарат!E74+[1]Филиалы!F46</f>
        <v>0</v>
      </c>
      <c r="F78" s="68">
        <f>+[1]Филиалы!E46</f>
        <v>0</v>
      </c>
      <c r="G78" s="138">
        <f t="shared" si="521"/>
        <v>819.28399999999988</v>
      </c>
      <c r="H78" s="68">
        <f>+[1]Аппарат!H74+[1]Филиалы!H46</f>
        <v>751.12238150719998</v>
      </c>
      <c r="I78" s="68">
        <f>+[1]Аппарат!I74+[1]Филиалы!J46</f>
        <v>0.86161849279999903</v>
      </c>
      <c r="J78" s="68">
        <f>+[1]Филиалы!I46</f>
        <v>67.3</v>
      </c>
      <c r="K78" s="139">
        <f t="shared" si="80"/>
        <v>-76.461999999999989</v>
      </c>
      <c r="L78" s="140">
        <f t="shared" si="81"/>
        <v>10.293448497755861</v>
      </c>
      <c r="M78" s="137">
        <f t="shared" si="207"/>
        <v>846.36699999999996</v>
      </c>
      <c r="N78" s="68">
        <f>+[1]Аппарат!N74+[1]Филиалы!N46</f>
        <v>846.36699999999996</v>
      </c>
      <c r="O78" s="68">
        <f>+[1]Аппарат!O74+[1]Филиалы!P46</f>
        <v>0</v>
      </c>
      <c r="P78" s="68">
        <f>+[1]Филиалы!O46</f>
        <v>0</v>
      </c>
      <c r="Q78" s="138">
        <f t="shared" si="656"/>
        <v>772.60340999999994</v>
      </c>
      <c r="R78" s="68">
        <f>+[1]Аппарат!R74+[1]Филиалы!R46</f>
        <v>770.61733881999999</v>
      </c>
      <c r="S78" s="68">
        <f>+[1]Аппарат!S74+[1]Филиалы!T46</f>
        <v>1.9860711800000006</v>
      </c>
      <c r="T78" s="68">
        <f>+[1]Филиалы!S46</f>
        <v>0</v>
      </c>
      <c r="U78" s="139">
        <f t="shared" si="83"/>
        <v>73.763590000000022</v>
      </c>
      <c r="V78" s="140">
        <f t="shared" si="84"/>
        <v>-8.7153197135521623</v>
      </c>
      <c r="W78" s="137">
        <f t="shared" si="396"/>
        <v>907.25700000000006</v>
      </c>
      <c r="X78" s="68">
        <f>+[1]Аппарат!X74+[1]Филиалы!X46</f>
        <v>907.25700000000006</v>
      </c>
      <c r="Y78" s="68">
        <f>+[1]Аппарат!Y74+[1]Филиалы!Z46</f>
        <v>0</v>
      </c>
      <c r="Z78" s="68">
        <f>+[1]Филиалы!Y46</f>
        <v>0</v>
      </c>
      <c r="AA78" s="138">
        <f t="shared" si="397"/>
        <v>805.22448999999995</v>
      </c>
      <c r="AB78" s="68">
        <f>+[1]Аппарат!AB74+[1]Филиалы!AB46</f>
        <v>800.17640099999994</v>
      </c>
      <c r="AC78" s="68">
        <f>+[1]Аппарат!AC74+[1]Филиалы!AD46</f>
        <v>5.0480890000000063</v>
      </c>
      <c r="AD78" s="68">
        <f>+[1]Филиалы!AC46</f>
        <v>0</v>
      </c>
      <c r="AE78" s="139">
        <f t="shared" si="85"/>
        <v>102.03251000000012</v>
      </c>
      <c r="AF78" s="140">
        <f t="shared" si="86"/>
        <v>-11.246263186726594</v>
      </c>
      <c r="AG78" s="137">
        <f t="shared" si="398"/>
        <v>2496.4459999999999</v>
      </c>
      <c r="AH78" s="68">
        <f t="shared" si="657"/>
        <v>2496.4459999999999</v>
      </c>
      <c r="AI78" s="68">
        <f t="shared" si="657"/>
        <v>0</v>
      </c>
      <c r="AJ78" s="68">
        <f t="shared" si="657"/>
        <v>0</v>
      </c>
      <c r="AK78" s="138">
        <f t="shared" si="399"/>
        <v>2397.1119000000003</v>
      </c>
      <c r="AL78" s="68">
        <f t="shared" si="658"/>
        <v>2321.9161213272</v>
      </c>
      <c r="AM78" s="68">
        <f t="shared" si="658"/>
        <v>7.8957786728000059</v>
      </c>
      <c r="AN78" s="68">
        <f t="shared" si="658"/>
        <v>67.3</v>
      </c>
      <c r="AO78" s="139">
        <f t="shared" si="89"/>
        <v>99.33409999999958</v>
      </c>
      <c r="AP78" s="140">
        <f t="shared" si="90"/>
        <v>-3.9790205756503241</v>
      </c>
      <c r="AQ78" s="137">
        <f t="shared" si="400"/>
        <v>1150.6669999999999</v>
      </c>
      <c r="AR78" s="68">
        <f>+[1]Аппарат!AR74+[1]Филиалы!AR46</f>
        <v>1150.6669999999999</v>
      </c>
      <c r="AS78" s="68">
        <f>+[1]Аппарат!AS74+[1]Филиалы!AT46</f>
        <v>0</v>
      </c>
      <c r="AT78" s="68">
        <f>+[1]Филиалы!AS46</f>
        <v>0</v>
      </c>
      <c r="AU78" s="138">
        <f t="shared" si="401"/>
        <v>997.06171000000006</v>
      </c>
      <c r="AV78" s="68">
        <f>+[1]Аппарат!AV74+[1]Филиалы!AV46</f>
        <v>990.33647000000008</v>
      </c>
      <c r="AW78" s="68">
        <f>+[1]Аппарат!AW74+[1]Филиалы!AX46</f>
        <v>3.9236599999999999</v>
      </c>
      <c r="AX78" s="68">
        <f>+[1]Филиалы!AW46</f>
        <v>2.80158</v>
      </c>
      <c r="AY78" s="139">
        <f t="shared" si="91"/>
        <v>153.60528999999985</v>
      </c>
      <c r="AZ78" s="140">
        <f t="shared" si="92"/>
        <v>-13.349239180405789</v>
      </c>
      <c r="BA78" s="137">
        <f t="shared" si="402"/>
        <v>1262.0169999999998</v>
      </c>
      <c r="BB78" s="68">
        <f>+[1]Аппарат!BB74+[1]Филиалы!BB46</f>
        <v>1262.0169999999998</v>
      </c>
      <c r="BC78" s="68">
        <f>+[1]Аппарат!BC74+[1]Филиалы!BD46</f>
        <v>0</v>
      </c>
      <c r="BD78" s="68">
        <f>+[1]Филиалы!BC46</f>
        <v>0</v>
      </c>
      <c r="BE78" s="138">
        <f t="shared" si="403"/>
        <v>1169.3588</v>
      </c>
      <c r="BF78" s="68">
        <f>+[1]Аппарат!BF74+[1]Филиалы!BF46</f>
        <v>1162.13831</v>
      </c>
      <c r="BG78" s="68">
        <f>+[1]Аппарат!BG74+[1]Филиалы!BH46</f>
        <v>3.51715</v>
      </c>
      <c r="BH78" s="68">
        <f>+[1]Филиалы!BG46</f>
        <v>3.7033399999999999</v>
      </c>
      <c r="BI78" s="139">
        <f t="shared" si="93"/>
        <v>92.658199999999852</v>
      </c>
      <c r="BJ78" s="140">
        <f t="shared" si="94"/>
        <v>-7.3420722541772392</v>
      </c>
      <c r="BK78" s="137">
        <f t="shared" si="404"/>
        <v>1296.7669999999998</v>
      </c>
      <c r="BL78" s="68">
        <f>+[1]Аппарат!BL74+[1]Филиалы!BL46</f>
        <v>1296.7669999999998</v>
      </c>
      <c r="BM78" s="68">
        <f>+[1]Аппарат!BM74+[1]Филиалы!BN46</f>
        <v>0</v>
      </c>
      <c r="BN78" s="68">
        <f>+[1]Филиалы!BM46</f>
        <v>0</v>
      </c>
      <c r="BO78" s="138">
        <f t="shared" si="405"/>
        <v>868.90447000000017</v>
      </c>
      <c r="BP78" s="68">
        <f>+[1]Аппарат!BP74+[1]Филиалы!BP46</f>
        <v>857.73189000000013</v>
      </c>
      <c r="BQ78" s="68">
        <f>+[1]Аппарат!BQ74+[1]Филиалы!BR46</f>
        <v>4.5293099999999997</v>
      </c>
      <c r="BR78" s="68">
        <f>+[1]Филиалы!BQ46</f>
        <v>6.6432699999999993</v>
      </c>
      <c r="BS78" s="139">
        <f t="shared" si="95"/>
        <v>427.86252999999965</v>
      </c>
      <c r="BT78" s="140">
        <f t="shared" si="96"/>
        <v>-32.994557233489104</v>
      </c>
      <c r="BU78" s="137">
        <f t="shared" si="406"/>
        <v>3709.4509999999996</v>
      </c>
      <c r="BV78" s="68">
        <f t="shared" si="659"/>
        <v>3709.4509999999996</v>
      </c>
      <c r="BW78" s="68">
        <f t="shared" si="659"/>
        <v>0</v>
      </c>
      <c r="BX78" s="68">
        <f t="shared" si="659"/>
        <v>0</v>
      </c>
      <c r="BY78" s="138">
        <f t="shared" si="407"/>
        <v>3035.3249799999999</v>
      </c>
      <c r="BZ78" s="68">
        <f t="shared" si="660"/>
        <v>3010.20667</v>
      </c>
      <c r="CA78" s="68">
        <f t="shared" si="660"/>
        <v>11.97012</v>
      </c>
      <c r="CB78" s="68">
        <f t="shared" si="660"/>
        <v>13.14819</v>
      </c>
      <c r="CC78" s="139">
        <f t="shared" si="99"/>
        <v>674.1260199999997</v>
      </c>
      <c r="CD78" s="140">
        <f t="shared" si="100"/>
        <v>-18.173201910471377</v>
      </c>
      <c r="CE78" s="137">
        <f t="shared" si="408"/>
        <v>6205.896999999999</v>
      </c>
      <c r="CF78" s="68">
        <f t="shared" si="661"/>
        <v>6205.896999999999</v>
      </c>
      <c r="CG78" s="68">
        <f t="shared" si="661"/>
        <v>0</v>
      </c>
      <c r="CH78" s="68">
        <f t="shared" si="661"/>
        <v>0</v>
      </c>
      <c r="CI78" s="138">
        <f t="shared" si="409"/>
        <v>5432.4368800000002</v>
      </c>
      <c r="CJ78" s="68">
        <f>+[1]Аппарат!CJ74+[1]Филиалы!CJ46</f>
        <v>5332.1227913272005</v>
      </c>
      <c r="CK78" s="68">
        <f>+[1]Аппарат!CK74+[1]Филиалы!CL46</f>
        <v>19.865898672800007</v>
      </c>
      <c r="CL78" s="68">
        <f>+[1]Филиалы!CK46</f>
        <v>80.448190000000011</v>
      </c>
      <c r="CM78" s="139">
        <f t="shared" si="103"/>
        <v>773.46011999999882</v>
      </c>
      <c r="CN78" s="140">
        <f t="shared" si="104"/>
        <v>-12.463309010768285</v>
      </c>
      <c r="CO78" s="137">
        <f t="shared" si="565"/>
        <v>1482.002</v>
      </c>
      <c r="CP78" s="68">
        <f>+[1]Аппарат!CP74+[1]Филиалы!CP46</f>
        <v>1482.002</v>
      </c>
      <c r="CQ78" s="68">
        <f>+[1]Аппарат!CQ74+[1]Филиалы!CR46</f>
        <v>0</v>
      </c>
      <c r="CR78" s="68">
        <f>+[1]Филиалы!CQ46</f>
        <v>0</v>
      </c>
      <c r="CS78" s="138">
        <f t="shared" si="523"/>
        <v>957.76405900000009</v>
      </c>
      <c r="CT78" s="68">
        <f>+[1]Аппарат!CT74+[1]Филиалы!CT46</f>
        <v>950.39388500000007</v>
      </c>
      <c r="CU78" s="68">
        <f>+[1]Аппарат!CU74+[1]Филиалы!CV46</f>
        <v>3.351324</v>
      </c>
      <c r="CV78" s="68">
        <f>+[1]Филиалы!CU46</f>
        <v>4.0188499999999996</v>
      </c>
      <c r="CW78" s="139">
        <f t="shared" si="228"/>
        <v>524.23794099999986</v>
      </c>
      <c r="CX78" s="140">
        <f t="shared" si="229"/>
        <v>-35.373632491724024</v>
      </c>
      <c r="CY78" s="137">
        <f t="shared" si="230"/>
        <v>1538.6219999999998</v>
      </c>
      <c r="CZ78" s="68">
        <f>+[1]Аппарат!CZ74+[1]Филиалы!CZ46</f>
        <v>1538.6219999999998</v>
      </c>
      <c r="DA78" s="68">
        <f>+[1]Аппарат!DA74+[1]Филиалы!DB46</f>
        <v>0</v>
      </c>
      <c r="DB78" s="68">
        <f>+[1]Филиалы!DA46</f>
        <v>0</v>
      </c>
      <c r="DC78" s="138">
        <f t="shared" si="662"/>
        <v>1045.6749789999999</v>
      </c>
      <c r="DD78" s="68">
        <f>+[1]Аппарат!DD74+[1]Филиалы!DD46</f>
        <v>1027.02684</v>
      </c>
      <c r="DE78" s="68">
        <f>+[1]Аппарат!DE74+[1]Филиалы!DF46</f>
        <v>4.7623189999999997</v>
      </c>
      <c r="DF78" s="68">
        <f>+[1]Филиалы!DE46</f>
        <v>13.885820000000001</v>
      </c>
      <c r="DG78" s="139">
        <f t="shared" si="233"/>
        <v>492.94702099999995</v>
      </c>
      <c r="DH78" s="140">
        <f t="shared" si="234"/>
        <v>-32.038214779198526</v>
      </c>
      <c r="DI78" s="137">
        <f t="shared" si="410"/>
        <v>1547.992</v>
      </c>
      <c r="DJ78" s="68">
        <f>+[1]Аппарат!DJ74+[1]Филиалы!DJ46</f>
        <v>1547.992</v>
      </c>
      <c r="DK78" s="68">
        <f>+[1]Аппарат!DK74+[1]Филиалы!DL46</f>
        <v>0</v>
      </c>
      <c r="DL78" s="68">
        <f>+[1]Филиалы!DK46</f>
        <v>0</v>
      </c>
      <c r="DM78" s="138">
        <f t="shared" si="411"/>
        <v>1308.8006890000001</v>
      </c>
      <c r="DN78" s="68">
        <f>+[1]Аппарат!DN74+[1]Филиалы!DN46</f>
        <v>1304.2858430000001</v>
      </c>
      <c r="DO78" s="68">
        <f>+[1]Аппарат!DO74+[1]Филиалы!DP46</f>
        <v>2.8452760000000001</v>
      </c>
      <c r="DP78" s="68">
        <f>+[1]Филиалы!DO46</f>
        <v>1.66957</v>
      </c>
      <c r="DQ78" s="139">
        <f t="shared" si="237"/>
        <v>239.19131099999981</v>
      </c>
      <c r="DR78" s="140">
        <f t="shared" si="238"/>
        <v>-15.451714931343304</v>
      </c>
      <c r="DS78" s="137">
        <f t="shared" si="412"/>
        <v>4568.616</v>
      </c>
      <c r="DT78" s="68">
        <f t="shared" si="663"/>
        <v>4568.616</v>
      </c>
      <c r="DU78" s="68">
        <f t="shared" si="663"/>
        <v>0</v>
      </c>
      <c r="DV78" s="68">
        <f t="shared" si="663"/>
        <v>0</v>
      </c>
      <c r="DW78" s="138">
        <f t="shared" si="413"/>
        <v>3312.2397270000001</v>
      </c>
      <c r="DX78" s="68">
        <f t="shared" si="664"/>
        <v>3281.7065680000001</v>
      </c>
      <c r="DY78" s="68">
        <f t="shared" si="664"/>
        <v>10.958919</v>
      </c>
      <c r="DZ78" s="68">
        <f t="shared" si="664"/>
        <v>19.57424</v>
      </c>
      <c r="EA78" s="139">
        <f t="shared" si="241"/>
        <v>1256.3762729999999</v>
      </c>
      <c r="EB78" s="140">
        <f t="shared" si="242"/>
        <v>-27.500150439432858</v>
      </c>
      <c r="EC78" s="137">
        <f t="shared" si="414"/>
        <v>10774.512999999999</v>
      </c>
      <c r="ED78" s="68">
        <f t="shared" si="665"/>
        <v>10774.512999999999</v>
      </c>
      <c r="EE78" s="68">
        <f t="shared" si="665"/>
        <v>0</v>
      </c>
      <c r="EF78" s="68">
        <f t="shared" si="665"/>
        <v>0</v>
      </c>
      <c r="EG78" s="138">
        <f t="shared" si="415"/>
        <v>8744.6766070000012</v>
      </c>
      <c r="EH78" s="68">
        <f t="shared" si="666"/>
        <v>8613.829359327201</v>
      </c>
      <c r="EI78" s="68">
        <f t="shared" si="666"/>
        <v>30.824817672800009</v>
      </c>
      <c r="EJ78" s="68">
        <f t="shared" si="666"/>
        <v>100.02243000000001</v>
      </c>
      <c r="EK78" s="139">
        <f t="shared" si="245"/>
        <v>2029.8363929999978</v>
      </c>
      <c r="EL78" s="140">
        <f t="shared" si="246"/>
        <v>-18.839240279351827</v>
      </c>
      <c r="EM78" s="137">
        <f t="shared" si="416"/>
        <v>1569.144</v>
      </c>
      <c r="EN78" s="68">
        <f>+[1]Аппарат!EN74+[1]Филиалы!EN46</f>
        <v>1569.144</v>
      </c>
      <c r="EO78" s="68">
        <f>+[1]Аппарат!EO74+[1]Филиалы!EP46</f>
        <v>0</v>
      </c>
      <c r="EP78" s="68">
        <f>+[1]Филиалы!EO46</f>
        <v>0</v>
      </c>
      <c r="EQ78" s="138">
        <f t="shared" si="417"/>
        <v>1272.2081799999999</v>
      </c>
      <c r="ER78" s="68">
        <f>+[1]Аппарат!ER74+[1]Филиалы!ER46</f>
        <v>1260.8662199999999</v>
      </c>
      <c r="ES78" s="68">
        <f>+[1]Аппарат!ES74+[1]Филиалы!ET46</f>
        <v>6.9491899999999998</v>
      </c>
      <c r="ET78" s="68">
        <f>+[1]Филиалы!ES46</f>
        <v>4.3927700000000005</v>
      </c>
      <c r="EU78" s="139">
        <f t="shared" si="249"/>
        <v>296.93582000000015</v>
      </c>
      <c r="EV78" s="140">
        <f t="shared" si="250"/>
        <v>-18.923427040475588</v>
      </c>
      <c r="EW78" s="137">
        <f t="shared" si="418"/>
        <v>1498.7840000000003</v>
      </c>
      <c r="EX78" s="68">
        <f>+[1]Аппарат!EX74+[1]Филиалы!EX46</f>
        <v>1498.7840000000003</v>
      </c>
      <c r="EY78" s="68">
        <f>+[1]Аппарат!EY74+[1]Филиалы!EZ46</f>
        <v>0</v>
      </c>
      <c r="EZ78" s="68">
        <f>+[1]Филиалы!EY46</f>
        <v>0</v>
      </c>
      <c r="FA78" s="138">
        <f t="shared" si="419"/>
        <v>1111.6139500000002</v>
      </c>
      <c r="FB78" s="68">
        <f>+[1]Аппарат!FB74+[1]Филиалы!FB46</f>
        <v>1108.93265</v>
      </c>
      <c r="FC78" s="68">
        <f>+[1]Аппарат!FC74+[1]Филиалы!FD46</f>
        <v>2.1781800000000002</v>
      </c>
      <c r="FD78" s="68">
        <f>+[1]Филиалы!FC46</f>
        <v>0.50312000000000001</v>
      </c>
      <c r="FE78" s="139">
        <f t="shared" si="253"/>
        <v>387.17005000000017</v>
      </c>
      <c r="FF78" s="140">
        <f t="shared" si="254"/>
        <v>-25.832278033392413</v>
      </c>
      <c r="FG78" s="137">
        <f t="shared" si="420"/>
        <v>1504.0580000000002</v>
      </c>
      <c r="FH78" s="68">
        <f>+[1]Аппарат!FH74+[1]Филиалы!FH46</f>
        <v>1504.0580000000002</v>
      </c>
      <c r="FI78" s="68">
        <f>+[1]Аппарат!FI74+[1]Филиалы!FJ46</f>
        <v>0</v>
      </c>
      <c r="FJ78" s="68">
        <f>+[1]Филиалы!FI46</f>
        <v>0</v>
      </c>
      <c r="FK78" s="138">
        <f t="shared" si="421"/>
        <v>1555.321181</v>
      </c>
      <c r="FL78" s="68">
        <f>+[1]Аппарат!FL74+[1]Филиалы!FL46</f>
        <v>1541.2546629999999</v>
      </c>
      <c r="FM78" s="68">
        <f>+[1]Аппарат!FM74+[1]Филиалы!FN46</f>
        <v>10.140328999999999</v>
      </c>
      <c r="FN78" s="68">
        <f>+[1]Филиалы!FM46</f>
        <v>3.9261890000000004</v>
      </c>
      <c r="FO78" s="139">
        <f t="shared" si="257"/>
        <v>-51.263180999999804</v>
      </c>
      <c r="FP78" s="140">
        <f t="shared" si="258"/>
        <v>3.4083247454552748</v>
      </c>
      <c r="FQ78" s="137">
        <f t="shared" si="422"/>
        <v>4571.9860000000008</v>
      </c>
      <c r="FR78" s="68">
        <f t="shared" si="667"/>
        <v>4571.9860000000008</v>
      </c>
      <c r="FS78" s="68">
        <f t="shared" si="667"/>
        <v>0</v>
      </c>
      <c r="FT78" s="68">
        <f t="shared" si="667"/>
        <v>0</v>
      </c>
      <c r="FU78" s="138">
        <f t="shared" si="423"/>
        <v>3939.1433109999994</v>
      </c>
      <c r="FV78" s="68">
        <f t="shared" si="668"/>
        <v>3911.0535329999993</v>
      </c>
      <c r="FW78" s="68">
        <f t="shared" si="668"/>
        <v>19.267699</v>
      </c>
      <c r="FX78" s="68">
        <f t="shared" si="668"/>
        <v>8.8220790000000004</v>
      </c>
      <c r="FY78" s="139">
        <f t="shared" si="261"/>
        <v>632.84268900000143</v>
      </c>
      <c r="FZ78" s="140">
        <f t="shared" si="262"/>
        <v>-13.841745993972893</v>
      </c>
      <c r="GA78" s="137">
        <f t="shared" si="424"/>
        <v>9140.6020000000008</v>
      </c>
      <c r="GB78" s="68">
        <f t="shared" si="669"/>
        <v>9140.6020000000008</v>
      </c>
      <c r="GC78" s="68">
        <f t="shared" si="669"/>
        <v>0</v>
      </c>
      <c r="GD78" s="68">
        <f t="shared" si="669"/>
        <v>0</v>
      </c>
      <c r="GE78" s="138">
        <f t="shared" si="425"/>
        <v>7251.3830379999999</v>
      </c>
      <c r="GF78" s="68">
        <f t="shared" si="670"/>
        <v>7192.7601009999998</v>
      </c>
      <c r="GG78" s="68">
        <f t="shared" si="670"/>
        <v>30.226618000000002</v>
      </c>
      <c r="GH78" s="68">
        <f t="shared" si="670"/>
        <v>28.396318999999998</v>
      </c>
      <c r="GI78" s="139">
        <f t="shared" si="265"/>
        <v>1889.2189620000008</v>
      </c>
      <c r="GJ78" s="140">
        <f t="shared" si="266"/>
        <v>-20.668430394409469</v>
      </c>
      <c r="GK78" s="137">
        <f t="shared" si="426"/>
        <v>15346.499</v>
      </c>
      <c r="GL78" s="68">
        <f t="shared" si="671"/>
        <v>15346.499</v>
      </c>
      <c r="GM78" s="68">
        <f t="shared" si="671"/>
        <v>0</v>
      </c>
      <c r="GN78" s="68">
        <f t="shared" si="671"/>
        <v>0</v>
      </c>
      <c r="GO78" s="138">
        <f t="shared" si="427"/>
        <v>12683.819918000001</v>
      </c>
      <c r="GP78" s="68">
        <f t="shared" si="672"/>
        <v>12524.882892327201</v>
      </c>
      <c r="GQ78" s="68">
        <f t="shared" si="672"/>
        <v>50.092516672800009</v>
      </c>
      <c r="GR78" s="68">
        <f t="shared" si="672"/>
        <v>108.84450900000002</v>
      </c>
      <c r="GS78" s="139">
        <f t="shared" si="269"/>
        <v>2662.6790819999987</v>
      </c>
      <c r="GT78" s="140">
        <f t="shared" si="270"/>
        <v>-17.350400778705293</v>
      </c>
      <c r="GV78" s="31">
        <f>+GK78-[1]Шатура!GK46</f>
        <v>15189.228999999999</v>
      </c>
      <c r="GX78" s="65">
        <f t="shared" si="673"/>
        <v>-5432.4368800000002</v>
      </c>
      <c r="GZ78" s="79">
        <f t="shared" si="449"/>
        <v>2397.1119000000003</v>
      </c>
    </row>
    <row r="79" spans="1:212" s="141" customFormat="1" ht="25.5" x14ac:dyDescent="0.2">
      <c r="A79" s="354"/>
      <c r="B79" s="130" t="s">
        <v>338</v>
      </c>
      <c r="C79" s="137">
        <f t="shared" ref="C79:C143" si="674">SUM(D79:F79)</f>
        <v>66.915999999999997</v>
      </c>
      <c r="D79" s="68">
        <f>+[1]Аппарат!D75+[1]Филиалы!D47</f>
        <v>66.915999999999997</v>
      </c>
      <c r="E79" s="68">
        <f>+[1]Аппарат!E75+[1]Филиалы!F47</f>
        <v>0</v>
      </c>
      <c r="F79" s="68">
        <f>+[1]Филиалы!E47</f>
        <v>0</v>
      </c>
      <c r="G79" s="138">
        <f t="shared" si="521"/>
        <v>44.204599999999999</v>
      </c>
      <c r="H79" s="68">
        <f>+[1]Аппарат!H75+[1]Филиалы!H47</f>
        <v>44.158999999999999</v>
      </c>
      <c r="I79" s="68">
        <f>+[1]Аппарат!I75+[1]Филиалы!J47</f>
        <v>4.5600000000000002E-2</v>
      </c>
      <c r="J79" s="68">
        <f>+[1]Филиалы!I47</f>
        <v>0</v>
      </c>
      <c r="K79" s="139">
        <f t="shared" ref="K79:K143" si="675">+C79-G79</f>
        <v>22.711399999999998</v>
      </c>
      <c r="L79" s="140">
        <f t="shared" ref="L79:L143" si="676">+G79/C79*100-100</f>
        <v>-33.940163787434997</v>
      </c>
      <c r="M79" s="137">
        <f t="shared" si="207"/>
        <v>70.168600000000012</v>
      </c>
      <c r="N79" s="68">
        <f>+[1]Аппарат!N75+[1]Филиалы!N47</f>
        <v>70.168600000000012</v>
      </c>
      <c r="O79" s="68">
        <f>+[1]Аппарат!O75+[1]Филиалы!P47</f>
        <v>0</v>
      </c>
      <c r="P79" s="68">
        <f>+[1]Филиалы!O47</f>
        <v>0</v>
      </c>
      <c r="Q79" s="138">
        <f t="shared" si="656"/>
        <v>67.606959999999972</v>
      </c>
      <c r="R79" s="68">
        <f>+[1]Аппарат!R75+[1]Филиалы!R47</f>
        <v>64.682450118049985</v>
      </c>
      <c r="S79" s="68">
        <f>+[1]Аппарат!S75+[1]Филиалы!T47</f>
        <v>0.83350988194999998</v>
      </c>
      <c r="T79" s="68">
        <f>+[1]Филиалы!S47</f>
        <v>2.0910000000000002</v>
      </c>
      <c r="U79" s="139">
        <f t="shared" ref="U79:U143" si="677">+M79-Q79</f>
        <v>2.5616400000000397</v>
      </c>
      <c r="V79" s="140">
        <f t="shared" ref="V79:V143" si="678">+Q79/M79*100-100</f>
        <v>-3.6506927600095196</v>
      </c>
      <c r="W79" s="137">
        <f t="shared" si="396"/>
        <v>103.31193999999999</v>
      </c>
      <c r="X79" s="68">
        <f>+[1]Аппарат!X75+[1]Филиалы!X47</f>
        <v>96.614176517258826</v>
      </c>
      <c r="Y79" s="68">
        <f>+[1]Аппарат!Y75+[1]Филиалы!Z47</f>
        <v>6.6977634827411698</v>
      </c>
      <c r="Z79" s="68">
        <f>+[1]Филиалы!Y47</f>
        <v>0</v>
      </c>
      <c r="AA79" s="138">
        <f t="shared" si="397"/>
        <v>106.47799999999999</v>
      </c>
      <c r="AB79" s="68">
        <f>+[1]Аппарат!AB75+[1]Филиалы!AB47</f>
        <v>103.00409999999999</v>
      </c>
      <c r="AC79" s="68">
        <f>+[1]Аппарат!AC75+[1]Филиалы!AD47</f>
        <v>3.4739</v>
      </c>
      <c r="AD79" s="68">
        <f>+[1]Филиалы!AC47</f>
        <v>0</v>
      </c>
      <c r="AE79" s="139">
        <f t="shared" ref="AE79:AE143" si="679">+W79-AA79</f>
        <v>-3.1660600000000017</v>
      </c>
      <c r="AF79" s="140">
        <f t="shared" ref="AF79:AF143" si="680">+AA79/W79*100-100</f>
        <v>3.0645634957585628</v>
      </c>
      <c r="AG79" s="137">
        <f t="shared" si="398"/>
        <v>240.39654000000004</v>
      </c>
      <c r="AH79" s="68">
        <f t="shared" si="657"/>
        <v>233.69877651725886</v>
      </c>
      <c r="AI79" s="68">
        <f t="shared" si="657"/>
        <v>6.6977634827411698</v>
      </c>
      <c r="AJ79" s="68">
        <f t="shared" si="657"/>
        <v>0</v>
      </c>
      <c r="AK79" s="138">
        <f t="shared" si="399"/>
        <v>218.28955999999997</v>
      </c>
      <c r="AL79" s="68">
        <f t="shared" si="658"/>
        <v>211.84555011804997</v>
      </c>
      <c r="AM79" s="68">
        <f t="shared" si="658"/>
        <v>4.3530098819500003</v>
      </c>
      <c r="AN79" s="68">
        <f t="shared" si="658"/>
        <v>2.0910000000000002</v>
      </c>
      <c r="AO79" s="139">
        <f t="shared" ref="AO79:AO143" si="681">+AG79-AK79</f>
        <v>22.106980000000078</v>
      </c>
      <c r="AP79" s="140">
        <f t="shared" ref="AP79:AP143" si="682">+AK79/AG79*100-100</f>
        <v>-9.1960474971894683</v>
      </c>
      <c r="AQ79" s="137">
        <f t="shared" si="400"/>
        <v>163.67659999999998</v>
      </c>
      <c r="AR79" s="68">
        <f>+[1]Аппарат!AR75+[1]Филиалы!AR47</f>
        <v>156.9788365172588</v>
      </c>
      <c r="AS79" s="68">
        <f>+[1]Аппарат!AS75+[1]Филиалы!AT47</f>
        <v>6.6977634827411698</v>
      </c>
      <c r="AT79" s="68">
        <f>+[1]Филиалы!AS47</f>
        <v>0</v>
      </c>
      <c r="AU79" s="138">
        <f t="shared" si="401"/>
        <v>128.47200000000001</v>
      </c>
      <c r="AV79" s="68">
        <f>+[1]Аппарат!AV75+[1]Филиалы!AV47</f>
        <v>127.27832451180801</v>
      </c>
      <c r="AW79" s="68">
        <f>+[1]Аппарат!AW75+[1]Филиалы!AX47</f>
        <v>1.1336754881919999</v>
      </c>
      <c r="AX79" s="68">
        <f>+[1]Филиалы!AW47</f>
        <v>0.06</v>
      </c>
      <c r="AY79" s="139">
        <f t="shared" ref="AY79:AY143" si="683">+AQ79-AU79</f>
        <v>35.204599999999971</v>
      </c>
      <c r="AZ79" s="140">
        <f t="shared" ref="AZ79:AZ143" si="684">+AU79/AQ79*100-100</f>
        <v>-21.508633488232263</v>
      </c>
      <c r="BA79" s="137">
        <f t="shared" si="402"/>
        <v>150.42060000000001</v>
      </c>
      <c r="BB79" s="68">
        <f>+[1]Аппарат!BB75+[1]Филиалы!BB47</f>
        <v>143.72283651725883</v>
      </c>
      <c r="BC79" s="68">
        <f>+[1]Аппарат!BC75+[1]Филиалы!BD47</f>
        <v>6.6977634827411698</v>
      </c>
      <c r="BD79" s="68">
        <f>+[1]Филиалы!BC47</f>
        <v>0</v>
      </c>
      <c r="BE79" s="138">
        <f t="shared" si="403"/>
        <v>118.70700000000001</v>
      </c>
      <c r="BF79" s="68">
        <f>+[1]Аппарат!BF75+[1]Филиалы!BF47</f>
        <v>111.551</v>
      </c>
      <c r="BG79" s="68">
        <f>+[1]Аппарат!BG75+[1]Филиалы!BH47</f>
        <v>6.9260000000000002</v>
      </c>
      <c r="BH79" s="68">
        <f>+[1]Филиалы!BG47</f>
        <v>0.22999999999999998</v>
      </c>
      <c r="BI79" s="139">
        <f t="shared" ref="BI79:BI143" si="685">+BA79-BE79</f>
        <v>31.7136</v>
      </c>
      <c r="BJ79" s="140">
        <f t="shared" ref="BJ79:BJ143" si="686">+BE79/BA79*100-100</f>
        <v>-21.083282475937466</v>
      </c>
      <c r="BK79" s="137">
        <f t="shared" si="404"/>
        <v>134.67660000000001</v>
      </c>
      <c r="BL79" s="68">
        <f>+[1]Аппарат!BL75+[1]Филиалы!BL47</f>
        <v>127.97883651725884</v>
      </c>
      <c r="BM79" s="68">
        <f>+[1]Аппарат!BM75+[1]Филиалы!BN47</f>
        <v>6.6977634827411698</v>
      </c>
      <c r="BN79" s="68">
        <f>+[1]Филиалы!BM47</f>
        <v>0</v>
      </c>
      <c r="BO79" s="138">
        <f t="shared" si="405"/>
        <v>432.05400000000003</v>
      </c>
      <c r="BP79" s="68">
        <f>+[1]Аппарат!BP75+[1]Филиалы!BP47</f>
        <v>336.83937525787616</v>
      </c>
      <c r="BQ79" s="68">
        <f>+[1]Аппарат!BQ75+[1]Филиалы!BR47</f>
        <v>95.175044742123873</v>
      </c>
      <c r="BR79" s="68">
        <f>+[1]Филиалы!BQ47</f>
        <v>3.9579999999999997E-2</v>
      </c>
      <c r="BS79" s="139">
        <f t="shared" ref="BS79:BS143" si="687">+BK79-BO79</f>
        <v>-297.37740000000002</v>
      </c>
      <c r="BT79" s="140">
        <f t="shared" ref="BT79:BT143" si="688">+BO79/BK79*100-100</f>
        <v>220.80851461946617</v>
      </c>
      <c r="BU79" s="137">
        <f t="shared" si="406"/>
        <v>448.77379999999999</v>
      </c>
      <c r="BV79" s="68">
        <f t="shared" si="659"/>
        <v>428.68050955177648</v>
      </c>
      <c r="BW79" s="68">
        <f t="shared" si="659"/>
        <v>20.09329044822351</v>
      </c>
      <c r="BX79" s="68">
        <f t="shared" si="659"/>
        <v>0</v>
      </c>
      <c r="BY79" s="138">
        <f t="shared" si="407"/>
        <v>679.23300000000006</v>
      </c>
      <c r="BZ79" s="68">
        <f t="shared" si="660"/>
        <v>575.66869976968417</v>
      </c>
      <c r="CA79" s="68">
        <f t="shared" si="660"/>
        <v>103.23472023031587</v>
      </c>
      <c r="CB79" s="68">
        <f t="shared" si="660"/>
        <v>0.32957999999999998</v>
      </c>
      <c r="CC79" s="139">
        <f t="shared" ref="CC79:CC143" si="689">+BU79-BY79</f>
        <v>-230.45920000000007</v>
      </c>
      <c r="CD79" s="140">
        <f t="shared" ref="CD79:CD143" si="690">+BY79/BU79*100-100</f>
        <v>51.353087011764075</v>
      </c>
      <c r="CE79" s="137">
        <f t="shared" si="408"/>
        <v>689.17034000000001</v>
      </c>
      <c r="CF79" s="68">
        <f t="shared" si="661"/>
        <v>662.37928606903529</v>
      </c>
      <c r="CG79" s="68">
        <f t="shared" si="661"/>
        <v>26.791053930964679</v>
      </c>
      <c r="CH79" s="68">
        <f t="shared" si="661"/>
        <v>0</v>
      </c>
      <c r="CI79" s="138">
        <f t="shared" si="409"/>
        <v>897.52256</v>
      </c>
      <c r="CJ79" s="68">
        <f>+[1]Аппарат!CJ75+[1]Филиалы!CJ47</f>
        <v>787.51424988773419</v>
      </c>
      <c r="CK79" s="68">
        <f>+[1]Аппарат!CK75+[1]Филиалы!CL47</f>
        <v>106.81773011226588</v>
      </c>
      <c r="CL79" s="68">
        <f>+[1]Филиалы!CK47</f>
        <v>3.1905800000000006</v>
      </c>
      <c r="CM79" s="139">
        <f t="shared" ref="CM79:CM143" si="691">+CE79-CI79</f>
        <v>-208.35221999999999</v>
      </c>
      <c r="CN79" s="140">
        <f t="shared" ref="CN79:CN143" si="692">+CI79/CE79*100-100</f>
        <v>30.232325436408075</v>
      </c>
      <c r="CO79" s="137">
        <f t="shared" ref="CO79:CO98" si="693">SUM(CP79:CR79)</f>
        <v>451.60422711864402</v>
      </c>
      <c r="CP79" s="68">
        <f>+[1]Аппарат!CP75+[1]Филиалы!CP47</f>
        <v>365.2144303327791</v>
      </c>
      <c r="CQ79" s="68">
        <f>+[1]Аппарат!CQ75+[1]Филиалы!CR47</f>
        <v>86.389796785864931</v>
      </c>
      <c r="CR79" s="68">
        <f>+[1]Филиалы!CQ47</f>
        <v>0</v>
      </c>
      <c r="CS79" s="138">
        <f t="shared" si="523"/>
        <v>806.92917</v>
      </c>
      <c r="CT79" s="68">
        <f>+[1]Аппарат!CT75+[1]Филиалы!CT47</f>
        <v>806.52016099999992</v>
      </c>
      <c r="CU79" s="68">
        <f>+[1]Аппарат!CU75+[1]Филиалы!CV47</f>
        <v>0.34534900000000002</v>
      </c>
      <c r="CV79" s="68">
        <f>+[1]Филиалы!CU47</f>
        <v>6.3659999999999994E-2</v>
      </c>
      <c r="CW79" s="139">
        <f t="shared" si="228"/>
        <v>-355.32494288135598</v>
      </c>
      <c r="CX79" s="140">
        <f t="shared" si="229"/>
        <v>78.680606058190449</v>
      </c>
      <c r="CY79" s="137">
        <f t="shared" si="230"/>
        <v>963.29660000000001</v>
      </c>
      <c r="CZ79" s="68">
        <f>+[1]Аппарат!CZ75+[1]Филиалы!CZ47</f>
        <v>746.02115261987649</v>
      </c>
      <c r="DA79" s="68">
        <f>+[1]Аппарат!DA75+[1]Филиалы!DB47</f>
        <v>217.27544738012355</v>
      </c>
      <c r="DB79" s="68">
        <f>+[1]Филиалы!DA47</f>
        <v>0</v>
      </c>
      <c r="DC79" s="138">
        <f t="shared" si="662"/>
        <v>961.45198908999987</v>
      </c>
      <c r="DD79" s="68">
        <f>+[1]Аппарат!DD75+[1]Филиалы!DD47</f>
        <v>957.91604999999993</v>
      </c>
      <c r="DE79" s="68">
        <f>+[1]Аппарат!DE75+[1]Филиалы!DF47</f>
        <v>3.5159390899999998</v>
      </c>
      <c r="DF79" s="68">
        <f>+[1]Филиалы!DE47</f>
        <v>0.02</v>
      </c>
      <c r="DG79" s="139">
        <f t="shared" si="233"/>
        <v>1.8446109100001422</v>
      </c>
      <c r="DH79" s="140">
        <f t="shared" si="234"/>
        <v>-0.19148940315994878</v>
      </c>
      <c r="DI79" s="137">
        <f t="shared" si="410"/>
        <v>636.77660000000003</v>
      </c>
      <c r="DJ79" s="68">
        <f>+[1]Аппарат!DJ75+[1]Филиалы!DJ47</f>
        <v>502.82133034517665</v>
      </c>
      <c r="DK79" s="68">
        <f>+[1]Аппарат!DK75+[1]Филиалы!DL47</f>
        <v>133.95526965482341</v>
      </c>
      <c r="DL79" s="68">
        <f>+[1]Филиалы!DK47</f>
        <v>0</v>
      </c>
      <c r="DM79" s="138">
        <f t="shared" si="411"/>
        <v>824.74386000000004</v>
      </c>
      <c r="DN79" s="68">
        <f>+[1]Аппарат!DN75+[1]Филиалы!DN47</f>
        <v>824.47703999999999</v>
      </c>
      <c r="DO79" s="68">
        <f>+[1]Аппарат!DO75+[1]Филиалы!DP47</f>
        <v>0.20891999999999999</v>
      </c>
      <c r="DP79" s="68">
        <f>+[1]Филиалы!DO47</f>
        <v>5.79E-2</v>
      </c>
      <c r="DQ79" s="139">
        <f t="shared" si="237"/>
        <v>-187.96726000000001</v>
      </c>
      <c r="DR79" s="140">
        <f t="shared" si="238"/>
        <v>29.518556429366271</v>
      </c>
      <c r="DS79" s="137">
        <f t="shared" si="412"/>
        <v>2051.6774271186441</v>
      </c>
      <c r="DT79" s="68">
        <f t="shared" si="663"/>
        <v>1614.0569132978321</v>
      </c>
      <c r="DU79" s="68">
        <f t="shared" si="663"/>
        <v>437.62051382081188</v>
      </c>
      <c r="DV79" s="68">
        <f t="shared" si="663"/>
        <v>0</v>
      </c>
      <c r="DW79" s="138">
        <f t="shared" si="413"/>
        <v>2593.12501909</v>
      </c>
      <c r="DX79" s="68">
        <f t="shared" si="664"/>
        <v>2588.9132509999999</v>
      </c>
      <c r="DY79" s="68">
        <f t="shared" si="664"/>
        <v>4.0702080899999995</v>
      </c>
      <c r="DZ79" s="68">
        <f t="shared" si="664"/>
        <v>0.14155999999999999</v>
      </c>
      <c r="EA79" s="139">
        <f t="shared" si="241"/>
        <v>-541.44759197135591</v>
      </c>
      <c r="EB79" s="140">
        <f t="shared" si="242"/>
        <v>26.390483455859808</v>
      </c>
      <c r="EC79" s="137">
        <f t="shared" si="414"/>
        <v>2740.8477671186438</v>
      </c>
      <c r="ED79" s="68">
        <f t="shared" si="665"/>
        <v>2276.4361993668672</v>
      </c>
      <c r="EE79" s="68">
        <f t="shared" si="665"/>
        <v>464.41156775177654</v>
      </c>
      <c r="EF79" s="68">
        <f t="shared" si="665"/>
        <v>0</v>
      </c>
      <c r="EG79" s="138">
        <f t="shared" si="415"/>
        <v>3490.6475790899999</v>
      </c>
      <c r="EH79" s="68">
        <f t="shared" si="666"/>
        <v>3376.4275008877339</v>
      </c>
      <c r="EI79" s="68">
        <f t="shared" si="666"/>
        <v>110.88793820226587</v>
      </c>
      <c r="EJ79" s="68">
        <f t="shared" si="666"/>
        <v>3.3321400000000008</v>
      </c>
      <c r="EK79" s="139">
        <f t="shared" si="245"/>
        <v>-749.79981197135612</v>
      </c>
      <c r="EL79" s="140">
        <f t="shared" si="246"/>
        <v>27.356492431522156</v>
      </c>
      <c r="EM79" s="137">
        <f t="shared" si="416"/>
        <v>985.46</v>
      </c>
      <c r="EN79" s="68">
        <f>+[1]Аппарат!EN75+[1]Филиалы!EN47</f>
        <v>771.1315685522826</v>
      </c>
      <c r="EO79" s="68">
        <f>+[1]Аппарат!EO75+[1]Филиалы!EP47</f>
        <v>214.32843144771743</v>
      </c>
      <c r="EP79" s="68">
        <f>+[1]Филиалы!EO47</f>
        <v>0</v>
      </c>
      <c r="EQ79" s="138">
        <f t="shared" si="417"/>
        <v>1009.98457</v>
      </c>
      <c r="ER79" s="68">
        <f>+[1]Аппарат!ER75+[1]Филиалы!ER47</f>
        <v>998.39015999999992</v>
      </c>
      <c r="ES79" s="68">
        <f>+[1]Аппарат!ES75+[1]Филиалы!ET47</f>
        <v>11.432090000000001</v>
      </c>
      <c r="ET79" s="68">
        <f>+[1]Филиалы!ES47</f>
        <v>0.16231999999999999</v>
      </c>
      <c r="EU79" s="139">
        <f t="shared" si="249"/>
        <v>-24.524569999999926</v>
      </c>
      <c r="EV79" s="140">
        <f t="shared" si="250"/>
        <v>2.4886418525358494</v>
      </c>
      <c r="EW79" s="137">
        <f t="shared" si="418"/>
        <v>710.86</v>
      </c>
      <c r="EX79" s="68">
        <f>+[1]Аппарат!EX75+[1]Филиалы!EX47</f>
        <v>574.7614460306994</v>
      </c>
      <c r="EY79" s="68">
        <f>+[1]Аппарат!EY75+[1]Филиалы!EZ47</f>
        <v>136.09855396930058</v>
      </c>
      <c r="EZ79" s="68">
        <f>+[1]Филиалы!EY47</f>
        <v>0</v>
      </c>
      <c r="FA79" s="138">
        <f t="shared" si="419"/>
        <v>926.72381999999993</v>
      </c>
      <c r="FB79" s="68">
        <f>+[1]Аппарат!FB75+[1]Филиалы!FB47</f>
        <v>920.06981999999994</v>
      </c>
      <c r="FC79" s="68">
        <f>+[1]Аппарат!FC75+[1]Филиалы!FD47</f>
        <v>5.1029999999999998</v>
      </c>
      <c r="FD79" s="68">
        <f>+[1]Филиалы!FC47</f>
        <v>1.5510000000000002</v>
      </c>
      <c r="FE79" s="139">
        <f t="shared" si="253"/>
        <v>-215.86381999999992</v>
      </c>
      <c r="FF79" s="140">
        <f t="shared" si="254"/>
        <v>30.36657288354948</v>
      </c>
      <c r="FG79" s="137">
        <f t="shared" si="420"/>
        <v>1769.8119999999999</v>
      </c>
      <c r="FH79" s="68">
        <f>+[1]Аппарат!FH75+[1]Филиалы!FH47</f>
        <v>1332.7047028736602</v>
      </c>
      <c r="FI79" s="68">
        <f>+[1]Аппарат!FI75+[1]Филиалы!FJ47</f>
        <v>437.10729712633974</v>
      </c>
      <c r="FJ79" s="68">
        <f>+[1]Филиалы!FI47</f>
        <v>0</v>
      </c>
      <c r="FK79" s="138">
        <f t="shared" si="421"/>
        <v>1090.6660900000002</v>
      </c>
      <c r="FL79" s="68">
        <f>+[1]Аппарат!FL75+[1]Филиалы!FL47</f>
        <v>1090.1138100000001</v>
      </c>
      <c r="FM79" s="68">
        <f>+[1]Аппарат!FM75+[1]Филиалы!FN47</f>
        <v>0.30401</v>
      </c>
      <c r="FN79" s="68">
        <f>+[1]Филиалы!FM47</f>
        <v>0.24826999999999999</v>
      </c>
      <c r="FO79" s="139">
        <f t="shared" si="257"/>
        <v>679.14590999999973</v>
      </c>
      <c r="FP79" s="140">
        <f t="shared" si="258"/>
        <v>-38.373901295730825</v>
      </c>
      <c r="FQ79" s="137">
        <f t="shared" si="422"/>
        <v>3466.1320000000001</v>
      </c>
      <c r="FR79" s="68">
        <f t="shared" si="667"/>
        <v>2678.5977174566424</v>
      </c>
      <c r="FS79" s="68">
        <f t="shared" si="667"/>
        <v>787.53428254335779</v>
      </c>
      <c r="FT79" s="68">
        <f t="shared" si="667"/>
        <v>0</v>
      </c>
      <c r="FU79" s="138">
        <f t="shared" si="423"/>
        <v>3027.3744799999999</v>
      </c>
      <c r="FV79" s="68">
        <f t="shared" si="668"/>
        <v>3008.5737899999999</v>
      </c>
      <c r="FW79" s="68">
        <f t="shared" si="668"/>
        <v>16.839100000000002</v>
      </c>
      <c r="FX79" s="68">
        <f t="shared" si="668"/>
        <v>1.9615900000000002</v>
      </c>
      <c r="FY79" s="139">
        <f t="shared" si="261"/>
        <v>438.75752000000011</v>
      </c>
      <c r="FZ79" s="140">
        <f t="shared" si="262"/>
        <v>-12.658419240813686</v>
      </c>
      <c r="GA79" s="137">
        <f t="shared" si="424"/>
        <v>5517.8094271186437</v>
      </c>
      <c r="GB79" s="68">
        <f t="shared" si="669"/>
        <v>4292.6546307544741</v>
      </c>
      <c r="GC79" s="68">
        <f t="shared" si="669"/>
        <v>1225.1547963641697</v>
      </c>
      <c r="GD79" s="68">
        <f t="shared" si="669"/>
        <v>0</v>
      </c>
      <c r="GE79" s="138">
        <f t="shared" si="425"/>
        <v>5620.4994990900004</v>
      </c>
      <c r="GF79" s="68">
        <f t="shared" si="670"/>
        <v>5597.4870410000003</v>
      </c>
      <c r="GG79" s="68">
        <f t="shared" si="670"/>
        <v>20.909308090000003</v>
      </c>
      <c r="GH79" s="68">
        <f t="shared" si="670"/>
        <v>2.1031500000000003</v>
      </c>
      <c r="GI79" s="139">
        <f t="shared" si="265"/>
        <v>-102.6900719713567</v>
      </c>
      <c r="GJ79" s="140">
        <f t="shared" si="266"/>
        <v>1.8610659416155499</v>
      </c>
      <c r="GK79" s="137">
        <f t="shared" si="426"/>
        <v>6206.9797671186443</v>
      </c>
      <c r="GL79" s="68">
        <f t="shared" si="671"/>
        <v>4955.0339168235096</v>
      </c>
      <c r="GM79" s="68">
        <f t="shared" si="671"/>
        <v>1251.9458502951343</v>
      </c>
      <c r="GN79" s="68">
        <f t="shared" si="671"/>
        <v>0</v>
      </c>
      <c r="GO79" s="138">
        <f t="shared" si="427"/>
        <v>6518.0220590900008</v>
      </c>
      <c r="GP79" s="68">
        <f t="shared" si="672"/>
        <v>6385.0012908877343</v>
      </c>
      <c r="GQ79" s="68">
        <f t="shared" si="672"/>
        <v>127.72703820226587</v>
      </c>
      <c r="GR79" s="68">
        <f t="shared" si="672"/>
        <v>5.2937300000000009</v>
      </c>
      <c r="GS79" s="139">
        <f t="shared" si="269"/>
        <v>-311.04229197135646</v>
      </c>
      <c r="GT79" s="140">
        <f t="shared" si="270"/>
        <v>5.0111697418299599</v>
      </c>
      <c r="GV79" s="31">
        <f>+GK79-[1]Шатура!GK47</f>
        <v>6171.9797671186443</v>
      </c>
      <c r="GW79" s="142"/>
      <c r="GX79" s="65">
        <f t="shared" si="673"/>
        <v>-897.52256</v>
      </c>
      <c r="GZ79" s="79">
        <f t="shared" si="449"/>
        <v>218.28955999999997</v>
      </c>
    </row>
    <row r="80" spans="1:212" s="76" customFormat="1" ht="25.5" x14ac:dyDescent="0.2">
      <c r="A80" s="131" t="s">
        <v>290</v>
      </c>
      <c r="B80" s="132" t="s">
        <v>332</v>
      </c>
      <c r="C80" s="147">
        <f t="shared" si="674"/>
        <v>5468.0599760000005</v>
      </c>
      <c r="D80" s="145">
        <f>SUM(D74:D79)</f>
        <v>5468.0599760000005</v>
      </c>
      <c r="E80" s="145">
        <f t="shared" ref="E80:F80" si="694">SUM(E74:E79)</f>
        <v>0</v>
      </c>
      <c r="F80" s="145">
        <f t="shared" si="694"/>
        <v>0</v>
      </c>
      <c r="G80" s="145">
        <f t="shared" si="521"/>
        <v>4374.0283499999996</v>
      </c>
      <c r="H80" s="145">
        <f>SUM(H74:H79)</f>
        <v>4292.1271430391998</v>
      </c>
      <c r="I80" s="145">
        <f t="shared" ref="I80:J80" si="695">SUM(I74:I79)</f>
        <v>14.601206960799988</v>
      </c>
      <c r="J80" s="145">
        <f t="shared" si="695"/>
        <v>67.3</v>
      </c>
      <c r="K80" s="145">
        <f t="shared" si="675"/>
        <v>1094.0316260000009</v>
      </c>
      <c r="L80" s="146">
        <f t="shared" si="676"/>
        <v>-20.007674217214927</v>
      </c>
      <c r="M80" s="147">
        <f t="shared" si="207"/>
        <v>6762.3136499999991</v>
      </c>
      <c r="N80" s="145">
        <f>SUM(N74:N79)</f>
        <v>6762.3136499999991</v>
      </c>
      <c r="O80" s="145">
        <f t="shared" ref="O80:P80" si="696">SUM(O74:O79)</f>
        <v>0</v>
      </c>
      <c r="P80" s="145">
        <f t="shared" si="696"/>
        <v>0</v>
      </c>
      <c r="Q80" s="145">
        <f t="shared" si="656"/>
        <v>4902.1646600000004</v>
      </c>
      <c r="R80" s="145">
        <f>SUM(R74:R79)</f>
        <v>4832.5277647397061</v>
      </c>
      <c r="S80" s="145">
        <f t="shared" ref="S80:T80" si="697">SUM(S74:S79)</f>
        <v>17.345895260294125</v>
      </c>
      <c r="T80" s="145">
        <f t="shared" si="697"/>
        <v>52.291000000000004</v>
      </c>
      <c r="U80" s="145">
        <f t="shared" si="677"/>
        <v>1860.1489899999988</v>
      </c>
      <c r="V80" s="146">
        <f t="shared" si="678"/>
        <v>-27.507582260695628</v>
      </c>
      <c r="W80" s="147">
        <f t="shared" si="396"/>
        <v>6953.4613999999983</v>
      </c>
      <c r="X80" s="145">
        <f>SUM(X74:X79)</f>
        <v>6946.7636365172575</v>
      </c>
      <c r="Y80" s="145">
        <f t="shared" ref="Y80:Z80" si="698">SUM(Y74:Y79)</f>
        <v>6.6977634827411698</v>
      </c>
      <c r="Z80" s="145">
        <f t="shared" si="698"/>
        <v>0</v>
      </c>
      <c r="AA80" s="145">
        <f t="shared" si="397"/>
        <v>5556.1031800000001</v>
      </c>
      <c r="AB80" s="145">
        <f>SUM(AB74:AB79)</f>
        <v>5434.2518289999998</v>
      </c>
      <c r="AC80" s="145">
        <f t="shared" ref="AC80:AD80" si="699">SUM(AC74:AC79)</f>
        <v>30.100351000000018</v>
      </c>
      <c r="AD80" s="145">
        <f t="shared" si="699"/>
        <v>91.751000000000005</v>
      </c>
      <c r="AE80" s="145">
        <f t="shared" si="679"/>
        <v>1397.3582199999983</v>
      </c>
      <c r="AF80" s="146">
        <f t="shared" si="680"/>
        <v>-20.095865060817033</v>
      </c>
      <c r="AG80" s="147">
        <f t="shared" si="398"/>
        <v>19183.835026000001</v>
      </c>
      <c r="AH80" s="145">
        <f>SUM(AH74:AH79)</f>
        <v>19177.137262517259</v>
      </c>
      <c r="AI80" s="145">
        <f t="shared" ref="AI80:AJ80" si="700">SUM(AI74:AI79)</f>
        <v>6.6977634827411698</v>
      </c>
      <c r="AJ80" s="145">
        <f t="shared" si="700"/>
        <v>0</v>
      </c>
      <c r="AK80" s="145">
        <f t="shared" si="399"/>
        <v>14832.296190000003</v>
      </c>
      <c r="AL80" s="145">
        <f>SUM(AL74:AL79)</f>
        <v>14558.906736778908</v>
      </c>
      <c r="AM80" s="145">
        <f t="shared" ref="AM80:AN80" si="701">SUM(AM74:AM79)</f>
        <v>62.047453221094131</v>
      </c>
      <c r="AN80" s="145">
        <f t="shared" si="701"/>
        <v>211.34200000000004</v>
      </c>
      <c r="AO80" s="145">
        <f t="shared" si="681"/>
        <v>4351.5388359999979</v>
      </c>
      <c r="AP80" s="146">
        <f t="shared" si="682"/>
        <v>-22.683362477326995</v>
      </c>
      <c r="AQ80" s="147">
        <f t="shared" si="400"/>
        <v>7228.6048099999998</v>
      </c>
      <c r="AR80" s="145">
        <f>SUM(AR74:AR79)</f>
        <v>7221.907046517259</v>
      </c>
      <c r="AS80" s="145">
        <f t="shared" ref="AS80:AT80" si="702">SUM(AS74:AS79)</f>
        <v>6.6977634827411698</v>
      </c>
      <c r="AT80" s="145">
        <f t="shared" si="702"/>
        <v>0</v>
      </c>
      <c r="AU80" s="145">
        <f t="shared" si="401"/>
        <v>6645.6082000000006</v>
      </c>
      <c r="AV80" s="145">
        <f>SUM(AV74:AV79)</f>
        <v>6581.3964045118091</v>
      </c>
      <c r="AW80" s="145">
        <f t="shared" ref="AW80:AX80" si="703">SUM(AW74:AW79)</f>
        <v>33.382569488191997</v>
      </c>
      <c r="AX80" s="145">
        <f t="shared" si="703"/>
        <v>30.829225999999998</v>
      </c>
      <c r="AY80" s="145">
        <f t="shared" si="683"/>
        <v>582.99660999999924</v>
      </c>
      <c r="AZ80" s="146">
        <f t="shared" si="684"/>
        <v>-8.0651332494133072</v>
      </c>
      <c r="BA80" s="147">
        <f t="shared" si="402"/>
        <v>7801.5684499999998</v>
      </c>
      <c r="BB80" s="145">
        <f>SUM(BB74:BB79)</f>
        <v>7794.8706865172589</v>
      </c>
      <c r="BC80" s="145">
        <f t="shared" ref="BC80:BD80" si="704">SUM(BC74:BC79)</f>
        <v>6.6977634827411698</v>
      </c>
      <c r="BD80" s="145">
        <f t="shared" si="704"/>
        <v>0</v>
      </c>
      <c r="BE80" s="145">
        <f t="shared" si="403"/>
        <v>6022.5978200000009</v>
      </c>
      <c r="BF80" s="145">
        <f>SUM(BF74:BF79)</f>
        <v>5968.5601700000007</v>
      </c>
      <c r="BG80" s="145">
        <f t="shared" ref="BG80:BH80" si="705">SUM(BG74:BG79)</f>
        <v>29.626759999999997</v>
      </c>
      <c r="BH80" s="145">
        <f t="shared" si="705"/>
        <v>24.410889999999998</v>
      </c>
      <c r="BI80" s="145">
        <f t="shared" si="685"/>
        <v>1778.9706299999989</v>
      </c>
      <c r="BJ80" s="146">
        <f t="shared" si="686"/>
        <v>-22.802730520168652</v>
      </c>
      <c r="BK80" s="147">
        <f t="shared" si="404"/>
        <v>8500.8922600000005</v>
      </c>
      <c r="BL80" s="145">
        <f>SUM(BL74:BL79)</f>
        <v>8494.1944965172588</v>
      </c>
      <c r="BM80" s="145">
        <f t="shared" ref="BM80:BN80" si="706">SUM(BM74:BM79)</f>
        <v>6.6977634827411698</v>
      </c>
      <c r="BN80" s="145">
        <f t="shared" si="706"/>
        <v>0</v>
      </c>
      <c r="BO80" s="145">
        <f t="shared" si="405"/>
        <v>6811.8618299999989</v>
      </c>
      <c r="BP80" s="145">
        <f>SUM(BP74:BP79)</f>
        <v>6663.1037152578747</v>
      </c>
      <c r="BQ80" s="145">
        <f t="shared" ref="BQ80:BR80" si="707">SUM(BQ74:BQ79)</f>
        <v>113.67646474212387</v>
      </c>
      <c r="BR80" s="145">
        <f t="shared" si="707"/>
        <v>35.081650000000003</v>
      </c>
      <c r="BS80" s="145">
        <f t="shared" si="687"/>
        <v>1689.0304300000016</v>
      </c>
      <c r="BT80" s="146">
        <f t="shared" si="688"/>
        <v>-19.868860565937823</v>
      </c>
      <c r="BU80" s="147">
        <f t="shared" si="406"/>
        <v>23531.065520000004</v>
      </c>
      <c r="BV80" s="145">
        <f>SUM(BV74:BV79)</f>
        <v>23510.972229551779</v>
      </c>
      <c r="BW80" s="145">
        <f t="shared" ref="BW80:BX80" si="708">SUM(BW74:BW79)</f>
        <v>20.09329044822351</v>
      </c>
      <c r="BX80" s="145">
        <f t="shared" si="708"/>
        <v>0</v>
      </c>
      <c r="BY80" s="145">
        <f t="shared" si="407"/>
        <v>19480.067849999999</v>
      </c>
      <c r="BZ80" s="145">
        <f>SUM(BZ74:BZ79)</f>
        <v>19213.060289769681</v>
      </c>
      <c r="CA80" s="145">
        <f t="shared" ref="CA80:CB80" si="709">SUM(CA74:CA79)</f>
        <v>176.68579423031588</v>
      </c>
      <c r="CB80" s="145">
        <f t="shared" si="709"/>
        <v>90.321765999999997</v>
      </c>
      <c r="CC80" s="145">
        <f t="shared" si="689"/>
        <v>4050.9976700000043</v>
      </c>
      <c r="CD80" s="146">
        <f t="shared" si="690"/>
        <v>-17.215530110852384</v>
      </c>
      <c r="CE80" s="147">
        <f t="shared" si="408"/>
        <v>42714.900546000004</v>
      </c>
      <c r="CF80" s="145">
        <f>SUM(CF74:CF79)</f>
        <v>42688.109492069038</v>
      </c>
      <c r="CG80" s="145">
        <f t="shared" ref="CG80:CH80" si="710">SUM(CG74:CG79)</f>
        <v>26.791053930964679</v>
      </c>
      <c r="CH80" s="145">
        <f t="shared" si="710"/>
        <v>0</v>
      </c>
      <c r="CI80" s="145">
        <f t="shared" si="409"/>
        <v>34312.36004</v>
      </c>
      <c r="CJ80" s="145">
        <f>SUM(CJ74:CJ79)</f>
        <v>33771.967026548591</v>
      </c>
      <c r="CK80" s="145">
        <f t="shared" ref="CK80:CL80" si="711">SUM(CK74:CK79)</f>
        <v>237.47324745141</v>
      </c>
      <c r="CL80" s="145">
        <f t="shared" si="711"/>
        <v>302.91976600000004</v>
      </c>
      <c r="CM80" s="145">
        <f t="shared" si="691"/>
        <v>8402.5405060000048</v>
      </c>
      <c r="CN80" s="146">
        <f t="shared" si="692"/>
        <v>-19.671216363833608</v>
      </c>
      <c r="CO80" s="147">
        <f t="shared" si="693"/>
        <v>8928.5295071186429</v>
      </c>
      <c r="CP80" s="145">
        <f>SUM(CP74:CP79)</f>
        <v>8842.1397103327781</v>
      </c>
      <c r="CQ80" s="145">
        <f t="shared" ref="CQ80:FB80" si="712">SUM(CQ74:CQ79)</f>
        <v>86.389796785864931</v>
      </c>
      <c r="CR80" s="145">
        <f t="shared" si="712"/>
        <v>0</v>
      </c>
      <c r="CS80" s="145">
        <f t="shared" si="712"/>
        <v>7556.1561431999999</v>
      </c>
      <c r="CT80" s="145">
        <f t="shared" si="712"/>
        <v>7480.9983422000005</v>
      </c>
      <c r="CU80" s="145">
        <f t="shared" si="712"/>
        <v>29.313950999999996</v>
      </c>
      <c r="CV80" s="145">
        <f t="shared" si="712"/>
        <v>45.843849999999996</v>
      </c>
      <c r="CW80" s="145">
        <f t="shared" si="712"/>
        <v>1372.3733639186448</v>
      </c>
      <c r="CX80" s="146">
        <f t="shared" si="712"/>
        <v>58.579018695624185</v>
      </c>
      <c r="CY80" s="147">
        <f t="shared" si="712"/>
        <v>9816.0686339999993</v>
      </c>
      <c r="CZ80" s="145">
        <f t="shared" si="712"/>
        <v>9598.793186619876</v>
      </c>
      <c r="DA80" s="145">
        <f t="shared" si="712"/>
        <v>217.27544738012355</v>
      </c>
      <c r="DB80" s="145">
        <f t="shared" si="712"/>
        <v>0</v>
      </c>
      <c r="DC80" s="145">
        <f t="shared" si="712"/>
        <v>6516.5198629899996</v>
      </c>
      <c r="DD80" s="145">
        <f t="shared" si="712"/>
        <v>6441.0300689999985</v>
      </c>
      <c r="DE80" s="145">
        <f t="shared" si="712"/>
        <v>23.910968090000001</v>
      </c>
      <c r="DF80" s="145">
        <f t="shared" si="712"/>
        <v>51.578825900000012</v>
      </c>
      <c r="DG80" s="145">
        <f t="shared" si="712"/>
        <v>3299.548771010001</v>
      </c>
      <c r="DH80" s="146">
        <f t="shared" si="712"/>
        <v>-228.65996774672783</v>
      </c>
      <c r="DI80" s="147">
        <f t="shared" si="712"/>
        <v>9394.8699899999992</v>
      </c>
      <c r="DJ80" s="145">
        <f t="shared" si="712"/>
        <v>9260.9147203451757</v>
      </c>
      <c r="DK80" s="145">
        <f t="shared" si="712"/>
        <v>133.95526965482341</v>
      </c>
      <c r="DL80" s="145">
        <f t="shared" si="712"/>
        <v>0</v>
      </c>
      <c r="DM80" s="145">
        <f t="shared" si="712"/>
        <v>8165.0086164650002</v>
      </c>
      <c r="DN80" s="145">
        <f t="shared" si="712"/>
        <v>8093.4285799999998</v>
      </c>
      <c r="DO80" s="145">
        <f t="shared" si="712"/>
        <v>28.052926464999999</v>
      </c>
      <c r="DP80" s="145">
        <f t="shared" si="712"/>
        <v>43.527109999999993</v>
      </c>
      <c r="DQ80" s="145">
        <f t="shared" si="712"/>
        <v>1229.8613735349995</v>
      </c>
      <c r="DR80" s="146">
        <f t="shared" si="712"/>
        <v>79.698594133148433</v>
      </c>
      <c r="DS80" s="147">
        <f t="shared" si="712"/>
        <v>28139.468131118643</v>
      </c>
      <c r="DT80" s="145">
        <f t="shared" si="712"/>
        <v>27701.84761729783</v>
      </c>
      <c r="DU80" s="145">
        <f t="shared" si="712"/>
        <v>437.62051382081188</v>
      </c>
      <c r="DV80" s="145">
        <f t="shared" si="712"/>
        <v>0</v>
      </c>
      <c r="DW80" s="145">
        <f t="shared" si="712"/>
        <v>22237.684622655001</v>
      </c>
      <c r="DX80" s="145">
        <f t="shared" si="712"/>
        <v>22015.456991200001</v>
      </c>
      <c r="DY80" s="145">
        <f t="shared" si="712"/>
        <v>81.277845554999985</v>
      </c>
      <c r="DZ80" s="145">
        <f t="shared" si="712"/>
        <v>140.94978589999999</v>
      </c>
      <c r="EA80" s="145">
        <f t="shared" si="712"/>
        <v>5901.7835084636436</v>
      </c>
      <c r="EB80" s="146">
        <f t="shared" si="712"/>
        <v>-56.633434229438507</v>
      </c>
      <c r="EC80" s="147">
        <f t="shared" si="712"/>
        <v>70854.368677118648</v>
      </c>
      <c r="ED80" s="145">
        <f t="shared" si="712"/>
        <v>70389.957109366878</v>
      </c>
      <c r="EE80" s="145">
        <f t="shared" si="712"/>
        <v>464.41156775177654</v>
      </c>
      <c r="EF80" s="145">
        <f t="shared" si="712"/>
        <v>0</v>
      </c>
      <c r="EG80" s="145">
        <f t="shared" si="712"/>
        <v>56550.044662655011</v>
      </c>
      <c r="EH80" s="145">
        <f t="shared" si="712"/>
        <v>55787.424017748592</v>
      </c>
      <c r="EI80" s="145">
        <f t="shared" si="712"/>
        <v>318.75109300640997</v>
      </c>
      <c r="EJ80" s="145">
        <f t="shared" si="712"/>
        <v>443.86955190000003</v>
      </c>
      <c r="EK80" s="145">
        <f t="shared" si="712"/>
        <v>14304.324014463637</v>
      </c>
      <c r="EL80" s="146">
        <f t="shared" si="712"/>
        <v>-66.837879054029344</v>
      </c>
      <c r="EM80" s="147">
        <f t="shared" si="712"/>
        <v>9822.3413700000019</v>
      </c>
      <c r="EN80" s="145">
        <f t="shared" si="712"/>
        <v>9608.0129385522832</v>
      </c>
      <c r="EO80" s="145">
        <f t="shared" si="712"/>
        <v>214.32843144771743</v>
      </c>
      <c r="EP80" s="145">
        <f t="shared" si="712"/>
        <v>0</v>
      </c>
      <c r="EQ80" s="145">
        <f t="shared" si="712"/>
        <v>7909.7830999999978</v>
      </c>
      <c r="ER80" s="145">
        <f t="shared" si="712"/>
        <v>7862.3619199999994</v>
      </c>
      <c r="ES80" s="145">
        <f t="shared" si="712"/>
        <v>31.525310000000005</v>
      </c>
      <c r="ET80" s="145">
        <f t="shared" si="712"/>
        <v>15.89587</v>
      </c>
      <c r="EU80" s="145">
        <f t="shared" si="712"/>
        <v>1912.5582700000014</v>
      </c>
      <c r="EV80" s="146">
        <f t="shared" si="712"/>
        <v>-50.925870599924849</v>
      </c>
      <c r="EW80" s="147">
        <f t="shared" si="712"/>
        <v>9698.3383100000028</v>
      </c>
      <c r="EX80" s="145">
        <f t="shared" si="712"/>
        <v>9562.2397560307018</v>
      </c>
      <c r="EY80" s="145">
        <f t="shared" si="712"/>
        <v>136.09855396930058</v>
      </c>
      <c r="EZ80" s="145">
        <f t="shared" si="712"/>
        <v>0</v>
      </c>
      <c r="FA80" s="145">
        <f t="shared" si="712"/>
        <v>7823.7117799999987</v>
      </c>
      <c r="FB80" s="145">
        <f t="shared" si="712"/>
        <v>7793.9586300000001</v>
      </c>
      <c r="FC80" s="145">
        <f t="shared" ref="FC80:GV80" si="713">SUM(FC74:FC79)</f>
        <v>21.430840000000003</v>
      </c>
      <c r="FD80" s="145">
        <f t="shared" si="713"/>
        <v>8.3223099999999981</v>
      </c>
      <c r="FE80" s="145">
        <f t="shared" si="713"/>
        <v>1874.6265300000023</v>
      </c>
      <c r="FF80" s="146">
        <f t="shared" si="713"/>
        <v>-45.338819877767591</v>
      </c>
      <c r="FG80" s="147">
        <f t="shared" si="713"/>
        <v>11042.719720000003</v>
      </c>
      <c r="FH80" s="145">
        <f t="shared" si="713"/>
        <v>10605.612422873663</v>
      </c>
      <c r="FI80" s="145">
        <f t="shared" si="713"/>
        <v>437.10729712633974</v>
      </c>
      <c r="FJ80" s="145">
        <f t="shared" si="713"/>
        <v>0</v>
      </c>
      <c r="FK80" s="145">
        <f t="shared" si="713"/>
        <v>9969.2378210000006</v>
      </c>
      <c r="FL80" s="145">
        <f t="shared" si="713"/>
        <v>9921.8999649999987</v>
      </c>
      <c r="FM80" s="145">
        <f t="shared" si="713"/>
        <v>30.095039000000003</v>
      </c>
      <c r="FN80" s="145">
        <f t="shared" si="713"/>
        <v>17.242817000000002</v>
      </c>
      <c r="FO80" s="145">
        <f t="shared" si="713"/>
        <v>1073.4818990000017</v>
      </c>
      <c r="FP80" s="146">
        <f t="shared" si="713"/>
        <v>7.2340524079343496</v>
      </c>
      <c r="FQ80" s="147">
        <f t="shared" si="713"/>
        <v>30563.399400000006</v>
      </c>
      <c r="FR80" s="145">
        <f t="shared" si="713"/>
        <v>29775.865117456648</v>
      </c>
      <c r="FS80" s="145">
        <f t="shared" si="713"/>
        <v>787.53428254335779</v>
      </c>
      <c r="FT80" s="145">
        <f t="shared" si="713"/>
        <v>0</v>
      </c>
      <c r="FU80" s="145">
        <f t="shared" si="713"/>
        <v>25702.732700999997</v>
      </c>
      <c r="FV80" s="145">
        <f t="shared" si="713"/>
        <v>25578.220514999997</v>
      </c>
      <c r="FW80" s="145">
        <f t="shared" si="713"/>
        <v>83.051188999999994</v>
      </c>
      <c r="FX80" s="145">
        <f t="shared" si="713"/>
        <v>41.460996999999999</v>
      </c>
      <c r="FY80" s="145">
        <f t="shared" si="713"/>
        <v>4860.666699000004</v>
      </c>
      <c r="FZ80" s="146">
        <f t="shared" si="713"/>
        <v>-55.483523537650527</v>
      </c>
      <c r="GA80" s="147">
        <f t="shared" si="713"/>
        <v>58702.867531118645</v>
      </c>
      <c r="GB80" s="145">
        <f t="shared" si="713"/>
        <v>57477.712734754474</v>
      </c>
      <c r="GC80" s="145">
        <f t="shared" si="713"/>
        <v>1225.1547963641697</v>
      </c>
      <c r="GD80" s="145">
        <f t="shared" si="713"/>
        <v>0</v>
      </c>
      <c r="GE80" s="145">
        <f t="shared" si="713"/>
        <v>47940.417323654998</v>
      </c>
      <c r="GF80" s="145">
        <f t="shared" si="713"/>
        <v>47593.677506200002</v>
      </c>
      <c r="GG80" s="145">
        <f t="shared" si="713"/>
        <v>164.32903455499999</v>
      </c>
      <c r="GH80" s="145">
        <f t="shared" si="713"/>
        <v>182.41078290000004</v>
      </c>
      <c r="GI80" s="145">
        <f t="shared" si="713"/>
        <v>10762.450207463651</v>
      </c>
      <c r="GJ80" s="146">
        <f t="shared" si="713"/>
        <v>-62.860003227104798</v>
      </c>
      <c r="GK80" s="147">
        <f t="shared" si="713"/>
        <v>101417.76807711863</v>
      </c>
      <c r="GL80" s="145">
        <f t="shared" si="713"/>
        <v>100165.8222268235</v>
      </c>
      <c r="GM80" s="145">
        <f t="shared" si="713"/>
        <v>1251.9458502951343</v>
      </c>
      <c r="GN80" s="145">
        <f t="shared" si="713"/>
        <v>0</v>
      </c>
      <c r="GO80" s="145">
        <f t="shared" si="713"/>
        <v>82252.777363655012</v>
      </c>
      <c r="GP80" s="145">
        <f t="shared" si="713"/>
        <v>81365.6445327486</v>
      </c>
      <c r="GQ80" s="145">
        <f t="shared" si="713"/>
        <v>401.80228200641</v>
      </c>
      <c r="GR80" s="145">
        <f t="shared" si="713"/>
        <v>485.3305489</v>
      </c>
      <c r="GS80" s="145">
        <f t="shared" si="713"/>
        <v>19164.990713463638</v>
      </c>
      <c r="GT80" s="146">
        <f t="shared" si="713"/>
        <v>-76.884468763707858</v>
      </c>
      <c r="GU80" s="79">
        <f>+[1]Аппарат!GO76+[1]Филиалы!GO48</f>
        <v>82252.777363655026</v>
      </c>
      <c r="GV80" s="145">
        <f t="shared" si="713"/>
        <v>99533.808077118621</v>
      </c>
      <c r="GW80" s="77"/>
      <c r="GX80" s="65">
        <f t="shared" si="673"/>
        <v>-34312.36004</v>
      </c>
      <c r="GY80" s="79">
        <f>+[1]Аппарат!AK76+[1]Филиалы!AK48</f>
        <v>14832.296190000001</v>
      </c>
      <c r="GZ80" s="79">
        <f t="shared" si="449"/>
        <v>0</v>
      </c>
      <c r="HD80" s="79">
        <f>+[1]Аппарат!EG76+[1]Филиалы!EG48</f>
        <v>56550.044662655011</v>
      </c>
    </row>
    <row r="81" spans="1:213" ht="25.5" x14ac:dyDescent="0.2">
      <c r="A81" s="148" t="s">
        <v>339</v>
      </c>
      <c r="B81" s="129" t="s">
        <v>340</v>
      </c>
      <c r="C81" s="149">
        <f t="shared" si="674"/>
        <v>0</v>
      </c>
      <c r="D81" s="68">
        <f>+[1]Аппарат!D77</f>
        <v>0</v>
      </c>
      <c r="E81" s="68">
        <f>+[1]Аппарат!E77</f>
        <v>0</v>
      </c>
      <c r="F81" s="68"/>
      <c r="G81" s="150">
        <f t="shared" si="521"/>
        <v>1175.8899999999999</v>
      </c>
      <c r="H81" s="68">
        <f>+[1]Аппарат!H77+[1]Филиалы!H49</f>
        <v>1175.8860136800199</v>
      </c>
      <c r="I81" s="68">
        <f>+[1]Аппарат!I77+[1]Филиалы!J49</f>
        <v>3.9863199800080906E-3</v>
      </c>
      <c r="J81" s="68"/>
      <c r="K81" s="139">
        <f t="shared" si="675"/>
        <v>-1175.8899999999999</v>
      </c>
      <c r="L81" s="140" t="e">
        <f t="shared" si="676"/>
        <v>#DIV/0!</v>
      </c>
      <c r="M81" s="149">
        <f t="shared" si="207"/>
        <v>0</v>
      </c>
      <c r="N81" s="68">
        <f>+[1]Аппарат!N77</f>
        <v>0</v>
      </c>
      <c r="O81" s="68">
        <f>+[1]Аппарат!O77</f>
        <v>0</v>
      </c>
      <c r="P81" s="68"/>
      <c r="Q81" s="150">
        <f t="shared" si="656"/>
        <v>6624.0271599999996</v>
      </c>
      <c r="R81" s="68">
        <f>+[1]Аппарат!R77+[1]Филиалы!R49</f>
        <v>6624.0271599999996</v>
      </c>
      <c r="S81" s="68">
        <f>+[1]Аппарат!S77</f>
        <v>0</v>
      </c>
      <c r="T81" s="68"/>
      <c r="U81" s="139">
        <f t="shared" si="677"/>
        <v>-6624.0271599999996</v>
      </c>
      <c r="V81" s="140" t="e">
        <f t="shared" si="678"/>
        <v>#DIV/0!</v>
      </c>
      <c r="W81" s="149">
        <f t="shared" si="396"/>
        <v>0</v>
      </c>
      <c r="X81" s="68">
        <f>+[1]Аппарат!X77</f>
        <v>0</v>
      </c>
      <c r="Y81" s="68">
        <f>+[1]Аппарат!Y77</f>
        <v>0</v>
      </c>
      <c r="Z81" s="68"/>
      <c r="AA81" s="150">
        <f t="shared" si="397"/>
        <v>2828.1909900000001</v>
      </c>
      <c r="AB81" s="68">
        <f>+[1]Аппарат!AB77+[1]Филиалы!AB49</f>
        <v>2828.1909900000001</v>
      </c>
      <c r="AC81" s="68">
        <f>+[1]Аппарат!AC77</f>
        <v>0</v>
      </c>
      <c r="AD81" s="68"/>
      <c r="AE81" s="139">
        <f t="shared" si="679"/>
        <v>-2828.1909900000001</v>
      </c>
      <c r="AF81" s="140" t="e">
        <f t="shared" si="680"/>
        <v>#DIV/0!</v>
      </c>
      <c r="AG81" s="149">
        <f t="shared" si="398"/>
        <v>0</v>
      </c>
      <c r="AH81" s="68">
        <f t="shared" ref="AH81:AJ81" si="714">+D81+N81+X81</f>
        <v>0</v>
      </c>
      <c r="AI81" s="68">
        <f t="shared" si="714"/>
        <v>0</v>
      </c>
      <c r="AJ81" s="68">
        <f t="shared" si="714"/>
        <v>0</v>
      </c>
      <c r="AK81" s="150">
        <f t="shared" si="399"/>
        <v>10628.108149999998</v>
      </c>
      <c r="AL81" s="68">
        <f t="shared" ref="AL81:AN81" si="715">+H81+R81+AB81</f>
        <v>10628.104163680018</v>
      </c>
      <c r="AM81" s="68">
        <f t="shared" si="715"/>
        <v>3.9863199800080906E-3</v>
      </c>
      <c r="AN81" s="68">
        <f t="shared" si="715"/>
        <v>0</v>
      </c>
      <c r="AO81" s="139">
        <f t="shared" si="681"/>
        <v>-10628.108149999998</v>
      </c>
      <c r="AP81" s="140" t="e">
        <f t="shared" si="682"/>
        <v>#DIV/0!</v>
      </c>
      <c r="AQ81" s="149">
        <f t="shared" si="400"/>
        <v>0</v>
      </c>
      <c r="AR81" s="68">
        <f>+[1]Аппарат!AR77</f>
        <v>0</v>
      </c>
      <c r="AS81" s="68">
        <f>+[1]Аппарат!AS77</f>
        <v>0</v>
      </c>
      <c r="AT81" s="68"/>
      <c r="AU81" s="150">
        <f t="shared" si="401"/>
        <v>3714.2700000000004</v>
      </c>
      <c r="AV81" s="68">
        <f>+[1]Аппарат!AV77+[1]Филиалы!AV49</f>
        <v>3714.2700000000004</v>
      </c>
      <c r="AW81" s="68">
        <f>+[1]Аппарат!AW77</f>
        <v>0</v>
      </c>
      <c r="AX81" s="68"/>
      <c r="AY81" s="139">
        <f t="shared" si="683"/>
        <v>-3714.2700000000004</v>
      </c>
      <c r="AZ81" s="140" t="e">
        <f t="shared" si="684"/>
        <v>#DIV/0!</v>
      </c>
      <c r="BA81" s="149">
        <f t="shared" si="402"/>
        <v>0</v>
      </c>
      <c r="BB81" s="68">
        <f>+[1]Аппарат!BB77+[1]Филиалы!BB49</f>
        <v>0</v>
      </c>
      <c r="BC81" s="68">
        <f>+[1]Аппарат!BC77+[1]Филиалы!BD49</f>
        <v>0</v>
      </c>
      <c r="BD81" s="68">
        <f>+[1]Филиалы!BC49</f>
        <v>0</v>
      </c>
      <c r="BE81" s="150">
        <f t="shared" si="403"/>
        <v>1639.42</v>
      </c>
      <c r="BF81" s="68">
        <f>+[1]Аппарат!BF77+[1]Филиалы!BF49</f>
        <v>1639.42</v>
      </c>
      <c r="BG81" s="68">
        <f>+[1]Аппарат!BG77</f>
        <v>0</v>
      </c>
      <c r="BH81" s="68"/>
      <c r="BI81" s="139">
        <f t="shared" si="685"/>
        <v>-1639.42</v>
      </c>
      <c r="BJ81" s="140" t="e">
        <f t="shared" si="686"/>
        <v>#DIV/0!</v>
      </c>
      <c r="BK81" s="149">
        <f t="shared" si="404"/>
        <v>0</v>
      </c>
      <c r="BL81" s="68">
        <f>+[1]Аппарат!BL77</f>
        <v>0</v>
      </c>
      <c r="BM81" s="68">
        <f>+[1]Аппарат!BM77</f>
        <v>0</v>
      </c>
      <c r="BN81" s="68"/>
      <c r="BO81" s="150">
        <f t="shared" si="405"/>
        <v>15224.398209999999</v>
      </c>
      <c r="BP81" s="68">
        <f>+[1]Аппарат!BP77+[1]Филиалы!BP49</f>
        <v>15224.40147912925</v>
      </c>
      <c r="BQ81" s="68">
        <f>+[1]Аппарат!BQ77</f>
        <v>-3.2691292499347213E-3</v>
      </c>
      <c r="BR81" s="68"/>
      <c r="BS81" s="139">
        <f t="shared" si="687"/>
        <v>-15224.398209999999</v>
      </c>
      <c r="BT81" s="140" t="e">
        <f t="shared" si="688"/>
        <v>#DIV/0!</v>
      </c>
      <c r="BU81" s="149">
        <f t="shared" si="406"/>
        <v>0</v>
      </c>
      <c r="BV81" s="68">
        <f t="shared" ref="BV81:BX81" si="716">+AR81+BB81+BL81</f>
        <v>0</v>
      </c>
      <c r="BW81" s="68">
        <f t="shared" si="716"/>
        <v>0</v>
      </c>
      <c r="BX81" s="68">
        <f t="shared" si="716"/>
        <v>0</v>
      </c>
      <c r="BY81" s="150">
        <f t="shared" si="407"/>
        <v>20578.088210000002</v>
      </c>
      <c r="BZ81" s="68">
        <f t="shared" ref="BZ81:CB81" si="717">+AV81+BF81+BP81</f>
        <v>20578.091479129253</v>
      </c>
      <c r="CA81" s="68">
        <f t="shared" si="717"/>
        <v>-3.2691292499347213E-3</v>
      </c>
      <c r="CB81" s="68">
        <f t="shared" si="717"/>
        <v>0</v>
      </c>
      <c r="CC81" s="139">
        <f t="shared" si="689"/>
        <v>-20578.088210000002</v>
      </c>
      <c r="CD81" s="140" t="e">
        <f t="shared" si="690"/>
        <v>#DIV/0!</v>
      </c>
      <c r="CE81" s="149">
        <f t="shared" si="408"/>
        <v>0</v>
      </c>
      <c r="CF81" s="68">
        <f t="shared" ref="CF81:CH81" si="718">+AH81+BV81</f>
        <v>0</v>
      </c>
      <c r="CG81" s="68">
        <f t="shared" si="718"/>
        <v>0</v>
      </c>
      <c r="CH81" s="68">
        <f t="shared" si="718"/>
        <v>0</v>
      </c>
      <c r="CI81" s="150">
        <f t="shared" si="409"/>
        <v>31206.196359999998</v>
      </c>
      <c r="CJ81" s="68">
        <f>+[1]Аппарат!CJ77+[1]Филиалы!CJ49</f>
        <v>31206.195642809267</v>
      </c>
      <c r="CK81" s="68">
        <f>+[1]Аппарат!CK77</f>
        <v>7.1719073007336931E-4</v>
      </c>
      <c r="CL81" s="68"/>
      <c r="CM81" s="139">
        <f t="shared" si="691"/>
        <v>-31206.196359999998</v>
      </c>
      <c r="CN81" s="140" t="e">
        <f t="shared" si="692"/>
        <v>#DIV/0!</v>
      </c>
      <c r="CO81" s="149">
        <f t="shared" si="693"/>
        <v>0</v>
      </c>
      <c r="CP81" s="68">
        <f>+[1]Аппарат!CP77</f>
        <v>0</v>
      </c>
      <c r="CQ81" s="68">
        <f>+[1]Аппарат!CQ77</f>
        <v>0</v>
      </c>
      <c r="CR81" s="68"/>
      <c r="CS81" s="150">
        <f t="shared" si="523"/>
        <v>7238.5978500000001</v>
      </c>
      <c r="CT81" s="68">
        <f>+[1]Аппарат!CT77+[1]Филиалы!CT49</f>
        <v>7238.5978500000001</v>
      </c>
      <c r="CU81" s="68">
        <f>+[1]Аппарат!CU77</f>
        <v>0</v>
      </c>
      <c r="CV81" s="68"/>
      <c r="CW81" s="139">
        <f t="shared" si="228"/>
        <v>-7238.5978500000001</v>
      </c>
      <c r="CX81" s="140" t="e">
        <f t="shared" si="229"/>
        <v>#DIV/0!</v>
      </c>
      <c r="CY81" s="149">
        <f t="shared" si="230"/>
        <v>0</v>
      </c>
      <c r="CZ81" s="68">
        <f>+[1]Аппарат!CZ77</f>
        <v>0</v>
      </c>
      <c r="DA81" s="68">
        <f>+[1]Аппарат!DA77</f>
        <v>0</v>
      </c>
      <c r="DB81" s="68"/>
      <c r="DC81" s="150">
        <f t="shared" si="662"/>
        <v>6465.1130699999994</v>
      </c>
      <c r="DD81" s="68">
        <f>+[1]Аппарат!DD77+[1]Филиалы!DD49</f>
        <v>6465.1118102087985</v>
      </c>
      <c r="DE81" s="68">
        <f>+[1]Аппарат!DE77+[1]Филиалы!DE49</f>
        <v>1.2597912011358403E-3</v>
      </c>
      <c r="DF81" s="68"/>
      <c r="DG81" s="139">
        <f t="shared" si="233"/>
        <v>-6465.1130699999994</v>
      </c>
      <c r="DH81" s="140" t="e">
        <f t="shared" si="234"/>
        <v>#DIV/0!</v>
      </c>
      <c r="DI81" s="149">
        <f t="shared" si="410"/>
        <v>0</v>
      </c>
      <c r="DJ81" s="68">
        <f>+[1]Аппарат!DJ77</f>
        <v>0</v>
      </c>
      <c r="DK81" s="68">
        <f>+[1]Аппарат!DK77</f>
        <v>0</v>
      </c>
      <c r="DL81" s="68"/>
      <c r="DM81" s="150">
        <f t="shared" si="411"/>
        <v>15438.23825</v>
      </c>
      <c r="DN81" s="68">
        <f>+[1]Аппарат!DN77+[1]Филиалы!DN49</f>
        <v>15309.37414</v>
      </c>
      <c r="DO81" s="68">
        <f>+[1]Аппарат!DO77+[1]Филиалы!DO49</f>
        <v>128.86411000000001</v>
      </c>
      <c r="DP81" s="68"/>
      <c r="DQ81" s="139">
        <f t="shared" si="237"/>
        <v>-15438.23825</v>
      </c>
      <c r="DR81" s="140" t="e">
        <f t="shared" si="238"/>
        <v>#DIV/0!</v>
      </c>
      <c r="DS81" s="149">
        <f t="shared" si="412"/>
        <v>0</v>
      </c>
      <c r="DT81" s="68">
        <f t="shared" ref="DT81:DV81" si="719">+CP81+CZ81+DJ81</f>
        <v>0</v>
      </c>
      <c r="DU81" s="68">
        <f t="shared" si="719"/>
        <v>0</v>
      </c>
      <c r="DV81" s="68">
        <f t="shared" si="719"/>
        <v>0</v>
      </c>
      <c r="DW81" s="150">
        <f t="shared" si="413"/>
        <v>29141.94917</v>
      </c>
      <c r="DX81" s="68">
        <f t="shared" ref="DX81:DZ81" si="720">+CT81+DD81+DN81</f>
        <v>29013.083800208798</v>
      </c>
      <c r="DY81" s="68">
        <f t="shared" si="720"/>
        <v>128.86536979120115</v>
      </c>
      <c r="DZ81" s="68">
        <f t="shared" si="720"/>
        <v>0</v>
      </c>
      <c r="EA81" s="139">
        <f t="shared" si="241"/>
        <v>-29141.94917</v>
      </c>
      <c r="EB81" s="140" t="e">
        <f t="shared" si="242"/>
        <v>#DIV/0!</v>
      </c>
      <c r="EC81" s="149">
        <f t="shared" si="414"/>
        <v>0</v>
      </c>
      <c r="ED81" s="68">
        <f t="shared" ref="ED81:EF81" si="721">+CF81+DT81</f>
        <v>0</v>
      </c>
      <c r="EE81" s="68">
        <f t="shared" si="721"/>
        <v>0</v>
      </c>
      <c r="EF81" s="68">
        <f t="shared" si="721"/>
        <v>0</v>
      </c>
      <c r="EG81" s="150">
        <f t="shared" si="415"/>
        <v>60348.145529999994</v>
      </c>
      <c r="EH81" s="68">
        <f t="shared" ref="EH81:EJ81" si="722">+CJ81+DX81</f>
        <v>60219.279443018066</v>
      </c>
      <c r="EI81" s="68">
        <f t="shared" si="722"/>
        <v>128.86608698193123</v>
      </c>
      <c r="EJ81" s="68">
        <f t="shared" si="722"/>
        <v>0</v>
      </c>
      <c r="EK81" s="139">
        <f t="shared" si="245"/>
        <v>-60348.145529999994</v>
      </c>
      <c r="EL81" s="140" t="e">
        <f t="shared" si="246"/>
        <v>#DIV/0!</v>
      </c>
      <c r="EM81" s="149">
        <f t="shared" si="416"/>
        <v>0</v>
      </c>
      <c r="EN81" s="68">
        <f>+[1]Аппарат!EN77</f>
        <v>0</v>
      </c>
      <c r="EO81" s="68">
        <f>+[1]Аппарат!EO77</f>
        <v>0</v>
      </c>
      <c r="EP81" s="68"/>
      <c r="EQ81" s="150">
        <f t="shared" si="417"/>
        <v>11450.701239999999</v>
      </c>
      <c r="ER81" s="68">
        <f>+[1]Аппарат!ER77+[1]Филиалы!ER49</f>
        <v>11450.701239999999</v>
      </c>
      <c r="ES81" s="68">
        <f>+[1]Аппарат!ES77+[1]Филиалы!ES49</f>
        <v>0</v>
      </c>
      <c r="ET81" s="68"/>
      <c r="EU81" s="139">
        <f t="shared" si="249"/>
        <v>-11450.701239999999</v>
      </c>
      <c r="EV81" s="140" t="e">
        <f t="shared" si="250"/>
        <v>#DIV/0!</v>
      </c>
      <c r="EW81" s="149">
        <f t="shared" si="418"/>
        <v>0</v>
      </c>
      <c r="EX81" s="68">
        <f>+[1]Аппарат!EX77</f>
        <v>0</v>
      </c>
      <c r="EY81" s="68">
        <f>+[1]Аппарат!EY77</f>
        <v>0</v>
      </c>
      <c r="EZ81" s="68"/>
      <c r="FA81" s="150">
        <f t="shared" si="419"/>
        <v>25465.672910000001</v>
      </c>
      <c r="FB81" s="68">
        <f>+[1]Аппарат!FB77+[1]Филиалы!FB49</f>
        <v>25465.672910000001</v>
      </c>
      <c r="FC81" s="68">
        <f>+[1]Аппарат!FC77</f>
        <v>0</v>
      </c>
      <c r="FD81" s="68"/>
      <c r="FE81" s="139">
        <f t="shared" si="253"/>
        <v>-25465.672910000001</v>
      </c>
      <c r="FF81" s="140" t="e">
        <f t="shared" si="254"/>
        <v>#DIV/0!</v>
      </c>
      <c r="FG81" s="149">
        <f t="shared" si="420"/>
        <v>0</v>
      </c>
      <c r="FH81" s="68">
        <f>+[1]Аппарат!FH77</f>
        <v>0</v>
      </c>
      <c r="FI81" s="68">
        <f>+[1]Аппарат!FI77</f>
        <v>0</v>
      </c>
      <c r="FJ81" s="68"/>
      <c r="FK81" s="150">
        <f t="shared" si="421"/>
        <v>14346.61593</v>
      </c>
      <c r="FL81" s="68">
        <f>+[1]Аппарат!FL77+[1]Филиалы!FL49</f>
        <v>14346.612641020261</v>
      </c>
      <c r="FM81" s="68">
        <f>+[1]Аппарат!FM77</f>
        <v>3.2889797391923992E-3</v>
      </c>
      <c r="FN81" s="68"/>
      <c r="FO81" s="139">
        <f t="shared" si="257"/>
        <v>-14346.61593</v>
      </c>
      <c r="FP81" s="140" t="e">
        <f t="shared" si="258"/>
        <v>#DIV/0!</v>
      </c>
      <c r="FQ81" s="149">
        <f t="shared" si="422"/>
        <v>0</v>
      </c>
      <c r="FR81" s="68">
        <f t="shared" ref="FR81:FT81" si="723">+EN81+EX81+FH81</f>
        <v>0</v>
      </c>
      <c r="FS81" s="68">
        <f t="shared" si="723"/>
        <v>0</v>
      </c>
      <c r="FT81" s="68">
        <f t="shared" si="723"/>
        <v>0</v>
      </c>
      <c r="FU81" s="150">
        <f t="shared" si="423"/>
        <v>51262.990080000003</v>
      </c>
      <c r="FV81" s="68">
        <f t="shared" ref="FV81:FX81" si="724">+ER81+FB81+FL81</f>
        <v>51262.986791020267</v>
      </c>
      <c r="FW81" s="68">
        <f t="shared" si="724"/>
        <v>3.2889797391923992E-3</v>
      </c>
      <c r="FX81" s="68">
        <f t="shared" si="724"/>
        <v>0</v>
      </c>
      <c r="FY81" s="139">
        <f t="shared" si="261"/>
        <v>-51262.990080000003</v>
      </c>
      <c r="FZ81" s="140" t="e">
        <f t="shared" si="262"/>
        <v>#DIV/0!</v>
      </c>
      <c r="GA81" s="149">
        <f t="shared" si="424"/>
        <v>0</v>
      </c>
      <c r="GB81" s="68">
        <f>+DT81+FR81</f>
        <v>0</v>
      </c>
      <c r="GC81" s="68">
        <f>+DU81+FS81</f>
        <v>0</v>
      </c>
      <c r="GD81" s="68">
        <f>+DV81+FT81</f>
        <v>0</v>
      </c>
      <c r="GE81" s="150">
        <f t="shared" si="425"/>
        <v>80404.93925000001</v>
      </c>
      <c r="GF81" s="68">
        <f>+DX81+FV81</f>
        <v>80276.070591229072</v>
      </c>
      <c r="GG81" s="68">
        <f>+DY81+FW81</f>
        <v>128.86865877094033</v>
      </c>
      <c r="GH81" s="68">
        <f>+DZ81+FX81</f>
        <v>0</v>
      </c>
      <c r="GI81" s="139">
        <f t="shared" si="265"/>
        <v>-80404.93925000001</v>
      </c>
      <c r="GJ81" s="140" t="e">
        <f t="shared" si="266"/>
        <v>#DIV/0!</v>
      </c>
      <c r="GK81" s="149">
        <f t="shared" si="426"/>
        <v>0</v>
      </c>
      <c r="GL81" s="68">
        <f t="shared" ref="GL81:GN81" si="725">+ED81+FR81</f>
        <v>0</v>
      </c>
      <c r="GM81" s="68">
        <f t="shared" si="725"/>
        <v>0</v>
      </c>
      <c r="GN81" s="68">
        <f t="shared" si="725"/>
        <v>0</v>
      </c>
      <c r="GO81" s="150">
        <f t="shared" si="427"/>
        <v>111611.13561000001</v>
      </c>
      <c r="GP81" s="68">
        <f t="shared" ref="GP81:GR81" si="726">+EH81+FV81</f>
        <v>111482.26623403834</v>
      </c>
      <c r="GQ81" s="68">
        <f t="shared" si="726"/>
        <v>128.86937596167041</v>
      </c>
      <c r="GR81" s="68">
        <f t="shared" si="726"/>
        <v>0</v>
      </c>
      <c r="GS81" s="139">
        <f t="shared" si="269"/>
        <v>-111611.13561000001</v>
      </c>
      <c r="GT81" s="140" t="e">
        <f t="shared" si="270"/>
        <v>#DIV/0!</v>
      </c>
      <c r="GV81" s="31">
        <f>+GK81</f>
        <v>0</v>
      </c>
      <c r="GW81" s="31">
        <f>614.40996</f>
        <v>614.40995999999996</v>
      </c>
      <c r="GX81" s="65">
        <f t="shared" si="673"/>
        <v>-30591.786399999997</v>
      </c>
      <c r="GZ81" s="79">
        <f t="shared" si="449"/>
        <v>10628.108149999998</v>
      </c>
    </row>
    <row r="82" spans="1:213" s="76" customFormat="1" ht="15" x14ac:dyDescent="0.2">
      <c r="A82" s="131" t="s">
        <v>290</v>
      </c>
      <c r="B82" s="132" t="s">
        <v>339</v>
      </c>
      <c r="C82" s="147">
        <f t="shared" si="674"/>
        <v>0</v>
      </c>
      <c r="D82" s="145">
        <f>SUM(D81)</f>
        <v>0</v>
      </c>
      <c r="E82" s="145">
        <f t="shared" ref="E82:F82" si="727">SUM(E81)</f>
        <v>0</v>
      </c>
      <c r="F82" s="145">
        <f t="shared" si="727"/>
        <v>0</v>
      </c>
      <c r="G82" s="145">
        <f t="shared" si="521"/>
        <v>1175.8899999999999</v>
      </c>
      <c r="H82" s="145">
        <f>SUM(H81)</f>
        <v>1175.8860136800199</v>
      </c>
      <c r="I82" s="145">
        <f t="shared" ref="I82:J82" si="728">SUM(I81)</f>
        <v>3.9863199800080906E-3</v>
      </c>
      <c r="J82" s="145">
        <f t="shared" si="728"/>
        <v>0</v>
      </c>
      <c r="K82" s="145">
        <f t="shared" si="675"/>
        <v>-1175.8899999999999</v>
      </c>
      <c r="L82" s="146" t="e">
        <f t="shared" si="676"/>
        <v>#DIV/0!</v>
      </c>
      <c r="M82" s="147">
        <f t="shared" si="207"/>
        <v>0</v>
      </c>
      <c r="N82" s="145">
        <f>SUM(N81)</f>
        <v>0</v>
      </c>
      <c r="O82" s="145">
        <f t="shared" ref="O82:P82" si="729">SUM(O81)</f>
        <v>0</v>
      </c>
      <c r="P82" s="145">
        <f t="shared" si="729"/>
        <v>0</v>
      </c>
      <c r="Q82" s="145">
        <f t="shared" si="656"/>
        <v>6624.0271599999996</v>
      </c>
      <c r="R82" s="145">
        <f>SUM(R81)</f>
        <v>6624.0271599999996</v>
      </c>
      <c r="S82" s="145">
        <f t="shared" ref="S82:T82" si="730">SUM(S81)</f>
        <v>0</v>
      </c>
      <c r="T82" s="145">
        <f t="shared" si="730"/>
        <v>0</v>
      </c>
      <c r="U82" s="145">
        <f t="shared" si="677"/>
        <v>-6624.0271599999996</v>
      </c>
      <c r="V82" s="146" t="e">
        <f t="shared" si="678"/>
        <v>#DIV/0!</v>
      </c>
      <c r="W82" s="147">
        <f t="shared" si="396"/>
        <v>0</v>
      </c>
      <c r="X82" s="145">
        <f>SUM(X81)</f>
        <v>0</v>
      </c>
      <c r="Y82" s="145">
        <f t="shared" ref="Y82:Z82" si="731">SUM(Y81)</f>
        <v>0</v>
      </c>
      <c r="Z82" s="145">
        <f t="shared" si="731"/>
        <v>0</v>
      </c>
      <c r="AA82" s="145">
        <f t="shared" si="397"/>
        <v>2828.1909900000001</v>
      </c>
      <c r="AB82" s="145">
        <f>SUM(AB81)</f>
        <v>2828.1909900000001</v>
      </c>
      <c r="AC82" s="145">
        <f t="shared" ref="AC82:AD82" si="732">SUM(AC81)</f>
        <v>0</v>
      </c>
      <c r="AD82" s="145">
        <f t="shared" si="732"/>
        <v>0</v>
      </c>
      <c r="AE82" s="145">
        <f t="shared" si="679"/>
        <v>-2828.1909900000001</v>
      </c>
      <c r="AF82" s="146" t="e">
        <f t="shared" si="680"/>
        <v>#DIV/0!</v>
      </c>
      <c r="AG82" s="147">
        <f t="shared" si="398"/>
        <v>0</v>
      </c>
      <c r="AH82" s="145">
        <f>SUM(AH81)</f>
        <v>0</v>
      </c>
      <c r="AI82" s="145">
        <f t="shared" ref="AI82:AJ82" si="733">SUM(AI81)</f>
        <v>0</v>
      </c>
      <c r="AJ82" s="145">
        <f t="shared" si="733"/>
        <v>0</v>
      </c>
      <c r="AK82" s="145">
        <f t="shared" si="399"/>
        <v>10628.108149999998</v>
      </c>
      <c r="AL82" s="145">
        <f>SUM(AL81)</f>
        <v>10628.104163680018</v>
      </c>
      <c r="AM82" s="145">
        <f t="shared" ref="AM82:AN82" si="734">SUM(AM81)</f>
        <v>3.9863199800080906E-3</v>
      </c>
      <c r="AN82" s="145">
        <f t="shared" si="734"/>
        <v>0</v>
      </c>
      <c r="AO82" s="145">
        <f t="shared" si="681"/>
        <v>-10628.108149999998</v>
      </c>
      <c r="AP82" s="146" t="e">
        <f t="shared" si="682"/>
        <v>#DIV/0!</v>
      </c>
      <c r="AQ82" s="147">
        <f t="shared" si="400"/>
        <v>0</v>
      </c>
      <c r="AR82" s="145">
        <f>SUM(AR81)</f>
        <v>0</v>
      </c>
      <c r="AS82" s="145">
        <f t="shared" ref="AS82:AT82" si="735">SUM(AS81)</f>
        <v>0</v>
      </c>
      <c r="AT82" s="145">
        <f t="shared" si="735"/>
        <v>0</v>
      </c>
      <c r="AU82" s="145">
        <f t="shared" si="401"/>
        <v>3714.2700000000004</v>
      </c>
      <c r="AV82" s="145">
        <f>SUM(AV81)</f>
        <v>3714.2700000000004</v>
      </c>
      <c r="AW82" s="145">
        <f t="shared" ref="AW82:AX82" si="736">SUM(AW81)</f>
        <v>0</v>
      </c>
      <c r="AX82" s="145">
        <f t="shared" si="736"/>
        <v>0</v>
      </c>
      <c r="AY82" s="145">
        <f t="shared" si="683"/>
        <v>-3714.2700000000004</v>
      </c>
      <c r="AZ82" s="146" t="e">
        <f t="shared" si="684"/>
        <v>#DIV/0!</v>
      </c>
      <c r="BA82" s="147">
        <f t="shared" si="402"/>
        <v>0</v>
      </c>
      <c r="BB82" s="145">
        <f>SUM(BB81)</f>
        <v>0</v>
      </c>
      <c r="BC82" s="145">
        <f t="shared" ref="BC82:BD82" si="737">SUM(BC81)</f>
        <v>0</v>
      </c>
      <c r="BD82" s="145">
        <f t="shared" si="737"/>
        <v>0</v>
      </c>
      <c r="BE82" s="145">
        <f t="shared" si="403"/>
        <v>1639.42</v>
      </c>
      <c r="BF82" s="145">
        <f>SUM(BF81)</f>
        <v>1639.42</v>
      </c>
      <c r="BG82" s="145">
        <f t="shared" ref="BG82:BH82" si="738">SUM(BG81)</f>
        <v>0</v>
      </c>
      <c r="BH82" s="145">
        <f t="shared" si="738"/>
        <v>0</v>
      </c>
      <c r="BI82" s="145">
        <f t="shared" si="685"/>
        <v>-1639.42</v>
      </c>
      <c r="BJ82" s="146" t="e">
        <f t="shared" si="686"/>
        <v>#DIV/0!</v>
      </c>
      <c r="BK82" s="147">
        <f t="shared" si="404"/>
        <v>0</v>
      </c>
      <c r="BL82" s="145">
        <f>SUM(BL81)</f>
        <v>0</v>
      </c>
      <c r="BM82" s="145">
        <f t="shared" ref="BM82:BN82" si="739">SUM(BM81)</f>
        <v>0</v>
      </c>
      <c r="BN82" s="145">
        <f t="shared" si="739"/>
        <v>0</v>
      </c>
      <c r="BO82" s="145">
        <f t="shared" si="405"/>
        <v>15224.398209999999</v>
      </c>
      <c r="BP82" s="145">
        <f>SUM(BP81)</f>
        <v>15224.40147912925</v>
      </c>
      <c r="BQ82" s="145">
        <f t="shared" ref="BQ82:BR82" si="740">SUM(BQ81)</f>
        <v>-3.2691292499347213E-3</v>
      </c>
      <c r="BR82" s="145">
        <f t="shared" si="740"/>
        <v>0</v>
      </c>
      <c r="BS82" s="145">
        <f t="shared" si="687"/>
        <v>-15224.398209999999</v>
      </c>
      <c r="BT82" s="146" t="e">
        <f t="shared" si="688"/>
        <v>#DIV/0!</v>
      </c>
      <c r="BU82" s="147">
        <f t="shared" si="406"/>
        <v>0</v>
      </c>
      <c r="BV82" s="145">
        <f>SUM(BV81)</f>
        <v>0</v>
      </c>
      <c r="BW82" s="145">
        <f t="shared" ref="BW82:BX82" si="741">SUM(BW81)</f>
        <v>0</v>
      </c>
      <c r="BX82" s="145">
        <f t="shared" si="741"/>
        <v>0</v>
      </c>
      <c r="BY82" s="145">
        <f t="shared" si="407"/>
        <v>20578.088210000002</v>
      </c>
      <c r="BZ82" s="145">
        <f>SUM(BZ81)</f>
        <v>20578.091479129253</v>
      </c>
      <c r="CA82" s="145">
        <f t="shared" ref="CA82:CB82" si="742">SUM(CA81)</f>
        <v>-3.2691292499347213E-3</v>
      </c>
      <c r="CB82" s="145">
        <f t="shared" si="742"/>
        <v>0</v>
      </c>
      <c r="CC82" s="145">
        <f t="shared" si="689"/>
        <v>-20578.088210000002</v>
      </c>
      <c r="CD82" s="146" t="e">
        <f t="shared" si="690"/>
        <v>#DIV/0!</v>
      </c>
      <c r="CE82" s="147">
        <f t="shared" si="408"/>
        <v>0</v>
      </c>
      <c r="CF82" s="145">
        <f>SUM(CF81)</f>
        <v>0</v>
      </c>
      <c r="CG82" s="145">
        <f t="shared" ref="CG82:CH82" si="743">SUM(CG81)</f>
        <v>0</v>
      </c>
      <c r="CH82" s="145">
        <f t="shared" si="743"/>
        <v>0</v>
      </c>
      <c r="CI82" s="145">
        <f t="shared" si="409"/>
        <v>31206.196359999998</v>
      </c>
      <c r="CJ82" s="145">
        <f>SUM(CJ81)</f>
        <v>31206.195642809267</v>
      </c>
      <c r="CK82" s="145">
        <f t="shared" ref="CK82:CL82" si="744">SUM(CK81)</f>
        <v>7.1719073007336931E-4</v>
      </c>
      <c r="CL82" s="145">
        <f t="shared" si="744"/>
        <v>0</v>
      </c>
      <c r="CM82" s="145">
        <f t="shared" si="691"/>
        <v>-31206.196359999998</v>
      </c>
      <c r="CN82" s="146" t="e">
        <f t="shared" si="692"/>
        <v>#DIV/0!</v>
      </c>
      <c r="CO82" s="147">
        <f t="shared" si="693"/>
        <v>0</v>
      </c>
      <c r="CP82" s="145">
        <f>SUM(CP81)</f>
        <v>0</v>
      </c>
      <c r="CQ82" s="145">
        <f t="shared" ref="CQ82:FB82" si="745">SUM(CQ81)</f>
        <v>0</v>
      </c>
      <c r="CR82" s="145">
        <f t="shared" si="745"/>
        <v>0</v>
      </c>
      <c r="CS82" s="145">
        <f t="shared" si="745"/>
        <v>7238.5978500000001</v>
      </c>
      <c r="CT82" s="145">
        <f t="shared" si="745"/>
        <v>7238.5978500000001</v>
      </c>
      <c r="CU82" s="145">
        <f t="shared" si="745"/>
        <v>0</v>
      </c>
      <c r="CV82" s="145">
        <f t="shared" si="745"/>
        <v>0</v>
      </c>
      <c r="CW82" s="145">
        <f t="shared" si="745"/>
        <v>-7238.5978500000001</v>
      </c>
      <c r="CX82" s="146" t="e">
        <f t="shared" si="745"/>
        <v>#DIV/0!</v>
      </c>
      <c r="CY82" s="147">
        <f t="shared" si="745"/>
        <v>0</v>
      </c>
      <c r="CZ82" s="145">
        <f t="shared" si="745"/>
        <v>0</v>
      </c>
      <c r="DA82" s="145">
        <f t="shared" si="745"/>
        <v>0</v>
      </c>
      <c r="DB82" s="145">
        <f t="shared" si="745"/>
        <v>0</v>
      </c>
      <c r="DC82" s="145">
        <f t="shared" si="745"/>
        <v>6465.1130699999994</v>
      </c>
      <c r="DD82" s="145">
        <f t="shared" si="745"/>
        <v>6465.1118102087985</v>
      </c>
      <c r="DE82" s="145">
        <f t="shared" si="745"/>
        <v>1.2597912011358403E-3</v>
      </c>
      <c r="DF82" s="145">
        <f t="shared" si="745"/>
        <v>0</v>
      </c>
      <c r="DG82" s="145">
        <f t="shared" si="745"/>
        <v>-6465.1130699999994</v>
      </c>
      <c r="DH82" s="146" t="e">
        <f t="shared" si="745"/>
        <v>#DIV/0!</v>
      </c>
      <c r="DI82" s="147">
        <f t="shared" si="745"/>
        <v>0</v>
      </c>
      <c r="DJ82" s="145">
        <f t="shared" si="745"/>
        <v>0</v>
      </c>
      <c r="DK82" s="145">
        <f t="shared" si="745"/>
        <v>0</v>
      </c>
      <c r="DL82" s="145">
        <f t="shared" si="745"/>
        <v>0</v>
      </c>
      <c r="DM82" s="145">
        <f t="shared" si="745"/>
        <v>15438.23825</v>
      </c>
      <c r="DN82" s="145">
        <f t="shared" si="745"/>
        <v>15309.37414</v>
      </c>
      <c r="DO82" s="145">
        <f t="shared" si="745"/>
        <v>128.86411000000001</v>
      </c>
      <c r="DP82" s="145">
        <f t="shared" si="745"/>
        <v>0</v>
      </c>
      <c r="DQ82" s="145">
        <f t="shared" si="745"/>
        <v>-15438.23825</v>
      </c>
      <c r="DR82" s="146" t="e">
        <f t="shared" si="745"/>
        <v>#DIV/0!</v>
      </c>
      <c r="DS82" s="147">
        <f t="shared" si="745"/>
        <v>0</v>
      </c>
      <c r="DT82" s="145">
        <f t="shared" si="745"/>
        <v>0</v>
      </c>
      <c r="DU82" s="145">
        <f t="shared" si="745"/>
        <v>0</v>
      </c>
      <c r="DV82" s="145">
        <f t="shared" si="745"/>
        <v>0</v>
      </c>
      <c r="DW82" s="145">
        <f t="shared" si="745"/>
        <v>29141.94917</v>
      </c>
      <c r="DX82" s="145">
        <f t="shared" si="745"/>
        <v>29013.083800208798</v>
      </c>
      <c r="DY82" s="145">
        <f t="shared" si="745"/>
        <v>128.86536979120115</v>
      </c>
      <c r="DZ82" s="145">
        <f t="shared" si="745"/>
        <v>0</v>
      </c>
      <c r="EA82" s="145">
        <f t="shared" si="745"/>
        <v>-29141.94917</v>
      </c>
      <c r="EB82" s="146" t="e">
        <f t="shared" si="745"/>
        <v>#DIV/0!</v>
      </c>
      <c r="EC82" s="147">
        <f t="shared" si="745"/>
        <v>0</v>
      </c>
      <c r="ED82" s="145">
        <f t="shared" si="745"/>
        <v>0</v>
      </c>
      <c r="EE82" s="145">
        <f t="shared" si="745"/>
        <v>0</v>
      </c>
      <c r="EF82" s="145">
        <f t="shared" si="745"/>
        <v>0</v>
      </c>
      <c r="EG82" s="145">
        <f t="shared" si="745"/>
        <v>60348.145529999994</v>
      </c>
      <c r="EH82" s="145">
        <f t="shared" si="745"/>
        <v>60219.279443018066</v>
      </c>
      <c r="EI82" s="145">
        <f t="shared" si="745"/>
        <v>128.86608698193123</v>
      </c>
      <c r="EJ82" s="145">
        <f t="shared" si="745"/>
        <v>0</v>
      </c>
      <c r="EK82" s="145">
        <f t="shared" si="745"/>
        <v>-60348.145529999994</v>
      </c>
      <c r="EL82" s="146" t="e">
        <f t="shared" si="745"/>
        <v>#DIV/0!</v>
      </c>
      <c r="EM82" s="147">
        <f t="shared" si="745"/>
        <v>0</v>
      </c>
      <c r="EN82" s="145">
        <f t="shared" si="745"/>
        <v>0</v>
      </c>
      <c r="EO82" s="145">
        <f t="shared" si="745"/>
        <v>0</v>
      </c>
      <c r="EP82" s="145">
        <f t="shared" si="745"/>
        <v>0</v>
      </c>
      <c r="EQ82" s="145">
        <f t="shared" si="745"/>
        <v>11450.701239999999</v>
      </c>
      <c r="ER82" s="145">
        <f t="shared" si="745"/>
        <v>11450.701239999999</v>
      </c>
      <c r="ES82" s="145">
        <f t="shared" si="745"/>
        <v>0</v>
      </c>
      <c r="ET82" s="145">
        <f t="shared" si="745"/>
        <v>0</v>
      </c>
      <c r="EU82" s="145">
        <f t="shared" si="745"/>
        <v>-11450.701239999999</v>
      </c>
      <c r="EV82" s="146" t="e">
        <f t="shared" si="745"/>
        <v>#DIV/0!</v>
      </c>
      <c r="EW82" s="147">
        <f t="shared" si="745"/>
        <v>0</v>
      </c>
      <c r="EX82" s="145">
        <f t="shared" si="745"/>
        <v>0</v>
      </c>
      <c r="EY82" s="145">
        <f t="shared" si="745"/>
        <v>0</v>
      </c>
      <c r="EZ82" s="145">
        <f t="shared" si="745"/>
        <v>0</v>
      </c>
      <c r="FA82" s="145">
        <f t="shared" si="745"/>
        <v>25465.672910000001</v>
      </c>
      <c r="FB82" s="145">
        <f t="shared" si="745"/>
        <v>25465.672910000001</v>
      </c>
      <c r="FC82" s="145">
        <f t="shared" ref="FC82:GV82" si="746">SUM(FC81)</f>
        <v>0</v>
      </c>
      <c r="FD82" s="145">
        <f t="shared" si="746"/>
        <v>0</v>
      </c>
      <c r="FE82" s="145">
        <f t="shared" si="746"/>
        <v>-25465.672910000001</v>
      </c>
      <c r="FF82" s="146" t="e">
        <f t="shared" si="746"/>
        <v>#DIV/0!</v>
      </c>
      <c r="FG82" s="147">
        <f t="shared" si="746"/>
        <v>0</v>
      </c>
      <c r="FH82" s="145">
        <f t="shared" si="746"/>
        <v>0</v>
      </c>
      <c r="FI82" s="145">
        <f t="shared" si="746"/>
        <v>0</v>
      </c>
      <c r="FJ82" s="145">
        <f t="shared" si="746"/>
        <v>0</v>
      </c>
      <c r="FK82" s="145">
        <f t="shared" si="746"/>
        <v>14346.61593</v>
      </c>
      <c r="FL82" s="145">
        <f t="shared" si="746"/>
        <v>14346.612641020261</v>
      </c>
      <c r="FM82" s="145">
        <f t="shared" si="746"/>
        <v>3.2889797391923992E-3</v>
      </c>
      <c r="FN82" s="145">
        <f t="shared" si="746"/>
        <v>0</v>
      </c>
      <c r="FO82" s="145">
        <f t="shared" si="746"/>
        <v>-14346.61593</v>
      </c>
      <c r="FP82" s="146" t="e">
        <f t="shared" si="746"/>
        <v>#DIV/0!</v>
      </c>
      <c r="FQ82" s="147">
        <f t="shared" si="746"/>
        <v>0</v>
      </c>
      <c r="FR82" s="145">
        <f t="shared" si="746"/>
        <v>0</v>
      </c>
      <c r="FS82" s="145">
        <f t="shared" si="746"/>
        <v>0</v>
      </c>
      <c r="FT82" s="145">
        <f t="shared" si="746"/>
        <v>0</v>
      </c>
      <c r="FU82" s="145">
        <f t="shared" si="746"/>
        <v>51262.990080000003</v>
      </c>
      <c r="FV82" s="145">
        <f t="shared" si="746"/>
        <v>51262.986791020267</v>
      </c>
      <c r="FW82" s="145">
        <f t="shared" si="746"/>
        <v>3.2889797391923992E-3</v>
      </c>
      <c r="FX82" s="145">
        <f t="shared" si="746"/>
        <v>0</v>
      </c>
      <c r="FY82" s="145">
        <f t="shared" si="746"/>
        <v>-51262.990080000003</v>
      </c>
      <c r="FZ82" s="146" t="e">
        <f t="shared" si="746"/>
        <v>#DIV/0!</v>
      </c>
      <c r="GA82" s="147">
        <f t="shared" si="746"/>
        <v>0</v>
      </c>
      <c r="GB82" s="145">
        <f t="shared" si="746"/>
        <v>0</v>
      </c>
      <c r="GC82" s="145">
        <f t="shared" si="746"/>
        <v>0</v>
      </c>
      <c r="GD82" s="145">
        <f t="shared" si="746"/>
        <v>0</v>
      </c>
      <c r="GE82" s="145">
        <f t="shared" si="746"/>
        <v>80404.93925000001</v>
      </c>
      <c r="GF82" s="145">
        <f t="shared" si="746"/>
        <v>80276.070591229072</v>
      </c>
      <c r="GG82" s="145">
        <f t="shared" si="746"/>
        <v>128.86865877094033</v>
      </c>
      <c r="GH82" s="145">
        <f t="shared" si="746"/>
        <v>0</v>
      </c>
      <c r="GI82" s="145">
        <f t="shared" si="746"/>
        <v>-80404.93925000001</v>
      </c>
      <c r="GJ82" s="146" t="e">
        <f t="shared" si="746"/>
        <v>#DIV/0!</v>
      </c>
      <c r="GK82" s="147">
        <f t="shared" si="746"/>
        <v>0</v>
      </c>
      <c r="GL82" s="145">
        <f t="shared" si="746"/>
        <v>0</v>
      </c>
      <c r="GM82" s="145">
        <f t="shared" si="746"/>
        <v>0</v>
      </c>
      <c r="GN82" s="145">
        <f t="shared" si="746"/>
        <v>0</v>
      </c>
      <c r="GO82" s="145">
        <f t="shared" si="746"/>
        <v>111611.13561000001</v>
      </c>
      <c r="GP82" s="145">
        <f t="shared" si="746"/>
        <v>111482.26623403834</v>
      </c>
      <c r="GQ82" s="145">
        <f t="shared" si="746"/>
        <v>128.86937596167041</v>
      </c>
      <c r="GR82" s="145">
        <f t="shared" si="746"/>
        <v>0</v>
      </c>
      <c r="GS82" s="145">
        <f t="shared" si="746"/>
        <v>-111611.13561000001</v>
      </c>
      <c r="GT82" s="146" t="e">
        <f t="shared" si="746"/>
        <v>#DIV/0!</v>
      </c>
      <c r="GV82" s="145">
        <f t="shared" si="746"/>
        <v>0</v>
      </c>
      <c r="GW82" s="77"/>
      <c r="GX82" s="65">
        <f t="shared" si="673"/>
        <v>-31206.196359999998</v>
      </c>
      <c r="GY82" s="79">
        <f>+[1]Аппарат!AK78+[1]Филиалы!AK50</f>
        <v>10628.10815</v>
      </c>
      <c r="GZ82" s="79">
        <f t="shared" si="449"/>
        <v>0</v>
      </c>
      <c r="HD82" s="79">
        <f>+[1]Аппарат!EG78+[1]Филиалы!EG50</f>
        <v>60348.145530000002</v>
      </c>
      <c r="HE82" s="79">
        <f>+HD82-EG82</f>
        <v>0</v>
      </c>
    </row>
    <row r="83" spans="1:213" ht="15" x14ac:dyDescent="0.2">
      <c r="A83" s="339" t="s">
        <v>341</v>
      </c>
      <c r="B83" s="128" t="s">
        <v>342</v>
      </c>
      <c r="C83" s="149">
        <f t="shared" si="674"/>
        <v>0</v>
      </c>
      <c r="D83" s="68">
        <f>+[1]Аппарат!D79</f>
        <v>0</v>
      </c>
      <c r="E83" s="68">
        <f>+[1]Аппарат!E79</f>
        <v>0</v>
      </c>
      <c r="F83" s="68"/>
      <c r="G83" s="150">
        <f t="shared" si="521"/>
        <v>0</v>
      </c>
      <c r="H83" s="68">
        <f>+[1]Аппарат!H79</f>
        <v>0</v>
      </c>
      <c r="I83" s="68">
        <f>+[1]Аппарат!I79</f>
        <v>0</v>
      </c>
      <c r="J83" s="68">
        <f>+[1]Аппарат!J79</f>
        <v>0</v>
      </c>
      <c r="K83" s="139">
        <f t="shared" si="675"/>
        <v>0</v>
      </c>
      <c r="L83" s="140" t="e">
        <f t="shared" si="676"/>
        <v>#DIV/0!</v>
      </c>
      <c r="M83" s="149">
        <f t="shared" si="207"/>
        <v>0</v>
      </c>
      <c r="N83" s="68">
        <f>+[1]Аппарат!N79</f>
        <v>0</v>
      </c>
      <c r="O83" s="68">
        <f>+[1]Аппарат!O79</f>
        <v>0</v>
      </c>
      <c r="P83" s="68"/>
      <c r="Q83" s="150">
        <f t="shared" si="656"/>
        <v>0</v>
      </c>
      <c r="R83" s="68">
        <f>+[1]Аппарат!R79</f>
        <v>0</v>
      </c>
      <c r="S83" s="68">
        <f>+[1]Аппарат!S79</f>
        <v>0</v>
      </c>
      <c r="T83" s="68">
        <f>+[1]Аппарат!T79</f>
        <v>0</v>
      </c>
      <c r="U83" s="139">
        <f t="shared" si="677"/>
        <v>0</v>
      </c>
      <c r="V83" s="140" t="e">
        <f t="shared" si="678"/>
        <v>#DIV/0!</v>
      </c>
      <c r="W83" s="149">
        <f t="shared" si="396"/>
        <v>0</v>
      </c>
      <c r="X83" s="68">
        <f>+[1]Аппарат!X79</f>
        <v>0</v>
      </c>
      <c r="Y83" s="68">
        <f>+[1]Аппарат!Y79</f>
        <v>0</v>
      </c>
      <c r="Z83" s="68"/>
      <c r="AA83" s="150">
        <f t="shared" si="397"/>
        <v>0</v>
      </c>
      <c r="AB83" s="68">
        <f>+[1]Аппарат!AB79</f>
        <v>0</v>
      </c>
      <c r="AC83" s="68">
        <f>+[1]Аппарат!AC79</f>
        <v>0</v>
      </c>
      <c r="AD83" s="68">
        <f>+[1]Аппарат!AD79</f>
        <v>0</v>
      </c>
      <c r="AE83" s="139">
        <f t="shared" si="679"/>
        <v>0</v>
      </c>
      <c r="AF83" s="140" t="e">
        <f t="shared" si="680"/>
        <v>#DIV/0!</v>
      </c>
      <c r="AG83" s="149">
        <f t="shared" si="398"/>
        <v>0</v>
      </c>
      <c r="AH83" s="68">
        <f t="shared" ref="AH83:AJ91" si="747">+D83+N83+X83</f>
        <v>0</v>
      </c>
      <c r="AI83" s="68">
        <f t="shared" si="747"/>
        <v>0</v>
      </c>
      <c r="AJ83" s="68">
        <f t="shared" si="747"/>
        <v>0</v>
      </c>
      <c r="AK83" s="150">
        <f t="shared" si="399"/>
        <v>0</v>
      </c>
      <c r="AL83" s="68">
        <f t="shared" ref="AL83:AN91" si="748">+H83+R83+AB83</f>
        <v>0</v>
      </c>
      <c r="AM83" s="68">
        <f t="shared" si="748"/>
        <v>0</v>
      </c>
      <c r="AN83" s="68">
        <f t="shared" si="748"/>
        <v>0</v>
      </c>
      <c r="AO83" s="139">
        <f t="shared" si="681"/>
        <v>0</v>
      </c>
      <c r="AP83" s="140" t="e">
        <f t="shared" si="682"/>
        <v>#DIV/0!</v>
      </c>
      <c r="AQ83" s="149">
        <f t="shared" si="400"/>
        <v>0</v>
      </c>
      <c r="AR83" s="68">
        <f>+[1]Аппарат!AR79</f>
        <v>0</v>
      </c>
      <c r="AS83" s="68">
        <f>+[1]Аппарат!AS79</f>
        <v>0</v>
      </c>
      <c r="AT83" s="68"/>
      <c r="AU83" s="150">
        <f t="shared" si="401"/>
        <v>0</v>
      </c>
      <c r="AV83" s="68">
        <f>+[1]Аппарат!AV79</f>
        <v>0</v>
      </c>
      <c r="AW83" s="68">
        <f>+[1]Аппарат!AW79</f>
        <v>0</v>
      </c>
      <c r="AX83" s="68">
        <f>+[1]Аппарат!AX79</f>
        <v>0</v>
      </c>
      <c r="AY83" s="139">
        <f t="shared" si="683"/>
        <v>0</v>
      </c>
      <c r="AZ83" s="140" t="e">
        <f t="shared" si="684"/>
        <v>#DIV/0!</v>
      </c>
      <c r="BA83" s="149">
        <f t="shared" si="402"/>
        <v>0</v>
      </c>
      <c r="BB83" s="68">
        <f>+[1]Аппарат!BB79</f>
        <v>0</v>
      </c>
      <c r="BC83" s="68">
        <f>+[1]Аппарат!BC79</f>
        <v>0</v>
      </c>
      <c r="BD83" s="68"/>
      <c r="BE83" s="150">
        <f t="shared" si="403"/>
        <v>0</v>
      </c>
      <c r="BF83" s="68">
        <f>+[1]Аппарат!BF79</f>
        <v>0</v>
      </c>
      <c r="BG83" s="68">
        <f>+[1]Аппарат!BG79</f>
        <v>0</v>
      </c>
      <c r="BH83" s="68">
        <f>+[1]Аппарат!BH79</f>
        <v>0</v>
      </c>
      <c r="BI83" s="139">
        <f t="shared" si="685"/>
        <v>0</v>
      </c>
      <c r="BJ83" s="140" t="e">
        <f t="shared" si="686"/>
        <v>#DIV/0!</v>
      </c>
      <c r="BK83" s="149">
        <f t="shared" si="404"/>
        <v>0</v>
      </c>
      <c r="BL83" s="68">
        <f>+[1]Аппарат!BL79</f>
        <v>0</v>
      </c>
      <c r="BM83" s="68">
        <f>+[1]Аппарат!BM79</f>
        <v>0</v>
      </c>
      <c r="BN83" s="68"/>
      <c r="BO83" s="150">
        <f t="shared" si="405"/>
        <v>0</v>
      </c>
      <c r="BP83" s="68">
        <f>+[1]Аппарат!BP79</f>
        <v>0</v>
      </c>
      <c r="BQ83" s="68">
        <f>+[1]Аппарат!BQ79</f>
        <v>0</v>
      </c>
      <c r="BR83" s="68">
        <f>+[1]Аппарат!BR79</f>
        <v>0</v>
      </c>
      <c r="BS83" s="139">
        <f t="shared" si="687"/>
        <v>0</v>
      </c>
      <c r="BT83" s="140" t="e">
        <f t="shared" si="688"/>
        <v>#DIV/0!</v>
      </c>
      <c r="BU83" s="149">
        <f t="shared" si="406"/>
        <v>0</v>
      </c>
      <c r="BV83" s="68">
        <f t="shared" ref="BV83:BX91" si="749">+AR83+BB83+BL83</f>
        <v>0</v>
      </c>
      <c r="BW83" s="68">
        <f t="shared" si="749"/>
        <v>0</v>
      </c>
      <c r="BX83" s="68">
        <f t="shared" si="749"/>
        <v>0</v>
      </c>
      <c r="BY83" s="150">
        <f t="shared" si="407"/>
        <v>0</v>
      </c>
      <c r="BZ83" s="68">
        <f t="shared" ref="BZ83:CB91" si="750">+AV83+BF83+BP83</f>
        <v>0</v>
      </c>
      <c r="CA83" s="68">
        <f t="shared" si="750"/>
        <v>0</v>
      </c>
      <c r="CB83" s="68">
        <f t="shared" si="750"/>
        <v>0</v>
      </c>
      <c r="CC83" s="139">
        <f t="shared" si="689"/>
        <v>0</v>
      </c>
      <c r="CD83" s="140" t="e">
        <f t="shared" si="690"/>
        <v>#DIV/0!</v>
      </c>
      <c r="CE83" s="149">
        <f t="shared" si="408"/>
        <v>0</v>
      </c>
      <c r="CF83" s="68">
        <f t="shared" ref="CF83:CH91" si="751">+AH83+BV83</f>
        <v>0</v>
      </c>
      <c r="CG83" s="68">
        <f t="shared" si="751"/>
        <v>0</v>
      </c>
      <c r="CH83" s="68">
        <f t="shared" si="751"/>
        <v>0</v>
      </c>
      <c r="CI83" s="150">
        <f t="shared" si="409"/>
        <v>0</v>
      </c>
      <c r="CJ83" s="68">
        <f>+[1]Аппарат!CJ79</f>
        <v>0</v>
      </c>
      <c r="CK83" s="68">
        <f>+[1]Аппарат!CK79</f>
        <v>0</v>
      </c>
      <c r="CL83" s="68">
        <f>+[1]Аппарат!CL79</f>
        <v>0</v>
      </c>
      <c r="CM83" s="139">
        <f t="shared" si="691"/>
        <v>0</v>
      </c>
      <c r="CN83" s="140" t="e">
        <f t="shared" si="692"/>
        <v>#DIV/0!</v>
      </c>
      <c r="CO83" s="149">
        <f t="shared" si="693"/>
        <v>0</v>
      </c>
      <c r="CP83" s="68">
        <f>+[1]Аппарат!CP79</f>
        <v>0</v>
      </c>
      <c r="CQ83" s="68">
        <f>+[1]Аппарат!CQ79</f>
        <v>0</v>
      </c>
      <c r="CR83" s="68"/>
      <c r="CS83" s="150">
        <f t="shared" si="523"/>
        <v>0</v>
      </c>
      <c r="CT83" s="68">
        <f>+[1]Аппарат!CT79</f>
        <v>0</v>
      </c>
      <c r="CU83" s="68">
        <f>+[1]Аппарат!CU79</f>
        <v>0</v>
      </c>
      <c r="CV83" s="68">
        <f>+[1]Аппарат!CV79</f>
        <v>0</v>
      </c>
      <c r="CW83" s="139">
        <f t="shared" si="228"/>
        <v>0</v>
      </c>
      <c r="CX83" s="140" t="e">
        <f t="shared" si="229"/>
        <v>#DIV/0!</v>
      </c>
      <c r="CY83" s="149">
        <f t="shared" si="230"/>
        <v>0</v>
      </c>
      <c r="CZ83" s="68">
        <f>+[1]Аппарат!CZ79</f>
        <v>0</v>
      </c>
      <c r="DA83" s="68">
        <f>+[1]Аппарат!DA79</f>
        <v>0</v>
      </c>
      <c r="DB83" s="68"/>
      <c r="DC83" s="150">
        <f t="shared" si="662"/>
        <v>0</v>
      </c>
      <c r="DD83" s="68">
        <f>+[1]Аппарат!DD79</f>
        <v>0</v>
      </c>
      <c r="DE83" s="68">
        <f>+[1]Аппарат!DE79</f>
        <v>0</v>
      </c>
      <c r="DF83" s="68">
        <f>+[1]Аппарат!DF79</f>
        <v>0</v>
      </c>
      <c r="DG83" s="139">
        <f t="shared" si="233"/>
        <v>0</v>
      </c>
      <c r="DH83" s="140" t="e">
        <f t="shared" si="234"/>
        <v>#DIV/0!</v>
      </c>
      <c r="DI83" s="149">
        <f t="shared" si="410"/>
        <v>0</v>
      </c>
      <c r="DJ83" s="68">
        <f>+[1]Аппарат!DJ79</f>
        <v>0</v>
      </c>
      <c r="DK83" s="68">
        <f>+[1]Аппарат!DK79</f>
        <v>0</v>
      </c>
      <c r="DL83" s="68"/>
      <c r="DM83" s="150">
        <f t="shared" si="411"/>
        <v>0</v>
      </c>
      <c r="DN83" s="68">
        <f>+[1]Аппарат!DN79</f>
        <v>0</v>
      </c>
      <c r="DO83" s="68">
        <f>+[1]Аппарат!DO79</f>
        <v>0</v>
      </c>
      <c r="DP83" s="68">
        <f>+[1]Аппарат!DP79</f>
        <v>0</v>
      </c>
      <c r="DQ83" s="139">
        <f t="shared" si="237"/>
        <v>0</v>
      </c>
      <c r="DR83" s="140" t="e">
        <f t="shared" si="238"/>
        <v>#DIV/0!</v>
      </c>
      <c r="DS83" s="149">
        <f t="shared" si="412"/>
        <v>0</v>
      </c>
      <c r="DT83" s="68">
        <f t="shared" ref="DT83:DV91" si="752">+CP83+CZ83+DJ83</f>
        <v>0</v>
      </c>
      <c r="DU83" s="68">
        <f t="shared" si="752"/>
        <v>0</v>
      </c>
      <c r="DV83" s="68">
        <f t="shared" si="752"/>
        <v>0</v>
      </c>
      <c r="DW83" s="150">
        <f t="shared" si="413"/>
        <v>0</v>
      </c>
      <c r="DX83" s="68">
        <f t="shared" ref="DX83:DZ91" si="753">+CT83+DD83+DN83</f>
        <v>0</v>
      </c>
      <c r="DY83" s="68">
        <f t="shared" si="753"/>
        <v>0</v>
      </c>
      <c r="DZ83" s="68">
        <f t="shared" si="753"/>
        <v>0</v>
      </c>
      <c r="EA83" s="139">
        <f t="shared" si="241"/>
        <v>0</v>
      </c>
      <c r="EB83" s="140" t="e">
        <f t="shared" si="242"/>
        <v>#DIV/0!</v>
      </c>
      <c r="EC83" s="149">
        <f t="shared" si="414"/>
        <v>0</v>
      </c>
      <c r="ED83" s="68">
        <f t="shared" ref="ED83:EF91" si="754">+CF83+DT83</f>
        <v>0</v>
      </c>
      <c r="EE83" s="68">
        <f t="shared" si="754"/>
        <v>0</v>
      </c>
      <c r="EF83" s="68">
        <f t="shared" si="754"/>
        <v>0</v>
      </c>
      <c r="EG83" s="150">
        <f t="shared" si="415"/>
        <v>0</v>
      </c>
      <c r="EH83" s="68">
        <f t="shared" ref="EH83:EJ91" si="755">+CJ83+DX83</f>
        <v>0</v>
      </c>
      <c r="EI83" s="68">
        <f t="shared" si="755"/>
        <v>0</v>
      </c>
      <c r="EJ83" s="68">
        <f t="shared" si="755"/>
        <v>0</v>
      </c>
      <c r="EK83" s="139">
        <f t="shared" si="245"/>
        <v>0</v>
      </c>
      <c r="EL83" s="140" t="e">
        <f t="shared" si="246"/>
        <v>#DIV/0!</v>
      </c>
      <c r="EM83" s="149">
        <f t="shared" si="416"/>
        <v>0</v>
      </c>
      <c r="EN83" s="68">
        <f>+[1]Аппарат!EN79</f>
        <v>0</v>
      </c>
      <c r="EO83" s="68">
        <f>+[1]Аппарат!EO79</f>
        <v>0</v>
      </c>
      <c r="EP83" s="68"/>
      <c r="EQ83" s="150">
        <f t="shared" si="417"/>
        <v>0</v>
      </c>
      <c r="ER83" s="68">
        <f>+[1]Аппарат!ER79</f>
        <v>0</v>
      </c>
      <c r="ES83" s="68">
        <f>+[1]Аппарат!ES79</f>
        <v>0</v>
      </c>
      <c r="ET83" s="68">
        <f>+[1]Аппарат!ET79</f>
        <v>0</v>
      </c>
      <c r="EU83" s="139">
        <f t="shared" si="249"/>
        <v>0</v>
      </c>
      <c r="EV83" s="140" t="e">
        <f t="shared" si="250"/>
        <v>#DIV/0!</v>
      </c>
      <c r="EW83" s="149">
        <f t="shared" si="418"/>
        <v>0</v>
      </c>
      <c r="EX83" s="68">
        <f>+[1]Аппарат!EX79</f>
        <v>0</v>
      </c>
      <c r="EY83" s="68">
        <f>+[1]Аппарат!EY79</f>
        <v>0</v>
      </c>
      <c r="EZ83" s="68"/>
      <c r="FA83" s="150">
        <f t="shared" si="419"/>
        <v>0</v>
      </c>
      <c r="FB83" s="68">
        <f>+[1]Аппарат!FB79</f>
        <v>0</v>
      </c>
      <c r="FC83" s="68">
        <f>+[1]Аппарат!FC79</f>
        <v>0</v>
      </c>
      <c r="FD83" s="68">
        <f>+[1]Аппарат!FD79</f>
        <v>0</v>
      </c>
      <c r="FE83" s="139">
        <f t="shared" si="253"/>
        <v>0</v>
      </c>
      <c r="FF83" s="140" t="e">
        <f t="shared" si="254"/>
        <v>#DIV/0!</v>
      </c>
      <c r="FG83" s="149">
        <f t="shared" si="420"/>
        <v>0</v>
      </c>
      <c r="FH83" s="68">
        <f>+[1]Аппарат!FH79</f>
        <v>0</v>
      </c>
      <c r="FI83" s="68">
        <f>+[1]Аппарат!FI79</f>
        <v>0</v>
      </c>
      <c r="FJ83" s="68"/>
      <c r="FK83" s="150">
        <f t="shared" si="421"/>
        <v>0</v>
      </c>
      <c r="FL83" s="68">
        <f>+[1]Аппарат!FL79</f>
        <v>0</v>
      </c>
      <c r="FM83" s="68">
        <f>+[1]Аппарат!FM79</f>
        <v>0</v>
      </c>
      <c r="FN83" s="68">
        <f>+[1]Аппарат!FN79</f>
        <v>0</v>
      </c>
      <c r="FO83" s="139">
        <f t="shared" si="257"/>
        <v>0</v>
      </c>
      <c r="FP83" s="140" t="e">
        <f t="shared" si="258"/>
        <v>#DIV/0!</v>
      </c>
      <c r="FQ83" s="149">
        <f t="shared" si="422"/>
        <v>0</v>
      </c>
      <c r="FR83" s="68">
        <f t="shared" ref="FR83:FT91" si="756">+EN83+EX83+FH83</f>
        <v>0</v>
      </c>
      <c r="FS83" s="68">
        <f t="shared" si="756"/>
        <v>0</v>
      </c>
      <c r="FT83" s="68">
        <f t="shared" si="756"/>
        <v>0</v>
      </c>
      <c r="FU83" s="150">
        <f t="shared" si="423"/>
        <v>0</v>
      </c>
      <c r="FV83" s="68">
        <f t="shared" ref="FV83:FX91" si="757">+ER83+FB83+FL83</f>
        <v>0</v>
      </c>
      <c r="FW83" s="68">
        <f t="shared" si="757"/>
        <v>0</v>
      </c>
      <c r="FX83" s="68">
        <f t="shared" si="757"/>
        <v>0</v>
      </c>
      <c r="FY83" s="139">
        <f t="shared" si="261"/>
        <v>0</v>
      </c>
      <c r="FZ83" s="140" t="e">
        <f t="shared" si="262"/>
        <v>#DIV/0!</v>
      </c>
      <c r="GA83" s="149">
        <f t="shared" si="424"/>
        <v>0</v>
      </c>
      <c r="GB83" s="68">
        <f t="shared" ref="GB83:GD91" si="758">+DT83+FR83</f>
        <v>0</v>
      </c>
      <c r="GC83" s="68">
        <f t="shared" si="758"/>
        <v>0</v>
      </c>
      <c r="GD83" s="68">
        <f t="shared" si="758"/>
        <v>0</v>
      </c>
      <c r="GE83" s="150">
        <f t="shared" si="425"/>
        <v>0</v>
      </c>
      <c r="GF83" s="68">
        <f t="shared" ref="GF83:GH91" si="759">+DX83+FV83</f>
        <v>0</v>
      </c>
      <c r="GG83" s="68">
        <f t="shared" si="759"/>
        <v>0</v>
      </c>
      <c r="GH83" s="68">
        <f t="shared" si="759"/>
        <v>0</v>
      </c>
      <c r="GI83" s="139">
        <f t="shared" si="265"/>
        <v>0</v>
      </c>
      <c r="GJ83" s="140" t="e">
        <f t="shared" si="266"/>
        <v>#DIV/0!</v>
      </c>
      <c r="GK83" s="149">
        <f t="shared" si="426"/>
        <v>0</v>
      </c>
      <c r="GL83" s="68">
        <f t="shared" ref="GL83:GN91" si="760">+ED83+FR83</f>
        <v>0</v>
      </c>
      <c r="GM83" s="68">
        <f t="shared" si="760"/>
        <v>0</v>
      </c>
      <c r="GN83" s="68">
        <f t="shared" si="760"/>
        <v>0</v>
      </c>
      <c r="GO83" s="150">
        <f t="shared" si="427"/>
        <v>0</v>
      </c>
      <c r="GP83" s="68">
        <f t="shared" ref="GP83:GR91" si="761">+EH83+FV83</f>
        <v>0</v>
      </c>
      <c r="GQ83" s="68">
        <f t="shared" si="761"/>
        <v>0</v>
      </c>
      <c r="GR83" s="68">
        <f t="shared" si="761"/>
        <v>0</v>
      </c>
      <c r="GS83" s="139">
        <f t="shared" si="269"/>
        <v>0</v>
      </c>
      <c r="GT83" s="140" t="e">
        <f t="shared" si="270"/>
        <v>#DIV/0!</v>
      </c>
      <c r="GV83" s="31"/>
      <c r="GX83" s="65">
        <f t="shared" si="673"/>
        <v>0</v>
      </c>
      <c r="GZ83" s="79">
        <f t="shared" si="449"/>
        <v>0</v>
      </c>
    </row>
    <row r="84" spans="1:213" ht="15" x14ac:dyDescent="0.2">
      <c r="A84" s="340"/>
      <c r="B84" s="107" t="s">
        <v>343</v>
      </c>
      <c r="C84" s="149">
        <f t="shared" si="674"/>
        <v>0</v>
      </c>
      <c r="D84" s="68">
        <f>+[1]Аппарат!D80</f>
        <v>0</v>
      </c>
      <c r="E84" s="68">
        <f>+[1]Аппарат!E80</f>
        <v>0</v>
      </c>
      <c r="F84" s="68"/>
      <c r="G84" s="150">
        <f t="shared" si="521"/>
        <v>0</v>
      </c>
      <c r="H84" s="68">
        <f>+[1]Аппарат!H80</f>
        <v>0</v>
      </c>
      <c r="I84" s="68">
        <f>+[1]Аппарат!I80</f>
        <v>0</v>
      </c>
      <c r="J84" s="68">
        <f>+[1]Аппарат!J80</f>
        <v>0</v>
      </c>
      <c r="K84" s="139">
        <f t="shared" si="675"/>
        <v>0</v>
      </c>
      <c r="L84" s="140" t="e">
        <f t="shared" si="676"/>
        <v>#DIV/0!</v>
      </c>
      <c r="M84" s="149">
        <f t="shared" si="207"/>
        <v>0</v>
      </c>
      <c r="N84" s="68">
        <f>+[1]Аппарат!N80</f>
        <v>0</v>
      </c>
      <c r="O84" s="68">
        <f>+[1]Аппарат!O80</f>
        <v>0</v>
      </c>
      <c r="P84" s="68"/>
      <c r="Q84" s="150">
        <f t="shared" si="656"/>
        <v>0</v>
      </c>
      <c r="R84" s="68">
        <f>+[1]Аппарат!R80</f>
        <v>0</v>
      </c>
      <c r="S84" s="68">
        <f>+[1]Аппарат!S80</f>
        <v>0</v>
      </c>
      <c r="T84" s="68">
        <f>+[1]Аппарат!T80</f>
        <v>0</v>
      </c>
      <c r="U84" s="139">
        <f t="shared" si="677"/>
        <v>0</v>
      </c>
      <c r="V84" s="140" t="e">
        <f t="shared" si="678"/>
        <v>#DIV/0!</v>
      </c>
      <c r="W84" s="149">
        <f t="shared" si="396"/>
        <v>0</v>
      </c>
      <c r="X84" s="68">
        <f>+[1]Аппарат!X80</f>
        <v>0</v>
      </c>
      <c r="Y84" s="68">
        <f>+[1]Аппарат!Y80</f>
        <v>0</v>
      </c>
      <c r="Z84" s="68"/>
      <c r="AA84" s="150">
        <f t="shared" si="397"/>
        <v>0</v>
      </c>
      <c r="AB84" s="68">
        <f>+[1]Аппарат!AB80</f>
        <v>0</v>
      </c>
      <c r="AC84" s="68">
        <f>+[1]Аппарат!AC80</f>
        <v>0</v>
      </c>
      <c r="AD84" s="68">
        <f>+[1]Аппарат!AD80</f>
        <v>0</v>
      </c>
      <c r="AE84" s="139">
        <f t="shared" si="679"/>
        <v>0</v>
      </c>
      <c r="AF84" s="140" t="e">
        <f t="shared" si="680"/>
        <v>#DIV/0!</v>
      </c>
      <c r="AG84" s="149">
        <f t="shared" si="398"/>
        <v>0</v>
      </c>
      <c r="AH84" s="68">
        <f t="shared" si="747"/>
        <v>0</v>
      </c>
      <c r="AI84" s="68">
        <f t="shared" si="747"/>
        <v>0</v>
      </c>
      <c r="AJ84" s="68">
        <f t="shared" si="747"/>
        <v>0</v>
      </c>
      <c r="AK84" s="150">
        <f t="shared" si="399"/>
        <v>0</v>
      </c>
      <c r="AL84" s="68">
        <f t="shared" si="748"/>
        <v>0</v>
      </c>
      <c r="AM84" s="68">
        <f t="shared" si="748"/>
        <v>0</v>
      </c>
      <c r="AN84" s="68">
        <f t="shared" si="748"/>
        <v>0</v>
      </c>
      <c r="AO84" s="139">
        <f t="shared" si="681"/>
        <v>0</v>
      </c>
      <c r="AP84" s="140" t="e">
        <f t="shared" si="682"/>
        <v>#DIV/0!</v>
      </c>
      <c r="AQ84" s="149">
        <f t="shared" si="400"/>
        <v>0</v>
      </c>
      <c r="AR84" s="68">
        <f>+[1]Аппарат!AR80</f>
        <v>0</v>
      </c>
      <c r="AS84" s="68">
        <f>+[1]Аппарат!AS80</f>
        <v>0</v>
      </c>
      <c r="AT84" s="68"/>
      <c r="AU84" s="150">
        <f t="shared" si="401"/>
        <v>0</v>
      </c>
      <c r="AV84" s="68">
        <f>+[1]Аппарат!AV80</f>
        <v>0</v>
      </c>
      <c r="AW84" s="68">
        <f>+[1]Аппарат!AW80</f>
        <v>0</v>
      </c>
      <c r="AX84" s="68">
        <f>+[1]Аппарат!AX80</f>
        <v>0</v>
      </c>
      <c r="AY84" s="139">
        <f t="shared" si="683"/>
        <v>0</v>
      </c>
      <c r="AZ84" s="140" t="e">
        <f t="shared" si="684"/>
        <v>#DIV/0!</v>
      </c>
      <c r="BA84" s="149">
        <f t="shared" si="402"/>
        <v>0</v>
      </c>
      <c r="BB84" s="68">
        <f>+[1]Аппарат!BB80</f>
        <v>0</v>
      </c>
      <c r="BC84" s="68">
        <f>+[1]Аппарат!BC80</f>
        <v>0</v>
      </c>
      <c r="BD84" s="68"/>
      <c r="BE84" s="150">
        <f t="shared" si="403"/>
        <v>0</v>
      </c>
      <c r="BF84" s="68">
        <f>+[1]Аппарат!BF80</f>
        <v>0</v>
      </c>
      <c r="BG84" s="68">
        <f>+[1]Аппарат!BG80</f>
        <v>0</v>
      </c>
      <c r="BH84" s="68">
        <f>+[1]Аппарат!BH80</f>
        <v>0</v>
      </c>
      <c r="BI84" s="139">
        <f t="shared" si="685"/>
        <v>0</v>
      </c>
      <c r="BJ84" s="140" t="e">
        <f t="shared" si="686"/>
        <v>#DIV/0!</v>
      </c>
      <c r="BK84" s="149">
        <f t="shared" si="404"/>
        <v>0</v>
      </c>
      <c r="BL84" s="68">
        <f>+[1]Аппарат!BL80</f>
        <v>0</v>
      </c>
      <c r="BM84" s="68">
        <f>+[1]Аппарат!BM80</f>
        <v>0</v>
      </c>
      <c r="BN84" s="68"/>
      <c r="BO84" s="150">
        <f t="shared" si="405"/>
        <v>0</v>
      </c>
      <c r="BP84" s="68">
        <f>+[1]Аппарат!BP80</f>
        <v>0</v>
      </c>
      <c r="BQ84" s="68">
        <f>+[1]Аппарат!BQ80</f>
        <v>0</v>
      </c>
      <c r="BR84" s="68">
        <f>+[1]Аппарат!BR80</f>
        <v>0</v>
      </c>
      <c r="BS84" s="139">
        <f t="shared" si="687"/>
        <v>0</v>
      </c>
      <c r="BT84" s="140" t="e">
        <f t="shared" si="688"/>
        <v>#DIV/0!</v>
      </c>
      <c r="BU84" s="149">
        <f t="shared" si="406"/>
        <v>0</v>
      </c>
      <c r="BV84" s="68">
        <f t="shared" si="749"/>
        <v>0</v>
      </c>
      <c r="BW84" s="68">
        <f t="shared" si="749"/>
        <v>0</v>
      </c>
      <c r="BX84" s="68">
        <f t="shared" si="749"/>
        <v>0</v>
      </c>
      <c r="BY84" s="150">
        <f t="shared" si="407"/>
        <v>0</v>
      </c>
      <c r="BZ84" s="68">
        <f t="shared" si="750"/>
        <v>0</v>
      </c>
      <c r="CA84" s="68">
        <f t="shared" si="750"/>
        <v>0</v>
      </c>
      <c r="CB84" s="68">
        <f t="shared" si="750"/>
        <v>0</v>
      </c>
      <c r="CC84" s="139">
        <f t="shared" si="689"/>
        <v>0</v>
      </c>
      <c r="CD84" s="140" t="e">
        <f t="shared" si="690"/>
        <v>#DIV/0!</v>
      </c>
      <c r="CE84" s="149">
        <f t="shared" si="408"/>
        <v>0</v>
      </c>
      <c r="CF84" s="68">
        <f t="shared" si="751"/>
        <v>0</v>
      </c>
      <c r="CG84" s="68">
        <f t="shared" si="751"/>
        <v>0</v>
      </c>
      <c r="CH84" s="68">
        <f t="shared" si="751"/>
        <v>0</v>
      </c>
      <c r="CI84" s="150">
        <f t="shared" si="409"/>
        <v>0</v>
      </c>
      <c r="CJ84" s="68">
        <f>+[1]Аппарат!CJ80</f>
        <v>0</v>
      </c>
      <c r="CK84" s="68">
        <f>+[1]Аппарат!CK80</f>
        <v>0</v>
      </c>
      <c r="CL84" s="68">
        <f>+[1]Аппарат!CL80</f>
        <v>0</v>
      </c>
      <c r="CM84" s="139">
        <f t="shared" si="691"/>
        <v>0</v>
      </c>
      <c r="CN84" s="140" t="e">
        <f t="shared" si="692"/>
        <v>#DIV/0!</v>
      </c>
      <c r="CO84" s="149">
        <f t="shared" si="693"/>
        <v>0</v>
      </c>
      <c r="CP84" s="68">
        <f>+[1]Аппарат!CP80</f>
        <v>0</v>
      </c>
      <c r="CQ84" s="68">
        <f>+[1]Аппарат!CQ80</f>
        <v>0</v>
      </c>
      <c r="CR84" s="68"/>
      <c r="CS84" s="150">
        <f t="shared" si="523"/>
        <v>0</v>
      </c>
      <c r="CT84" s="68">
        <f>+[1]Аппарат!CT80</f>
        <v>0</v>
      </c>
      <c r="CU84" s="68">
        <f>+[1]Аппарат!CU80</f>
        <v>0</v>
      </c>
      <c r="CV84" s="68">
        <f>+[1]Аппарат!CV80</f>
        <v>0</v>
      </c>
      <c r="CW84" s="139">
        <f t="shared" si="228"/>
        <v>0</v>
      </c>
      <c r="CX84" s="140" t="e">
        <f t="shared" si="229"/>
        <v>#DIV/0!</v>
      </c>
      <c r="CY84" s="149">
        <f t="shared" si="230"/>
        <v>0</v>
      </c>
      <c r="CZ84" s="68">
        <f>+[1]Аппарат!CZ80</f>
        <v>0</v>
      </c>
      <c r="DA84" s="68">
        <f>+[1]Аппарат!DA80</f>
        <v>0</v>
      </c>
      <c r="DB84" s="68"/>
      <c r="DC84" s="150">
        <f t="shared" si="662"/>
        <v>0</v>
      </c>
      <c r="DD84" s="68">
        <f>+[1]Аппарат!DD80</f>
        <v>0</v>
      </c>
      <c r="DE84" s="68">
        <f>+[1]Аппарат!DE80</f>
        <v>0</v>
      </c>
      <c r="DF84" s="68">
        <f>+[1]Аппарат!DF80</f>
        <v>0</v>
      </c>
      <c r="DG84" s="139">
        <f t="shared" si="233"/>
        <v>0</v>
      </c>
      <c r="DH84" s="140" t="e">
        <f t="shared" si="234"/>
        <v>#DIV/0!</v>
      </c>
      <c r="DI84" s="149">
        <f t="shared" si="410"/>
        <v>0</v>
      </c>
      <c r="DJ84" s="68">
        <f>+[1]Аппарат!DJ80</f>
        <v>0</v>
      </c>
      <c r="DK84" s="68">
        <f>+[1]Аппарат!DK80</f>
        <v>0</v>
      </c>
      <c r="DL84" s="68"/>
      <c r="DM84" s="150">
        <f t="shared" si="411"/>
        <v>0</v>
      </c>
      <c r="DN84" s="68">
        <f>+[1]Аппарат!DN80</f>
        <v>0</v>
      </c>
      <c r="DO84" s="68">
        <f>+[1]Аппарат!DO80</f>
        <v>0</v>
      </c>
      <c r="DP84" s="68">
        <f>+[1]Аппарат!DP80</f>
        <v>0</v>
      </c>
      <c r="DQ84" s="139">
        <f t="shared" si="237"/>
        <v>0</v>
      </c>
      <c r="DR84" s="140" t="e">
        <f t="shared" si="238"/>
        <v>#DIV/0!</v>
      </c>
      <c r="DS84" s="149">
        <f t="shared" si="412"/>
        <v>0</v>
      </c>
      <c r="DT84" s="68">
        <f t="shared" si="752"/>
        <v>0</v>
      </c>
      <c r="DU84" s="68">
        <f t="shared" si="752"/>
        <v>0</v>
      </c>
      <c r="DV84" s="68">
        <f t="shared" si="752"/>
        <v>0</v>
      </c>
      <c r="DW84" s="150">
        <f t="shared" si="413"/>
        <v>0</v>
      </c>
      <c r="DX84" s="68">
        <f t="shared" si="753"/>
        <v>0</v>
      </c>
      <c r="DY84" s="68">
        <f t="shared" si="753"/>
        <v>0</v>
      </c>
      <c r="DZ84" s="68">
        <f t="shared" si="753"/>
        <v>0</v>
      </c>
      <c r="EA84" s="139">
        <f t="shared" si="241"/>
        <v>0</v>
      </c>
      <c r="EB84" s="140" t="e">
        <f t="shared" si="242"/>
        <v>#DIV/0!</v>
      </c>
      <c r="EC84" s="149">
        <f t="shared" si="414"/>
        <v>0</v>
      </c>
      <c r="ED84" s="68">
        <f t="shared" si="754"/>
        <v>0</v>
      </c>
      <c r="EE84" s="68">
        <f t="shared" si="754"/>
        <v>0</v>
      </c>
      <c r="EF84" s="68">
        <f t="shared" si="754"/>
        <v>0</v>
      </c>
      <c r="EG84" s="150">
        <f t="shared" si="415"/>
        <v>0</v>
      </c>
      <c r="EH84" s="68">
        <f t="shared" si="755"/>
        <v>0</v>
      </c>
      <c r="EI84" s="68">
        <f t="shared" si="755"/>
        <v>0</v>
      </c>
      <c r="EJ84" s="68">
        <f t="shared" si="755"/>
        <v>0</v>
      </c>
      <c r="EK84" s="139">
        <f t="shared" si="245"/>
        <v>0</v>
      </c>
      <c r="EL84" s="140" t="e">
        <f t="shared" si="246"/>
        <v>#DIV/0!</v>
      </c>
      <c r="EM84" s="149">
        <f t="shared" si="416"/>
        <v>0</v>
      </c>
      <c r="EN84" s="68">
        <f>+[1]Аппарат!EN80</f>
        <v>0</v>
      </c>
      <c r="EO84" s="68">
        <f>+[1]Аппарат!EO80</f>
        <v>0</v>
      </c>
      <c r="EP84" s="68"/>
      <c r="EQ84" s="150">
        <f t="shared" si="417"/>
        <v>0</v>
      </c>
      <c r="ER84" s="68">
        <f>+[1]Аппарат!ER80</f>
        <v>0</v>
      </c>
      <c r="ES84" s="68">
        <f>+[1]Аппарат!ES80</f>
        <v>0</v>
      </c>
      <c r="ET84" s="68">
        <f>+[1]Аппарат!ET80</f>
        <v>0</v>
      </c>
      <c r="EU84" s="139">
        <f t="shared" si="249"/>
        <v>0</v>
      </c>
      <c r="EV84" s="140" t="e">
        <f t="shared" si="250"/>
        <v>#DIV/0!</v>
      </c>
      <c r="EW84" s="149">
        <f t="shared" si="418"/>
        <v>0</v>
      </c>
      <c r="EX84" s="68">
        <f>+[1]Аппарат!EX80</f>
        <v>0</v>
      </c>
      <c r="EY84" s="68">
        <f>+[1]Аппарат!EY80</f>
        <v>0</v>
      </c>
      <c r="EZ84" s="68"/>
      <c r="FA84" s="150">
        <f t="shared" si="419"/>
        <v>0</v>
      </c>
      <c r="FB84" s="68">
        <f>+[1]Аппарат!FB80</f>
        <v>0</v>
      </c>
      <c r="FC84" s="68">
        <f>+[1]Аппарат!FC80</f>
        <v>0</v>
      </c>
      <c r="FD84" s="68">
        <f>+[1]Аппарат!FD80</f>
        <v>0</v>
      </c>
      <c r="FE84" s="139">
        <f t="shared" si="253"/>
        <v>0</v>
      </c>
      <c r="FF84" s="140" t="e">
        <f t="shared" si="254"/>
        <v>#DIV/0!</v>
      </c>
      <c r="FG84" s="149">
        <f t="shared" si="420"/>
        <v>0</v>
      </c>
      <c r="FH84" s="68">
        <f>+[1]Аппарат!FH80</f>
        <v>0</v>
      </c>
      <c r="FI84" s="68">
        <f>+[1]Аппарат!FI80</f>
        <v>0</v>
      </c>
      <c r="FJ84" s="68"/>
      <c r="FK84" s="150">
        <f t="shared" si="421"/>
        <v>0</v>
      </c>
      <c r="FL84" s="68">
        <f>+[1]Аппарат!FL80</f>
        <v>0</v>
      </c>
      <c r="FM84" s="68">
        <f>+[1]Аппарат!FM80</f>
        <v>0</v>
      </c>
      <c r="FN84" s="68">
        <f>+[1]Аппарат!FN80</f>
        <v>0</v>
      </c>
      <c r="FO84" s="139">
        <f t="shared" si="257"/>
        <v>0</v>
      </c>
      <c r="FP84" s="140" t="e">
        <f t="shared" si="258"/>
        <v>#DIV/0!</v>
      </c>
      <c r="FQ84" s="149">
        <f t="shared" si="422"/>
        <v>0</v>
      </c>
      <c r="FR84" s="68">
        <f t="shared" si="756"/>
        <v>0</v>
      </c>
      <c r="FS84" s="68">
        <f t="shared" si="756"/>
        <v>0</v>
      </c>
      <c r="FT84" s="68">
        <f t="shared" si="756"/>
        <v>0</v>
      </c>
      <c r="FU84" s="150">
        <f t="shared" si="423"/>
        <v>0</v>
      </c>
      <c r="FV84" s="68">
        <f t="shared" si="757"/>
        <v>0</v>
      </c>
      <c r="FW84" s="68">
        <f t="shared" si="757"/>
        <v>0</v>
      </c>
      <c r="FX84" s="68">
        <f t="shared" si="757"/>
        <v>0</v>
      </c>
      <c r="FY84" s="139">
        <f t="shared" si="261"/>
        <v>0</v>
      </c>
      <c r="FZ84" s="140" t="e">
        <f t="shared" si="262"/>
        <v>#DIV/0!</v>
      </c>
      <c r="GA84" s="149">
        <f t="shared" si="424"/>
        <v>0</v>
      </c>
      <c r="GB84" s="68">
        <f t="shared" si="758"/>
        <v>0</v>
      </c>
      <c r="GC84" s="68">
        <f t="shared" si="758"/>
        <v>0</v>
      </c>
      <c r="GD84" s="68">
        <f t="shared" si="758"/>
        <v>0</v>
      </c>
      <c r="GE84" s="150">
        <f t="shared" si="425"/>
        <v>0</v>
      </c>
      <c r="GF84" s="68">
        <f t="shared" si="759"/>
        <v>0</v>
      </c>
      <c r="GG84" s="68">
        <f t="shared" si="759"/>
        <v>0</v>
      </c>
      <c r="GH84" s="68">
        <f t="shared" si="759"/>
        <v>0</v>
      </c>
      <c r="GI84" s="139">
        <f t="shared" si="265"/>
        <v>0</v>
      </c>
      <c r="GJ84" s="140" t="e">
        <f t="shared" si="266"/>
        <v>#DIV/0!</v>
      </c>
      <c r="GK84" s="149">
        <f t="shared" si="426"/>
        <v>0</v>
      </c>
      <c r="GL84" s="68">
        <f t="shared" si="760"/>
        <v>0</v>
      </c>
      <c r="GM84" s="68">
        <f t="shared" si="760"/>
        <v>0</v>
      </c>
      <c r="GN84" s="68">
        <f t="shared" si="760"/>
        <v>0</v>
      </c>
      <c r="GO84" s="150">
        <f t="shared" si="427"/>
        <v>0</v>
      </c>
      <c r="GP84" s="68">
        <f t="shared" si="761"/>
        <v>0</v>
      </c>
      <c r="GQ84" s="68">
        <f t="shared" si="761"/>
        <v>0</v>
      </c>
      <c r="GR84" s="68">
        <f t="shared" si="761"/>
        <v>0</v>
      </c>
      <c r="GS84" s="139">
        <f t="shared" si="269"/>
        <v>0</v>
      </c>
      <c r="GT84" s="140" t="e">
        <f t="shared" si="270"/>
        <v>#DIV/0!</v>
      </c>
      <c r="GV84" s="31"/>
      <c r="GX84" s="65">
        <f t="shared" si="673"/>
        <v>0</v>
      </c>
      <c r="GZ84" s="79">
        <f t="shared" si="449"/>
        <v>0</v>
      </c>
    </row>
    <row r="85" spans="1:213" ht="15" x14ac:dyDescent="0.2">
      <c r="A85" s="340"/>
      <c r="B85" s="107" t="s">
        <v>344</v>
      </c>
      <c r="C85" s="149">
        <f t="shared" si="674"/>
        <v>19.060000000000002</v>
      </c>
      <c r="D85" s="68">
        <f>+[1]Аппарат!D81+[1]Филиалы!D51</f>
        <v>19.060000000000002</v>
      </c>
      <c r="E85" s="68">
        <f>+[1]Аппарат!E81+[1]Филиалы!F51</f>
        <v>0</v>
      </c>
      <c r="F85" s="68">
        <f>+[1]Филиалы!E51</f>
        <v>0</v>
      </c>
      <c r="G85" s="150">
        <f t="shared" si="521"/>
        <v>2.0289999999999999</v>
      </c>
      <c r="H85" s="68">
        <f>+[1]Аппарат!H81+[1]Филиалы!H51</f>
        <v>1.998</v>
      </c>
      <c r="I85" s="68">
        <f>+[1]Аппарат!I81+[1]Филиалы!J51</f>
        <v>3.1E-2</v>
      </c>
      <c r="J85" s="68">
        <f>+[1]Филиалы!I51</f>
        <v>0</v>
      </c>
      <c r="K85" s="139">
        <f t="shared" si="675"/>
        <v>17.031000000000002</v>
      </c>
      <c r="L85" s="140">
        <f t="shared" si="676"/>
        <v>-89.354669464847845</v>
      </c>
      <c r="M85" s="149">
        <f t="shared" si="207"/>
        <v>21.12</v>
      </c>
      <c r="N85" s="68">
        <f>+[1]Аппарат!N81+[1]Филиалы!N51</f>
        <v>21.12</v>
      </c>
      <c r="O85" s="68">
        <f>+[1]Аппарат!O81+[1]Филиалы!P51</f>
        <v>0</v>
      </c>
      <c r="P85" s="68">
        <f>+[1]Филиалы!O51</f>
        <v>0</v>
      </c>
      <c r="Q85" s="150">
        <f t="shared" si="656"/>
        <v>8.3896000000000015</v>
      </c>
      <c r="R85" s="68">
        <f>+[1]Аппарат!R81+[1]Филиалы!R51</f>
        <v>8.1100000000000012</v>
      </c>
      <c r="S85" s="68">
        <f>+[1]Аппарат!S81+[1]Филиалы!T51</f>
        <v>0.27960000000000002</v>
      </c>
      <c r="T85" s="68">
        <f>+[1]Филиалы!S51</f>
        <v>0</v>
      </c>
      <c r="U85" s="139">
        <f t="shared" si="677"/>
        <v>12.730399999999999</v>
      </c>
      <c r="V85" s="140">
        <f t="shared" si="678"/>
        <v>-60.276515151515149</v>
      </c>
      <c r="W85" s="149">
        <f t="shared" si="396"/>
        <v>18.53</v>
      </c>
      <c r="X85" s="68">
        <f>+[1]Аппарат!X81+[1]Филиалы!X51</f>
        <v>18.53</v>
      </c>
      <c r="Y85" s="68">
        <f>+[1]Аппарат!Y81+[1]Филиалы!Z51</f>
        <v>0</v>
      </c>
      <c r="Z85" s="68">
        <f>+[1]Филиалы!Y51</f>
        <v>0</v>
      </c>
      <c r="AA85" s="150">
        <f t="shared" si="397"/>
        <v>11.439</v>
      </c>
      <c r="AB85" s="68">
        <f>+[1]Аппарат!AB81+[1]Филиалы!AB51</f>
        <v>11.079000000000001</v>
      </c>
      <c r="AC85" s="68">
        <f>+[1]Аппарат!AC81+[1]Филиалы!AD51</f>
        <v>0.36000000000000004</v>
      </c>
      <c r="AD85" s="68">
        <f>+[1]Филиалы!AC51</f>
        <v>0</v>
      </c>
      <c r="AE85" s="139">
        <f t="shared" si="679"/>
        <v>7.0910000000000011</v>
      </c>
      <c r="AF85" s="140">
        <f t="shared" si="680"/>
        <v>-38.267674042093901</v>
      </c>
      <c r="AG85" s="149">
        <f t="shared" si="398"/>
        <v>58.710000000000008</v>
      </c>
      <c r="AH85" s="68">
        <f t="shared" si="747"/>
        <v>58.710000000000008</v>
      </c>
      <c r="AI85" s="68">
        <f t="shared" si="747"/>
        <v>0</v>
      </c>
      <c r="AJ85" s="68">
        <f t="shared" si="747"/>
        <v>0</v>
      </c>
      <c r="AK85" s="150">
        <f t="shared" si="399"/>
        <v>21.857600000000001</v>
      </c>
      <c r="AL85" s="68">
        <f t="shared" si="748"/>
        <v>21.187000000000001</v>
      </c>
      <c r="AM85" s="68">
        <f t="shared" si="748"/>
        <v>0.67060000000000008</v>
      </c>
      <c r="AN85" s="68">
        <f t="shared" si="748"/>
        <v>0</v>
      </c>
      <c r="AO85" s="139">
        <f t="shared" si="681"/>
        <v>36.852400000000003</v>
      </c>
      <c r="AP85" s="140">
        <f t="shared" si="682"/>
        <v>-62.770226537216836</v>
      </c>
      <c r="AQ85" s="149">
        <f t="shared" si="400"/>
        <v>34.03</v>
      </c>
      <c r="AR85" s="68">
        <f>+[1]Аппарат!AR81+[1]Филиалы!AR51</f>
        <v>34.03</v>
      </c>
      <c r="AS85" s="68">
        <f>+[1]Аппарат!AS81+[1]Филиалы!AT51</f>
        <v>0</v>
      </c>
      <c r="AT85" s="68">
        <f>+[1]Филиалы!AS51</f>
        <v>0</v>
      </c>
      <c r="AU85" s="150">
        <f t="shared" si="401"/>
        <v>11.539</v>
      </c>
      <c r="AV85" s="68">
        <f>+[1]Аппарат!AV81+[1]Филиалы!AV51</f>
        <v>10.739000000000001</v>
      </c>
      <c r="AW85" s="68">
        <f>+[1]Аппарат!AW81+[1]Филиалы!AX51</f>
        <v>0.51</v>
      </c>
      <c r="AX85" s="68">
        <f>+[1]Филиалы!AW51</f>
        <v>0.28999999999999998</v>
      </c>
      <c r="AY85" s="139">
        <f t="shared" si="683"/>
        <v>22.491</v>
      </c>
      <c r="AZ85" s="140">
        <f t="shared" si="684"/>
        <v>-66.091683808404355</v>
      </c>
      <c r="BA85" s="149">
        <f t="shared" si="402"/>
        <v>32.720000000000006</v>
      </c>
      <c r="BB85" s="68">
        <f>+[1]Аппарат!BB81+[1]Филиалы!BB51</f>
        <v>32.720000000000006</v>
      </c>
      <c r="BC85" s="68">
        <f>+[1]Аппарат!BC81+[1]Филиалы!BD51</f>
        <v>0</v>
      </c>
      <c r="BD85" s="68">
        <f>+[1]Филиалы!BC51</f>
        <v>0</v>
      </c>
      <c r="BE85" s="150">
        <f t="shared" si="403"/>
        <v>6.9546799999999998</v>
      </c>
      <c r="BF85" s="68">
        <f>+[1]Аппарат!BF81+[1]Филиалы!BF51</f>
        <v>6.4799999999999995</v>
      </c>
      <c r="BG85" s="68">
        <f>+[1]Аппарат!BG81+[1]Филиалы!BH51</f>
        <v>0.21467999999999998</v>
      </c>
      <c r="BH85" s="68">
        <f>+[1]Филиалы!BG51</f>
        <v>0.26</v>
      </c>
      <c r="BI85" s="139">
        <f t="shared" si="685"/>
        <v>25.765320000000006</v>
      </c>
      <c r="BJ85" s="140">
        <f t="shared" si="686"/>
        <v>-78.744865525672367</v>
      </c>
      <c r="BK85" s="149">
        <f t="shared" si="404"/>
        <v>32.880000000000003</v>
      </c>
      <c r="BL85" s="68">
        <f>+[1]Аппарат!BL81+[1]Филиалы!BL51</f>
        <v>32.880000000000003</v>
      </c>
      <c r="BM85" s="68">
        <f>+[1]Аппарат!BM81+[1]Филиалы!BN51</f>
        <v>0</v>
      </c>
      <c r="BN85" s="68">
        <f>+[1]Филиалы!BM51</f>
        <v>0</v>
      </c>
      <c r="BO85" s="150">
        <f t="shared" si="405"/>
        <v>7.0496999999999996</v>
      </c>
      <c r="BP85" s="68">
        <f>+[1]Аппарат!BP81+[1]Филиалы!BP51</f>
        <v>6.4779999999999998</v>
      </c>
      <c r="BQ85" s="68">
        <f>+[1]Аппарат!BQ81+[1]Филиалы!BR51</f>
        <v>0.33169999999999999</v>
      </c>
      <c r="BR85" s="68">
        <f>+[1]Филиалы!BQ51</f>
        <v>0.24</v>
      </c>
      <c r="BS85" s="139">
        <f t="shared" si="687"/>
        <v>25.830300000000001</v>
      </c>
      <c r="BT85" s="140">
        <f t="shared" si="688"/>
        <v>-78.559306569343065</v>
      </c>
      <c r="BU85" s="149">
        <f t="shared" si="406"/>
        <v>99.63</v>
      </c>
      <c r="BV85" s="68">
        <f t="shared" si="749"/>
        <v>99.63</v>
      </c>
      <c r="BW85" s="68">
        <f t="shared" si="749"/>
        <v>0</v>
      </c>
      <c r="BX85" s="68">
        <f t="shared" si="749"/>
        <v>0</v>
      </c>
      <c r="BY85" s="150">
        <f t="shared" si="407"/>
        <v>25.543380000000003</v>
      </c>
      <c r="BZ85" s="68">
        <f t="shared" si="750"/>
        <v>23.697000000000003</v>
      </c>
      <c r="CA85" s="68">
        <f t="shared" si="750"/>
        <v>1.0563799999999999</v>
      </c>
      <c r="CB85" s="68">
        <f t="shared" si="750"/>
        <v>0.79</v>
      </c>
      <c r="CC85" s="139">
        <f t="shared" si="689"/>
        <v>74.086619999999996</v>
      </c>
      <c r="CD85" s="140">
        <f t="shared" si="690"/>
        <v>-74.361758506473947</v>
      </c>
      <c r="CE85" s="149">
        <f t="shared" si="408"/>
        <v>158.34</v>
      </c>
      <c r="CF85" s="68">
        <f t="shared" si="751"/>
        <v>158.34</v>
      </c>
      <c r="CG85" s="68">
        <f t="shared" si="751"/>
        <v>0</v>
      </c>
      <c r="CH85" s="68">
        <f t="shared" si="751"/>
        <v>0</v>
      </c>
      <c r="CI85" s="150">
        <f t="shared" si="409"/>
        <v>47.40097999999999</v>
      </c>
      <c r="CJ85" s="68">
        <f>+[1]Аппарат!CJ81+[1]Филиалы!CJ51</f>
        <v>44.883999999999993</v>
      </c>
      <c r="CK85" s="68">
        <f>+[1]Аппарат!CK81+[1]Филиалы!CL51</f>
        <v>1.72698</v>
      </c>
      <c r="CL85" s="68">
        <f>+[1]Филиалы!CK51</f>
        <v>0.79</v>
      </c>
      <c r="CM85" s="139">
        <f t="shared" si="691"/>
        <v>110.93902000000001</v>
      </c>
      <c r="CN85" s="140">
        <f t="shared" si="692"/>
        <v>-70.06379941897184</v>
      </c>
      <c r="CO85" s="149">
        <f t="shared" si="693"/>
        <v>109.49000000000001</v>
      </c>
      <c r="CP85" s="68">
        <f>+[1]Аппарат!CP81+[1]Филиалы!CP51</f>
        <v>109.49000000000001</v>
      </c>
      <c r="CQ85" s="68">
        <f>+[1]Аппарат!CQ81+[1]Филиалы!CR51</f>
        <v>0</v>
      </c>
      <c r="CR85" s="68">
        <f>+[1]Филиалы!CQ51</f>
        <v>0</v>
      </c>
      <c r="CS85" s="150">
        <f t="shared" si="523"/>
        <v>10.332660000000002</v>
      </c>
      <c r="CT85" s="68">
        <f>+[1]Аппарат!CT81+[1]Филиалы!CT51</f>
        <v>9.6000000000000014</v>
      </c>
      <c r="CU85" s="68">
        <f>+[1]Аппарат!CU81+[1]Филиалы!CV51</f>
        <v>0.26266</v>
      </c>
      <c r="CV85" s="68">
        <f>+[1]Филиалы!CU51</f>
        <v>0.47</v>
      </c>
      <c r="CW85" s="139">
        <f t="shared" si="228"/>
        <v>99.157340000000005</v>
      </c>
      <c r="CX85" s="140">
        <f t="shared" si="229"/>
        <v>-90.562918988035435</v>
      </c>
      <c r="CY85" s="149">
        <f t="shared" si="230"/>
        <v>72.25</v>
      </c>
      <c r="CZ85" s="68">
        <f>+[1]Аппарат!CZ81+[1]Филиалы!CZ51</f>
        <v>72.25</v>
      </c>
      <c r="DA85" s="68">
        <f>+[1]Аппарат!DA81+[1]Филиалы!DB51</f>
        <v>0</v>
      </c>
      <c r="DB85" s="68">
        <f>+[1]Филиалы!DA51</f>
        <v>0</v>
      </c>
      <c r="DC85" s="150">
        <f t="shared" si="662"/>
        <v>8.5159999999999982</v>
      </c>
      <c r="DD85" s="68">
        <f>+[1]Аппарат!DD81+[1]Филиалы!DD51</f>
        <v>7.8359999999999994</v>
      </c>
      <c r="DE85" s="68">
        <f>+[1]Аппарат!DE81+[1]Филиалы!DF51</f>
        <v>0.32</v>
      </c>
      <c r="DF85" s="68">
        <f>+[1]Филиалы!DE51</f>
        <v>0.36</v>
      </c>
      <c r="DG85" s="139">
        <f t="shared" si="233"/>
        <v>63.734000000000002</v>
      </c>
      <c r="DH85" s="140">
        <f t="shared" si="234"/>
        <v>-88.213148788927342</v>
      </c>
      <c r="DI85" s="149">
        <f t="shared" si="410"/>
        <v>71.06</v>
      </c>
      <c r="DJ85" s="68">
        <f>+[1]Аппарат!DJ81+[1]Филиалы!DJ51</f>
        <v>71.06</v>
      </c>
      <c r="DK85" s="68">
        <f>+[1]Аппарат!DK81+[1]Филиалы!DL51</f>
        <v>0</v>
      </c>
      <c r="DL85" s="68">
        <f>+[1]Филиалы!DK51</f>
        <v>0</v>
      </c>
      <c r="DM85" s="150">
        <f t="shared" si="411"/>
        <v>11.08</v>
      </c>
      <c r="DN85" s="68">
        <f>+[1]Аппарат!DN81+[1]Филиалы!DN51</f>
        <v>10.33</v>
      </c>
      <c r="DO85" s="68">
        <f>+[1]Аппарат!DO81+[1]Филиалы!DP51</f>
        <v>0.43</v>
      </c>
      <c r="DP85" s="68">
        <f>+[1]Филиалы!DO51</f>
        <v>0.32</v>
      </c>
      <c r="DQ85" s="139">
        <f t="shared" si="237"/>
        <v>59.980000000000004</v>
      </c>
      <c r="DR85" s="140">
        <f t="shared" si="238"/>
        <v>-84.407542921474814</v>
      </c>
      <c r="DS85" s="149">
        <f t="shared" si="412"/>
        <v>252.8</v>
      </c>
      <c r="DT85" s="68">
        <f t="shared" si="752"/>
        <v>252.8</v>
      </c>
      <c r="DU85" s="68">
        <f t="shared" si="752"/>
        <v>0</v>
      </c>
      <c r="DV85" s="68">
        <f t="shared" si="752"/>
        <v>0</v>
      </c>
      <c r="DW85" s="150">
        <f t="shared" si="413"/>
        <v>29.928659999999997</v>
      </c>
      <c r="DX85" s="68">
        <f t="shared" si="753"/>
        <v>27.765999999999998</v>
      </c>
      <c r="DY85" s="68">
        <f t="shared" si="753"/>
        <v>1.0126599999999999</v>
      </c>
      <c r="DZ85" s="68">
        <f t="shared" si="753"/>
        <v>1.1499999999999999</v>
      </c>
      <c r="EA85" s="139">
        <f t="shared" si="241"/>
        <v>222.87134</v>
      </c>
      <c r="EB85" s="140">
        <f t="shared" si="242"/>
        <v>-88.161131329113928</v>
      </c>
      <c r="EC85" s="149">
        <f t="shared" si="414"/>
        <v>411.14</v>
      </c>
      <c r="ED85" s="68">
        <f t="shared" si="754"/>
        <v>411.14</v>
      </c>
      <c r="EE85" s="68">
        <f t="shared" si="754"/>
        <v>0</v>
      </c>
      <c r="EF85" s="68">
        <f t="shared" si="754"/>
        <v>0</v>
      </c>
      <c r="EG85" s="150">
        <f t="shared" si="415"/>
        <v>77.329639999999984</v>
      </c>
      <c r="EH85" s="68">
        <f t="shared" si="755"/>
        <v>72.649999999999991</v>
      </c>
      <c r="EI85" s="68">
        <f t="shared" si="755"/>
        <v>2.7396399999999996</v>
      </c>
      <c r="EJ85" s="68">
        <f t="shared" si="755"/>
        <v>1.94</v>
      </c>
      <c r="EK85" s="139">
        <f t="shared" si="245"/>
        <v>333.81036</v>
      </c>
      <c r="EL85" s="140">
        <f t="shared" si="246"/>
        <v>-81.191409252322813</v>
      </c>
      <c r="EM85" s="149">
        <f t="shared" si="416"/>
        <v>85.09</v>
      </c>
      <c r="EN85" s="68">
        <f>+[1]Аппарат!EN81+[1]Филиалы!EN51</f>
        <v>85.09</v>
      </c>
      <c r="EO85" s="68">
        <f>+[1]Аппарат!EO81+[1]Филиалы!EP51</f>
        <v>0</v>
      </c>
      <c r="EP85" s="68">
        <f>+[1]Филиалы!EO51</f>
        <v>0</v>
      </c>
      <c r="EQ85" s="150">
        <f t="shared" si="417"/>
        <v>11.05</v>
      </c>
      <c r="ER85" s="68">
        <f>+[1]Аппарат!ER81+[1]Филиалы!ER51</f>
        <v>10.544</v>
      </c>
      <c r="ES85" s="68">
        <f>+[1]Аппарат!ES81+[1]Филиалы!ET51</f>
        <v>0.25600000000000001</v>
      </c>
      <c r="ET85" s="68">
        <f>+[1]Филиалы!ES51</f>
        <v>0.25</v>
      </c>
      <c r="EU85" s="139">
        <f t="shared" si="249"/>
        <v>74.040000000000006</v>
      </c>
      <c r="EV85" s="140">
        <f t="shared" si="250"/>
        <v>-87.013750146903277</v>
      </c>
      <c r="EW85" s="149">
        <f t="shared" si="418"/>
        <v>86.25</v>
      </c>
      <c r="EX85" s="68">
        <f>+[1]Аппарат!EX81+[1]Филиалы!EX51</f>
        <v>86.25</v>
      </c>
      <c r="EY85" s="68">
        <f>+[1]Аппарат!EY81+[1]Филиалы!EZ51</f>
        <v>0</v>
      </c>
      <c r="EZ85" s="68">
        <f>+[1]Филиалы!EY51</f>
        <v>0</v>
      </c>
      <c r="FA85" s="150">
        <f t="shared" si="419"/>
        <v>104.23400000000001</v>
      </c>
      <c r="FB85" s="68">
        <f>+[1]Аппарат!FB81+[1]Филиалы!FB51</f>
        <v>100.423</v>
      </c>
      <c r="FC85" s="68">
        <f>+[1]Аппарат!FC81+[1]Филиалы!FD51</f>
        <v>2.5010000000000003</v>
      </c>
      <c r="FD85" s="68">
        <f>+[1]Филиалы!FC51</f>
        <v>1.31</v>
      </c>
      <c r="FE85" s="139">
        <f t="shared" si="253"/>
        <v>-17.984000000000009</v>
      </c>
      <c r="FF85" s="140">
        <f t="shared" si="254"/>
        <v>20.851014492753634</v>
      </c>
      <c r="FG85" s="149">
        <f t="shared" si="420"/>
        <v>96.28</v>
      </c>
      <c r="FH85" s="68">
        <f>+[1]Аппарат!FH81+[1]Филиалы!FH51</f>
        <v>96.28</v>
      </c>
      <c r="FI85" s="68">
        <f>+[1]Аппарат!FI81+[1]Филиалы!FJ51</f>
        <v>0</v>
      </c>
      <c r="FJ85" s="68">
        <f>+[1]Филиалы!FI51</f>
        <v>0</v>
      </c>
      <c r="FK85" s="150">
        <f t="shared" si="421"/>
        <v>12.656000000000001</v>
      </c>
      <c r="FL85" s="68">
        <f>+[1]Аппарат!FL81+[1]Филиалы!FL51</f>
        <v>12.086</v>
      </c>
      <c r="FM85" s="68">
        <f>+[1]Аппарат!FM81+[1]Филиалы!FN51</f>
        <v>0.33</v>
      </c>
      <c r="FN85" s="68">
        <f>+[1]Филиалы!FM51</f>
        <v>0.24</v>
      </c>
      <c r="FO85" s="139">
        <f t="shared" si="257"/>
        <v>83.623999999999995</v>
      </c>
      <c r="FP85" s="140">
        <f t="shared" si="258"/>
        <v>-86.85500623182385</v>
      </c>
      <c r="FQ85" s="149">
        <f t="shared" si="422"/>
        <v>267.62</v>
      </c>
      <c r="FR85" s="68">
        <f t="shared" si="756"/>
        <v>267.62</v>
      </c>
      <c r="FS85" s="68">
        <f t="shared" si="756"/>
        <v>0</v>
      </c>
      <c r="FT85" s="68">
        <f t="shared" si="756"/>
        <v>0</v>
      </c>
      <c r="FU85" s="150">
        <f t="shared" si="423"/>
        <v>127.94</v>
      </c>
      <c r="FV85" s="68">
        <f t="shared" si="757"/>
        <v>123.053</v>
      </c>
      <c r="FW85" s="68">
        <f t="shared" si="757"/>
        <v>3.0870000000000006</v>
      </c>
      <c r="FX85" s="68">
        <f t="shared" si="757"/>
        <v>1.8</v>
      </c>
      <c r="FY85" s="139">
        <f t="shared" si="261"/>
        <v>139.68</v>
      </c>
      <c r="FZ85" s="140">
        <f t="shared" si="262"/>
        <v>-52.193408564382338</v>
      </c>
      <c r="GA85" s="149">
        <f t="shared" si="424"/>
        <v>520.42000000000007</v>
      </c>
      <c r="GB85" s="68">
        <f t="shared" si="758"/>
        <v>520.42000000000007</v>
      </c>
      <c r="GC85" s="68">
        <f t="shared" si="758"/>
        <v>0</v>
      </c>
      <c r="GD85" s="68">
        <f t="shared" si="758"/>
        <v>0</v>
      </c>
      <c r="GE85" s="150">
        <f t="shared" si="425"/>
        <v>157.86865999999998</v>
      </c>
      <c r="GF85" s="68">
        <f t="shared" si="759"/>
        <v>150.81899999999999</v>
      </c>
      <c r="GG85" s="68">
        <f t="shared" si="759"/>
        <v>4.0996600000000001</v>
      </c>
      <c r="GH85" s="68">
        <f t="shared" si="759"/>
        <v>2.95</v>
      </c>
      <c r="GI85" s="139">
        <f t="shared" si="265"/>
        <v>362.5513400000001</v>
      </c>
      <c r="GJ85" s="140">
        <f t="shared" si="266"/>
        <v>-69.665143537911689</v>
      </c>
      <c r="GK85" s="149">
        <f t="shared" si="426"/>
        <v>678.76</v>
      </c>
      <c r="GL85" s="68">
        <f t="shared" si="760"/>
        <v>678.76</v>
      </c>
      <c r="GM85" s="68">
        <f t="shared" si="760"/>
        <v>0</v>
      </c>
      <c r="GN85" s="68">
        <f t="shared" si="760"/>
        <v>0</v>
      </c>
      <c r="GO85" s="150">
        <f t="shared" si="427"/>
        <v>205.26963999999998</v>
      </c>
      <c r="GP85" s="68">
        <f t="shared" si="761"/>
        <v>195.70299999999997</v>
      </c>
      <c r="GQ85" s="68">
        <f t="shared" si="761"/>
        <v>5.8266400000000003</v>
      </c>
      <c r="GR85" s="68">
        <f t="shared" si="761"/>
        <v>3.74</v>
      </c>
      <c r="GS85" s="139">
        <f t="shared" si="269"/>
        <v>473.49036000000001</v>
      </c>
      <c r="GT85" s="140">
        <f t="shared" si="270"/>
        <v>-69.758141316518362</v>
      </c>
      <c r="GV85" s="31">
        <f>+GK85-[1]Шатура!GK51</f>
        <v>678.76</v>
      </c>
      <c r="GX85" s="65">
        <f t="shared" si="673"/>
        <v>-47.40097999999999</v>
      </c>
      <c r="GZ85" s="79">
        <f t="shared" si="449"/>
        <v>21.857600000000001</v>
      </c>
    </row>
    <row r="86" spans="1:213" ht="15" x14ac:dyDescent="0.2">
      <c r="A86" s="340"/>
      <c r="B86" s="107" t="s">
        <v>345</v>
      </c>
      <c r="C86" s="149">
        <f t="shared" si="674"/>
        <v>976.64215999999999</v>
      </c>
      <c r="D86" s="68">
        <f>+[1]Аппарат!D82+[1]Филиалы!D52</f>
        <v>976.64215999999999</v>
      </c>
      <c r="E86" s="68">
        <f>+[1]Аппарат!E82+[1]Филиалы!F52</f>
        <v>0</v>
      </c>
      <c r="F86" s="68">
        <f>+[1]Филиалы!E52</f>
        <v>0</v>
      </c>
      <c r="G86" s="150">
        <f t="shared" si="521"/>
        <v>1088.7280700000001</v>
      </c>
      <c r="H86" s="68">
        <f>+[1]Аппарат!H82+[1]Филиалы!H52</f>
        <v>1071.9534913832001</v>
      </c>
      <c r="I86" s="68">
        <f>+[1]Аппарат!I82+[1]Филиалы!J52</f>
        <v>15.144578616799995</v>
      </c>
      <c r="J86" s="68">
        <f>+[1]Филиалы!I52</f>
        <v>1.63</v>
      </c>
      <c r="K86" s="139">
        <f t="shared" si="675"/>
        <v>-112.08591000000013</v>
      </c>
      <c r="L86" s="140">
        <f t="shared" si="676"/>
        <v>11.476661011644239</v>
      </c>
      <c r="M86" s="149">
        <f t="shared" si="207"/>
        <v>967.54662999999994</v>
      </c>
      <c r="N86" s="68">
        <f>+[1]Аппарат!N82+[1]Филиалы!N52</f>
        <v>967.54662999999994</v>
      </c>
      <c r="O86" s="68">
        <f>+[1]Аппарат!O82+[1]Филиалы!P52</f>
        <v>0</v>
      </c>
      <c r="P86" s="68">
        <f>+[1]Филиалы!O52</f>
        <v>0</v>
      </c>
      <c r="Q86" s="150">
        <f t="shared" si="656"/>
        <v>1041.69418</v>
      </c>
      <c r="R86" s="68">
        <f>+[1]Аппарат!R82+[1]Филиалы!R52</f>
        <v>977.28240116818483</v>
      </c>
      <c r="S86" s="68">
        <f>+[1]Аппарат!S82+[1]Филиалы!T52</f>
        <v>61.311778831815239</v>
      </c>
      <c r="T86" s="68">
        <f>+[1]Филиалы!S52</f>
        <v>3.1</v>
      </c>
      <c r="U86" s="139">
        <f t="shared" si="677"/>
        <v>-74.147550000000024</v>
      </c>
      <c r="V86" s="140">
        <f t="shared" si="678"/>
        <v>7.6634601063103389</v>
      </c>
      <c r="W86" s="149">
        <f t="shared" si="396"/>
        <v>807.67571999999996</v>
      </c>
      <c r="X86" s="68">
        <f>+[1]Аппарат!X82+[1]Филиалы!X52</f>
        <v>807.67571999999996</v>
      </c>
      <c r="Y86" s="68">
        <f>+[1]Аппарат!Y82+[1]Филиалы!Z52</f>
        <v>0</v>
      </c>
      <c r="Z86" s="68">
        <f>+[1]Филиалы!Y52</f>
        <v>0</v>
      </c>
      <c r="AA86" s="150">
        <f t="shared" si="397"/>
        <v>775.05309</v>
      </c>
      <c r="AB86" s="68">
        <f>+[1]Аппарат!AB82+[1]Филиалы!AB52</f>
        <v>735.52055000000007</v>
      </c>
      <c r="AC86" s="68">
        <f>+[1]Аппарат!AC82+[1]Филиалы!AD52</f>
        <v>34.232540000000007</v>
      </c>
      <c r="AD86" s="68">
        <f>+[1]Филиалы!AC52</f>
        <v>5.3</v>
      </c>
      <c r="AE86" s="139">
        <f t="shared" si="679"/>
        <v>32.622629999999958</v>
      </c>
      <c r="AF86" s="140">
        <f t="shared" si="680"/>
        <v>-4.0390752367794391</v>
      </c>
      <c r="AG86" s="149">
        <f t="shared" si="398"/>
        <v>2751.8645099999999</v>
      </c>
      <c r="AH86" s="68">
        <f t="shared" si="747"/>
        <v>2751.8645099999999</v>
      </c>
      <c r="AI86" s="68">
        <f t="shared" si="747"/>
        <v>0</v>
      </c>
      <c r="AJ86" s="68">
        <f t="shared" si="747"/>
        <v>0</v>
      </c>
      <c r="AK86" s="150">
        <f t="shared" si="399"/>
        <v>2905.4753400000004</v>
      </c>
      <c r="AL86" s="68">
        <f t="shared" si="748"/>
        <v>2784.7564425513851</v>
      </c>
      <c r="AM86" s="68">
        <f t="shared" si="748"/>
        <v>110.68889744861525</v>
      </c>
      <c r="AN86" s="68">
        <f t="shared" si="748"/>
        <v>10.030000000000001</v>
      </c>
      <c r="AO86" s="139">
        <f t="shared" si="681"/>
        <v>-153.61083000000053</v>
      </c>
      <c r="AP86" s="140">
        <f t="shared" si="682"/>
        <v>5.5820637041465488</v>
      </c>
      <c r="AQ86" s="149">
        <f t="shared" si="400"/>
        <v>555.09350000000006</v>
      </c>
      <c r="AR86" s="68">
        <f>+[1]Аппарат!AR82+[1]Филиалы!AR52</f>
        <v>555.09350000000006</v>
      </c>
      <c r="AS86" s="68">
        <f>+[1]Аппарат!AS82+[1]Филиалы!AT52</f>
        <v>0</v>
      </c>
      <c r="AT86" s="68">
        <f>+[1]Филиалы!AS52</f>
        <v>0</v>
      </c>
      <c r="AU86" s="150">
        <f t="shared" si="401"/>
        <v>599.58729000000005</v>
      </c>
      <c r="AV86" s="68">
        <f>+[1]Аппарат!AV82+[1]Филиалы!AV52</f>
        <v>580.59391000000005</v>
      </c>
      <c r="AW86" s="68">
        <f>+[1]Аппарат!AW82+[1]Филиалы!AX52</f>
        <v>13.511419999999999</v>
      </c>
      <c r="AX86" s="68">
        <f>+[1]Филиалы!AW52</f>
        <v>5.4819599999999999</v>
      </c>
      <c r="AY86" s="139">
        <f t="shared" si="683"/>
        <v>-44.49378999999999</v>
      </c>
      <c r="AZ86" s="140">
        <f t="shared" si="684"/>
        <v>8.0155487318803011</v>
      </c>
      <c r="BA86" s="149">
        <f t="shared" si="402"/>
        <v>35.283999999999992</v>
      </c>
      <c r="BB86" s="68">
        <f>+[1]Аппарат!BB82+[1]Филиалы!BB52</f>
        <v>35.283999999999992</v>
      </c>
      <c r="BC86" s="68">
        <f>+[1]Аппарат!BC82+[1]Филиалы!BD52</f>
        <v>0</v>
      </c>
      <c r="BD86" s="68">
        <f>+[1]Филиалы!BC52</f>
        <v>0</v>
      </c>
      <c r="BE86" s="150">
        <f t="shared" si="403"/>
        <v>176.51041000000001</v>
      </c>
      <c r="BF86" s="68">
        <f>+[1]Аппарат!BF82+[1]Филиалы!BF52</f>
        <v>173.73080000000002</v>
      </c>
      <c r="BG86" s="68">
        <f>+[1]Аппарат!BG82+[1]Филиалы!BH52</f>
        <v>2.4050799999999999</v>
      </c>
      <c r="BH86" s="68">
        <f>+[1]Филиалы!BG52</f>
        <v>0.37452999999999997</v>
      </c>
      <c r="BI86" s="139">
        <f t="shared" si="685"/>
        <v>-141.22641000000002</v>
      </c>
      <c r="BJ86" s="140">
        <f t="shared" si="686"/>
        <v>400.2562351207348</v>
      </c>
      <c r="BK86" s="149">
        <f t="shared" si="404"/>
        <v>16.399999999999999</v>
      </c>
      <c r="BL86" s="68">
        <f>+[1]Аппарат!BL82+[1]Филиалы!BL52</f>
        <v>16.399999999999999</v>
      </c>
      <c r="BM86" s="68">
        <f>+[1]Аппарат!BM82+[1]Филиалы!BN52</f>
        <v>0</v>
      </c>
      <c r="BN86" s="68">
        <f>+[1]Филиалы!BM52</f>
        <v>0</v>
      </c>
      <c r="BO86" s="150">
        <f t="shared" si="405"/>
        <v>2.7144700000000004</v>
      </c>
      <c r="BP86" s="68">
        <f>+[1]Аппарат!BP82+[1]Филиалы!BP52</f>
        <v>2.7144700000000004</v>
      </c>
      <c r="BQ86" s="68">
        <f>+[1]Аппарат!BQ82+[1]Филиалы!BR52</f>
        <v>0</v>
      </c>
      <c r="BR86" s="68">
        <f>+[1]Филиалы!BQ52</f>
        <v>0</v>
      </c>
      <c r="BS86" s="139">
        <f t="shared" si="687"/>
        <v>13.685529999999998</v>
      </c>
      <c r="BT86" s="140">
        <f t="shared" si="688"/>
        <v>-83.448353658536575</v>
      </c>
      <c r="BU86" s="149">
        <f t="shared" si="406"/>
        <v>606.77750000000003</v>
      </c>
      <c r="BV86" s="68">
        <f t="shared" si="749"/>
        <v>606.77750000000003</v>
      </c>
      <c r="BW86" s="68">
        <f t="shared" si="749"/>
        <v>0</v>
      </c>
      <c r="BX86" s="68">
        <f t="shared" si="749"/>
        <v>0</v>
      </c>
      <c r="BY86" s="150">
        <f t="shared" si="407"/>
        <v>778.81217000000015</v>
      </c>
      <c r="BZ86" s="68">
        <f t="shared" si="750"/>
        <v>757.0391800000001</v>
      </c>
      <c r="CA86" s="68">
        <f t="shared" si="750"/>
        <v>15.916499999999999</v>
      </c>
      <c r="CB86" s="68">
        <f t="shared" si="750"/>
        <v>5.85649</v>
      </c>
      <c r="CC86" s="139">
        <f t="shared" si="689"/>
        <v>-172.03467000000012</v>
      </c>
      <c r="CD86" s="140">
        <f t="shared" si="690"/>
        <v>28.352183460988613</v>
      </c>
      <c r="CE86" s="149">
        <f t="shared" si="408"/>
        <v>3358.64201</v>
      </c>
      <c r="CF86" s="68">
        <f t="shared" si="751"/>
        <v>3358.64201</v>
      </c>
      <c r="CG86" s="68">
        <f t="shared" si="751"/>
        <v>0</v>
      </c>
      <c r="CH86" s="68">
        <f t="shared" si="751"/>
        <v>0</v>
      </c>
      <c r="CI86" s="150">
        <f t="shared" si="409"/>
        <v>3684.2875100000001</v>
      </c>
      <c r="CJ86" s="68">
        <f>+[1]Аппарат!CJ82+[1]Филиалы!CJ52</f>
        <v>3541.7956225513849</v>
      </c>
      <c r="CK86" s="68">
        <f>+[1]Аппарат!CK82+[1]Филиалы!CL52</f>
        <v>126.60539744861524</v>
      </c>
      <c r="CL86" s="68">
        <f>+[1]Филиалы!CK52</f>
        <v>15.88649</v>
      </c>
      <c r="CM86" s="139">
        <f t="shared" si="691"/>
        <v>-325.64550000000008</v>
      </c>
      <c r="CN86" s="140">
        <f t="shared" si="692"/>
        <v>9.6957490268514874</v>
      </c>
      <c r="CO86" s="149">
        <f t="shared" si="693"/>
        <v>34.200000000000003</v>
      </c>
      <c r="CP86" s="68">
        <f>+[1]Аппарат!CP82+[1]Филиалы!CP52</f>
        <v>34.200000000000003</v>
      </c>
      <c r="CQ86" s="68">
        <f>+[1]Аппарат!CQ82+[1]Филиалы!CR52</f>
        <v>0</v>
      </c>
      <c r="CR86" s="68">
        <f>+[1]Филиалы!CQ52</f>
        <v>0</v>
      </c>
      <c r="CS86" s="150">
        <f t="shared" si="523"/>
        <v>54.265249999999995</v>
      </c>
      <c r="CT86" s="68">
        <f>+[1]Аппарат!CT82+[1]Филиалы!CT52</f>
        <v>51.774509999999999</v>
      </c>
      <c r="CU86" s="68">
        <f>+[1]Аппарат!CU82+[1]Филиалы!CV52</f>
        <v>2.4520399999999998</v>
      </c>
      <c r="CV86" s="68">
        <f>+[1]Филиалы!CU52</f>
        <v>3.8699999999999998E-2</v>
      </c>
      <c r="CW86" s="139">
        <f t="shared" si="228"/>
        <v>-20.065249999999992</v>
      </c>
      <c r="CX86" s="140">
        <f t="shared" si="229"/>
        <v>58.670321637426866</v>
      </c>
      <c r="CY86" s="149">
        <f t="shared" si="230"/>
        <v>25.499999999999996</v>
      </c>
      <c r="CZ86" s="68">
        <f>+[1]Аппарат!CZ82+[1]Филиалы!CZ52</f>
        <v>25.499999999999996</v>
      </c>
      <c r="DA86" s="68">
        <f>+[1]Аппарат!DA82+[1]Филиалы!DB52</f>
        <v>0</v>
      </c>
      <c r="DB86" s="68">
        <f>+[1]Филиалы!DA52</f>
        <v>0</v>
      </c>
      <c r="DC86" s="150">
        <f t="shared" si="662"/>
        <v>1.29</v>
      </c>
      <c r="DD86" s="68">
        <f>+[1]Аппарат!DD82+[1]Филиалы!DD52</f>
        <v>1.28</v>
      </c>
      <c r="DE86" s="68">
        <f>+[1]Аппарат!DE82+[1]Филиалы!DF52</f>
        <v>0.01</v>
      </c>
      <c r="DF86" s="68">
        <f>+[1]Филиалы!DE52</f>
        <v>0</v>
      </c>
      <c r="DG86" s="139">
        <f t="shared" si="233"/>
        <v>24.209999999999997</v>
      </c>
      <c r="DH86" s="140">
        <f t="shared" si="234"/>
        <v>-94.941176470588232</v>
      </c>
      <c r="DI86" s="149">
        <f t="shared" si="410"/>
        <v>69.905619999999999</v>
      </c>
      <c r="DJ86" s="68">
        <f>+[1]Аппарат!DJ82+[1]Филиалы!DJ52</f>
        <v>69.905619999999999</v>
      </c>
      <c r="DK86" s="68">
        <f>+[1]Аппарат!DK82+[1]Филиалы!DL52</f>
        <v>0</v>
      </c>
      <c r="DL86" s="68">
        <f>+[1]Филиалы!DK52</f>
        <v>0</v>
      </c>
      <c r="DM86" s="150">
        <f t="shared" si="411"/>
        <v>4.3899999999999997</v>
      </c>
      <c r="DN86" s="68">
        <f>+[1]Аппарат!DN82+[1]Филиалы!DN52</f>
        <v>4.33</v>
      </c>
      <c r="DO86" s="68">
        <f>+[1]Аппарат!DO82+[1]Филиалы!DP52</f>
        <v>0.06</v>
      </c>
      <c r="DP86" s="68">
        <f>+[1]Филиалы!DO52</f>
        <v>0</v>
      </c>
      <c r="DQ86" s="139">
        <f t="shared" si="237"/>
        <v>65.515619999999998</v>
      </c>
      <c r="DR86" s="140">
        <f t="shared" si="238"/>
        <v>-93.720104334959046</v>
      </c>
      <c r="DS86" s="149">
        <f t="shared" si="412"/>
        <v>129.60561999999999</v>
      </c>
      <c r="DT86" s="68">
        <f t="shared" si="752"/>
        <v>129.60561999999999</v>
      </c>
      <c r="DU86" s="68">
        <f t="shared" si="752"/>
        <v>0</v>
      </c>
      <c r="DV86" s="68">
        <f t="shared" si="752"/>
        <v>0</v>
      </c>
      <c r="DW86" s="150">
        <f t="shared" si="413"/>
        <v>59.945249999999994</v>
      </c>
      <c r="DX86" s="68">
        <f t="shared" si="753"/>
        <v>57.384509999999999</v>
      </c>
      <c r="DY86" s="68">
        <f t="shared" si="753"/>
        <v>2.5220399999999996</v>
      </c>
      <c r="DZ86" s="68">
        <f t="shared" si="753"/>
        <v>3.8699999999999998E-2</v>
      </c>
      <c r="EA86" s="139">
        <f t="shared" si="241"/>
        <v>69.66037</v>
      </c>
      <c r="EB86" s="140">
        <f t="shared" si="242"/>
        <v>-53.747954756900199</v>
      </c>
      <c r="EC86" s="149">
        <f t="shared" si="414"/>
        <v>3488.2476299999998</v>
      </c>
      <c r="ED86" s="68">
        <f t="shared" si="754"/>
        <v>3488.2476299999998</v>
      </c>
      <c r="EE86" s="68">
        <f t="shared" si="754"/>
        <v>0</v>
      </c>
      <c r="EF86" s="68">
        <f t="shared" si="754"/>
        <v>0</v>
      </c>
      <c r="EG86" s="150">
        <f t="shared" si="415"/>
        <v>3744.2327599999999</v>
      </c>
      <c r="EH86" s="68">
        <f t="shared" si="755"/>
        <v>3599.1801325513848</v>
      </c>
      <c r="EI86" s="68">
        <f t="shared" si="755"/>
        <v>129.12743744861524</v>
      </c>
      <c r="EJ86" s="68">
        <f t="shared" si="755"/>
        <v>15.925190000000001</v>
      </c>
      <c r="EK86" s="139">
        <f t="shared" si="245"/>
        <v>-255.98513000000003</v>
      </c>
      <c r="EL86" s="140">
        <f t="shared" si="246"/>
        <v>7.338502226689684</v>
      </c>
      <c r="EM86" s="149">
        <f t="shared" si="416"/>
        <v>779.39753999999994</v>
      </c>
      <c r="EN86" s="68">
        <f>+[1]Аппарат!EN82+[1]Филиалы!EN52</f>
        <v>779.39753999999994</v>
      </c>
      <c r="EO86" s="68">
        <f>+[1]Аппарат!EO82+[1]Филиалы!EP52</f>
        <v>0</v>
      </c>
      <c r="EP86" s="68">
        <f>+[1]Филиалы!EO52</f>
        <v>0</v>
      </c>
      <c r="EQ86" s="150">
        <f t="shared" si="417"/>
        <v>710.03684999999984</v>
      </c>
      <c r="ER86" s="68">
        <f>+[1]Аппарат!ER82+[1]Филиалы!ER52</f>
        <v>678.41238999999996</v>
      </c>
      <c r="ES86" s="68">
        <f>+[1]Аппарат!ES82+[1]Филиалы!ET52</f>
        <v>22.713009999999997</v>
      </c>
      <c r="ET86" s="68">
        <f>+[1]Филиалы!ES52</f>
        <v>8.9114500000000003</v>
      </c>
      <c r="EU86" s="139">
        <f t="shared" si="249"/>
        <v>69.360690000000091</v>
      </c>
      <c r="EV86" s="140">
        <f t="shared" si="250"/>
        <v>-8.8992698129378311</v>
      </c>
      <c r="EW86" s="149">
        <f t="shared" si="418"/>
        <v>1149.3592000000001</v>
      </c>
      <c r="EX86" s="68">
        <f>+[1]Аппарат!EX82+[1]Филиалы!EX52</f>
        <v>1149.3592000000001</v>
      </c>
      <c r="EY86" s="68">
        <f>+[1]Аппарат!EY82+[1]Филиалы!EZ52</f>
        <v>0</v>
      </c>
      <c r="EZ86" s="68">
        <f>+[1]Филиалы!EY52</f>
        <v>0</v>
      </c>
      <c r="FA86" s="150">
        <f t="shared" si="419"/>
        <v>935.50276000000008</v>
      </c>
      <c r="FB86" s="68">
        <f>+[1]Аппарат!FB82+[1]Филиалы!FB52</f>
        <v>907.96694000000002</v>
      </c>
      <c r="FC86" s="68">
        <f>+[1]Аппарат!FC82+[1]Филиалы!FD52</f>
        <v>24.016460000000002</v>
      </c>
      <c r="FD86" s="68">
        <f>+[1]Филиалы!FC52</f>
        <v>3.5193599999999998</v>
      </c>
      <c r="FE86" s="139">
        <f t="shared" si="253"/>
        <v>213.85644000000002</v>
      </c>
      <c r="FF86" s="140">
        <f t="shared" si="254"/>
        <v>-18.606580083928506</v>
      </c>
      <c r="FG86" s="149">
        <f t="shared" si="420"/>
        <v>1493.1995499999998</v>
      </c>
      <c r="FH86" s="68">
        <f>+[1]Аппарат!FH82+[1]Филиалы!FH52</f>
        <v>1493.1995499999998</v>
      </c>
      <c r="FI86" s="68">
        <f>+[1]Аппарат!FI82+[1]Филиалы!FJ52</f>
        <v>0</v>
      </c>
      <c r="FJ86" s="68">
        <f>+[1]Филиалы!FI52</f>
        <v>0</v>
      </c>
      <c r="FK86" s="150">
        <f t="shared" si="421"/>
        <v>1285.2116900000001</v>
      </c>
      <c r="FL86" s="68">
        <f>+[1]Аппарат!FL82+[1]Филиалы!FL52</f>
        <v>1240.1613199999999</v>
      </c>
      <c r="FM86" s="68">
        <f>+[1]Аппарат!FM82+[1]Филиалы!FN52</f>
        <v>29.971779999999999</v>
      </c>
      <c r="FN86" s="68">
        <f>+[1]Филиалы!FM52</f>
        <v>15.07859</v>
      </c>
      <c r="FO86" s="139">
        <f t="shared" si="257"/>
        <v>207.98785999999973</v>
      </c>
      <c r="FP86" s="140">
        <f t="shared" si="258"/>
        <v>-13.929006340780091</v>
      </c>
      <c r="FQ86" s="149">
        <f t="shared" si="422"/>
        <v>3421.9562900000001</v>
      </c>
      <c r="FR86" s="68">
        <f t="shared" si="756"/>
        <v>3421.9562900000001</v>
      </c>
      <c r="FS86" s="68">
        <f t="shared" si="756"/>
        <v>0</v>
      </c>
      <c r="FT86" s="68">
        <f t="shared" si="756"/>
        <v>0</v>
      </c>
      <c r="FU86" s="150">
        <f t="shared" si="423"/>
        <v>2930.7512999999999</v>
      </c>
      <c r="FV86" s="68">
        <f t="shared" si="757"/>
        <v>2826.5406499999999</v>
      </c>
      <c r="FW86" s="68">
        <f t="shared" si="757"/>
        <v>76.701250000000002</v>
      </c>
      <c r="FX86" s="68">
        <f t="shared" si="757"/>
        <v>27.509399999999999</v>
      </c>
      <c r="FY86" s="139">
        <f t="shared" si="261"/>
        <v>491.20499000000018</v>
      </c>
      <c r="FZ86" s="140">
        <f t="shared" si="262"/>
        <v>-14.354508017400775</v>
      </c>
      <c r="GA86" s="149">
        <f t="shared" si="424"/>
        <v>3551.5619099999999</v>
      </c>
      <c r="GB86" s="68">
        <f t="shared" si="758"/>
        <v>3551.5619099999999</v>
      </c>
      <c r="GC86" s="68">
        <f t="shared" si="758"/>
        <v>0</v>
      </c>
      <c r="GD86" s="68">
        <f t="shared" si="758"/>
        <v>0</v>
      </c>
      <c r="GE86" s="150">
        <f t="shared" si="425"/>
        <v>2990.6965499999997</v>
      </c>
      <c r="GF86" s="68">
        <f t="shared" si="759"/>
        <v>2883.9251599999998</v>
      </c>
      <c r="GG86" s="68">
        <f t="shared" si="759"/>
        <v>79.223290000000006</v>
      </c>
      <c r="GH86" s="68">
        <f t="shared" si="759"/>
        <v>27.548099999999998</v>
      </c>
      <c r="GI86" s="139">
        <f t="shared" si="265"/>
        <v>560.86536000000024</v>
      </c>
      <c r="GJ86" s="140">
        <f t="shared" si="266"/>
        <v>-15.792076112225232</v>
      </c>
      <c r="GK86" s="149">
        <f t="shared" si="426"/>
        <v>6910.2039199999999</v>
      </c>
      <c r="GL86" s="68">
        <f t="shared" si="760"/>
        <v>6910.2039199999999</v>
      </c>
      <c r="GM86" s="68">
        <f t="shared" si="760"/>
        <v>0</v>
      </c>
      <c r="GN86" s="68">
        <f t="shared" si="760"/>
        <v>0</v>
      </c>
      <c r="GO86" s="150">
        <f t="shared" si="427"/>
        <v>6674.9840599999998</v>
      </c>
      <c r="GP86" s="68">
        <f t="shared" si="761"/>
        <v>6425.7207825513851</v>
      </c>
      <c r="GQ86" s="68">
        <f t="shared" si="761"/>
        <v>205.82868744861526</v>
      </c>
      <c r="GR86" s="68">
        <f t="shared" si="761"/>
        <v>43.43459</v>
      </c>
      <c r="GS86" s="139">
        <f t="shared" si="269"/>
        <v>235.21986000000015</v>
      </c>
      <c r="GT86" s="140">
        <f t="shared" si="270"/>
        <v>-3.4039496188992331</v>
      </c>
      <c r="GV86" s="31">
        <f>+GK86-[1]Шатура!GK52</f>
        <v>6560.1523500000003</v>
      </c>
      <c r="GX86" s="65">
        <f t="shared" si="673"/>
        <v>-3684.2875100000001</v>
      </c>
      <c r="GZ86" s="79">
        <f t="shared" si="449"/>
        <v>2905.4753400000004</v>
      </c>
    </row>
    <row r="87" spans="1:213" ht="25.5" x14ac:dyDescent="0.2">
      <c r="A87" s="340"/>
      <c r="B87" s="107" t="s">
        <v>346</v>
      </c>
      <c r="C87" s="149">
        <f t="shared" si="674"/>
        <v>76.209666666666664</v>
      </c>
      <c r="D87" s="68">
        <f>+[1]Аппарат!D83+[1]Филиалы!D54</f>
        <v>76.209666666666664</v>
      </c>
      <c r="E87" s="68">
        <f>+[1]Аппарат!E83+[1]Филиалы!F54</f>
        <v>0</v>
      </c>
      <c r="F87" s="68">
        <f>+[1]Филиалы!E54</f>
        <v>0</v>
      </c>
      <c r="G87" s="150">
        <f t="shared" si="521"/>
        <v>67.739130000000017</v>
      </c>
      <c r="H87" s="68">
        <f>+[1]Аппарат!H83+[1]Филиалы!H54</f>
        <v>67.194484469600013</v>
      </c>
      <c r="I87" s="68">
        <f>+[1]Аппарат!I83+[1]Филиалы!J54</f>
        <v>0.54464553039999963</v>
      </c>
      <c r="J87" s="68">
        <f>+[1]Филиалы!I54</f>
        <v>0</v>
      </c>
      <c r="K87" s="139">
        <f t="shared" si="675"/>
        <v>8.4705366666666464</v>
      </c>
      <c r="L87" s="140">
        <f t="shared" si="676"/>
        <v>-11.114779839827818</v>
      </c>
      <c r="M87" s="149">
        <f t="shared" si="207"/>
        <v>77.370666666666665</v>
      </c>
      <c r="N87" s="68">
        <f>+[1]Аппарат!N83+[1]Филиалы!N54</f>
        <v>77.370666666666665</v>
      </c>
      <c r="O87" s="68">
        <f>+[1]Аппарат!O83+[1]Филиалы!P54</f>
        <v>0</v>
      </c>
      <c r="P87" s="68">
        <f>+[1]Филиалы!O54</f>
        <v>0</v>
      </c>
      <c r="Q87" s="150">
        <f t="shared" si="656"/>
        <v>77.973730000000003</v>
      </c>
      <c r="R87" s="68">
        <f>+[1]Аппарат!R83+[1]Филиалы!R54</f>
        <v>77.385858220000003</v>
      </c>
      <c r="S87" s="68">
        <f>+[1]Аппарат!S83+[1]Филиалы!T54</f>
        <v>0.58787178000000018</v>
      </c>
      <c r="T87" s="68">
        <f>+[1]Филиалы!S54</f>
        <v>0</v>
      </c>
      <c r="U87" s="139">
        <f t="shared" si="677"/>
        <v>-0.60306333333333839</v>
      </c>
      <c r="V87" s="140">
        <f t="shared" si="678"/>
        <v>0.77944699110774707</v>
      </c>
      <c r="W87" s="149">
        <f t="shared" si="396"/>
        <v>78.609666666666655</v>
      </c>
      <c r="X87" s="68">
        <f>+[1]Аппарат!X83+[1]Филиалы!X54</f>
        <v>78.609666666666655</v>
      </c>
      <c r="Y87" s="68">
        <f>+[1]Аппарат!Y83+[1]Филиалы!Z54</f>
        <v>0</v>
      </c>
      <c r="Z87" s="68">
        <f>+[1]Филиалы!Y54</f>
        <v>0</v>
      </c>
      <c r="AA87" s="150">
        <f t="shared" si="397"/>
        <v>61.923640000000006</v>
      </c>
      <c r="AB87" s="68">
        <f>+[1]Аппарат!AB83+[1]Филиалы!AB54</f>
        <v>61.314826000000004</v>
      </c>
      <c r="AC87" s="68">
        <f>+[1]Аппарат!AC83+[1]Филиалы!AD54</f>
        <v>0.60881400000000041</v>
      </c>
      <c r="AD87" s="68">
        <f>+[1]Филиалы!AC54</f>
        <v>0</v>
      </c>
      <c r="AE87" s="139">
        <f t="shared" si="679"/>
        <v>16.686026666666649</v>
      </c>
      <c r="AF87" s="140">
        <f t="shared" si="680"/>
        <v>-21.226431015693564</v>
      </c>
      <c r="AG87" s="149">
        <f t="shared" si="398"/>
        <v>232.19</v>
      </c>
      <c r="AH87" s="68">
        <f t="shared" si="747"/>
        <v>232.19</v>
      </c>
      <c r="AI87" s="68">
        <f t="shared" si="747"/>
        <v>0</v>
      </c>
      <c r="AJ87" s="68">
        <f t="shared" si="747"/>
        <v>0</v>
      </c>
      <c r="AK87" s="150">
        <f t="shared" si="399"/>
        <v>207.63650000000001</v>
      </c>
      <c r="AL87" s="68">
        <f t="shared" si="748"/>
        <v>205.89516868960001</v>
      </c>
      <c r="AM87" s="68">
        <f t="shared" si="748"/>
        <v>1.7413313104000003</v>
      </c>
      <c r="AN87" s="68">
        <f t="shared" si="748"/>
        <v>0</v>
      </c>
      <c r="AO87" s="139">
        <f t="shared" si="681"/>
        <v>24.553499999999985</v>
      </c>
      <c r="AP87" s="140">
        <f t="shared" si="682"/>
        <v>-10.574744821051723</v>
      </c>
      <c r="AQ87" s="149">
        <f t="shared" si="400"/>
        <v>94.629666666666679</v>
      </c>
      <c r="AR87" s="68">
        <f>+[1]Аппарат!AR83+[1]Филиалы!AR54</f>
        <v>94.629666666666679</v>
      </c>
      <c r="AS87" s="68">
        <f>+[1]Аппарат!AS83+[1]Филиалы!AT54</f>
        <v>0</v>
      </c>
      <c r="AT87" s="68">
        <f>+[1]Филиалы!AS54</f>
        <v>0</v>
      </c>
      <c r="AU87" s="150">
        <f t="shared" si="401"/>
        <v>82.271979999999985</v>
      </c>
      <c r="AV87" s="68">
        <f>+[1]Аппарат!AV83+[1]Филиалы!AV54</f>
        <v>79.813169999999985</v>
      </c>
      <c r="AW87" s="68">
        <f>+[1]Аппарат!AW83+[1]Филиалы!AX54</f>
        <v>1.5514899999999998</v>
      </c>
      <c r="AX87" s="68">
        <f>+[1]Филиалы!AW54</f>
        <v>0.90732000000000013</v>
      </c>
      <c r="AY87" s="139">
        <f t="shared" si="683"/>
        <v>12.357686666666694</v>
      </c>
      <c r="AZ87" s="140">
        <f t="shared" si="684"/>
        <v>-13.058998411350942</v>
      </c>
      <c r="BA87" s="149">
        <f t="shared" si="402"/>
        <v>93.898666666666685</v>
      </c>
      <c r="BB87" s="68">
        <f>+[1]Аппарат!BB83+[1]Филиалы!BB54</f>
        <v>93.898666666666685</v>
      </c>
      <c r="BC87" s="68">
        <f>+[1]Аппарат!BC83+[1]Филиалы!BD54</f>
        <v>0</v>
      </c>
      <c r="BD87" s="68">
        <f>+[1]Филиалы!BC54</f>
        <v>0</v>
      </c>
      <c r="BE87" s="150">
        <f t="shared" si="403"/>
        <v>78.331459999999993</v>
      </c>
      <c r="BF87" s="68">
        <f>+[1]Аппарат!BF83+[1]Филиалы!BF54</f>
        <v>76.112799999999993</v>
      </c>
      <c r="BG87" s="68">
        <f>+[1]Аппарат!BG83+[1]Филиалы!BH54</f>
        <v>1.4518500000000001</v>
      </c>
      <c r="BH87" s="68">
        <f>+[1]Филиалы!BG54</f>
        <v>0.7668100000000001</v>
      </c>
      <c r="BI87" s="139">
        <f t="shared" si="685"/>
        <v>15.567206666666692</v>
      </c>
      <c r="BJ87" s="140">
        <f t="shared" si="686"/>
        <v>-16.578730262410573</v>
      </c>
      <c r="BK87" s="149">
        <f t="shared" si="404"/>
        <v>97.100666666666669</v>
      </c>
      <c r="BL87" s="68">
        <f>+[1]Аппарат!BL83+[1]Филиалы!BL54</f>
        <v>97.100666666666669</v>
      </c>
      <c r="BM87" s="68">
        <f>+[1]Аппарат!BM83+[1]Филиалы!BN54</f>
        <v>0</v>
      </c>
      <c r="BN87" s="68">
        <f>+[1]Филиалы!BM54</f>
        <v>0</v>
      </c>
      <c r="BO87" s="150">
        <f t="shared" si="405"/>
        <v>78.953699999999998</v>
      </c>
      <c r="BP87" s="68">
        <f>+[1]Аппарат!BP83+[1]Филиалы!BP54</f>
        <v>75.437519999999992</v>
      </c>
      <c r="BQ87" s="68">
        <f>+[1]Аппарат!BQ83+[1]Филиалы!BR54</f>
        <v>1.7385899999999999</v>
      </c>
      <c r="BR87" s="68">
        <f>+[1]Филиалы!BQ54</f>
        <v>1.77759</v>
      </c>
      <c r="BS87" s="139">
        <f t="shared" si="687"/>
        <v>18.146966666666671</v>
      </c>
      <c r="BT87" s="140">
        <f t="shared" si="688"/>
        <v>-18.688817790471745</v>
      </c>
      <c r="BU87" s="149">
        <f t="shared" si="406"/>
        <v>285.62900000000002</v>
      </c>
      <c r="BV87" s="68">
        <f t="shared" si="749"/>
        <v>285.62900000000002</v>
      </c>
      <c r="BW87" s="68">
        <f t="shared" si="749"/>
        <v>0</v>
      </c>
      <c r="BX87" s="68">
        <f t="shared" si="749"/>
        <v>0</v>
      </c>
      <c r="BY87" s="150">
        <f t="shared" si="407"/>
        <v>239.55713999999995</v>
      </c>
      <c r="BZ87" s="68">
        <f t="shared" si="750"/>
        <v>231.36348999999996</v>
      </c>
      <c r="CA87" s="68">
        <f t="shared" si="750"/>
        <v>4.74193</v>
      </c>
      <c r="CB87" s="68">
        <f t="shared" si="750"/>
        <v>3.4517200000000003</v>
      </c>
      <c r="CC87" s="139">
        <f t="shared" si="689"/>
        <v>46.071860000000072</v>
      </c>
      <c r="CD87" s="140">
        <f t="shared" si="690"/>
        <v>-16.129965794789769</v>
      </c>
      <c r="CE87" s="149">
        <f t="shared" si="408"/>
        <v>517.81899999999996</v>
      </c>
      <c r="CF87" s="68">
        <f t="shared" si="751"/>
        <v>517.81899999999996</v>
      </c>
      <c r="CG87" s="68">
        <f t="shared" si="751"/>
        <v>0</v>
      </c>
      <c r="CH87" s="68">
        <f t="shared" si="751"/>
        <v>0</v>
      </c>
      <c r="CI87" s="150">
        <f t="shared" si="409"/>
        <v>447.19364000000007</v>
      </c>
      <c r="CJ87" s="68">
        <f>+[1]Аппарат!CJ83+[1]Филиалы!CJ54</f>
        <v>437.25865868960005</v>
      </c>
      <c r="CK87" s="68">
        <f>+[1]Аппарат!CK83+[1]Филиалы!CL54</f>
        <v>6.4832613104000005</v>
      </c>
      <c r="CL87" s="68">
        <f>+[1]Филиалы!CK54</f>
        <v>3.4517200000000003</v>
      </c>
      <c r="CM87" s="139">
        <f t="shared" si="691"/>
        <v>70.625359999999887</v>
      </c>
      <c r="CN87" s="140">
        <f t="shared" si="692"/>
        <v>-13.639005134998882</v>
      </c>
      <c r="CO87" s="149">
        <f t="shared" si="693"/>
        <v>108.39299999999999</v>
      </c>
      <c r="CP87" s="68">
        <f>+[1]Аппарат!CP83+[1]Филиалы!CP54</f>
        <v>108.39299999999999</v>
      </c>
      <c r="CQ87" s="68">
        <f>+[1]Аппарат!CQ83+[1]Филиалы!CR54</f>
        <v>0</v>
      </c>
      <c r="CR87" s="68">
        <f>+[1]Филиалы!CQ54</f>
        <v>0</v>
      </c>
      <c r="CS87" s="150">
        <f t="shared" si="523"/>
        <v>82.060320000000004</v>
      </c>
      <c r="CT87" s="68">
        <f>+[1]Аппарат!CT83+[1]Филиалы!CT54</f>
        <v>79.210383700000008</v>
      </c>
      <c r="CU87" s="68">
        <f>+[1]Аппарат!CU83+[1]Филиалы!CV54</f>
        <v>1.7564</v>
      </c>
      <c r="CV87" s="68">
        <f>+[1]Филиалы!CU54</f>
        <v>1.0935363</v>
      </c>
      <c r="CW87" s="139">
        <f t="shared" si="228"/>
        <v>26.332679999999982</v>
      </c>
      <c r="CX87" s="140">
        <f t="shared" si="229"/>
        <v>-24.293709003348908</v>
      </c>
      <c r="CY87" s="149">
        <f t="shared" si="230"/>
        <v>103.914</v>
      </c>
      <c r="CZ87" s="68">
        <f>+[1]Аппарат!CZ83+[1]Филиалы!CZ54</f>
        <v>103.914</v>
      </c>
      <c r="DA87" s="68">
        <f>+[1]Аппарат!DA83+[1]Филиалы!DB54</f>
        <v>0</v>
      </c>
      <c r="DB87" s="68">
        <f>+[1]Филиалы!DA54</f>
        <v>0</v>
      </c>
      <c r="DC87" s="150">
        <f t="shared" si="662"/>
        <v>77.014119999999991</v>
      </c>
      <c r="DD87" s="68">
        <f>+[1]Аппарат!DD83+[1]Филиалы!DD54</f>
        <v>73.207769280999997</v>
      </c>
      <c r="DE87" s="68">
        <f>+[1]Аппарат!DE83+[1]Филиалы!DF54</f>
        <v>2.9582999999999995</v>
      </c>
      <c r="DF87" s="68">
        <f>+[1]Филиалы!DE54</f>
        <v>0.84805071900000006</v>
      </c>
      <c r="DG87" s="139">
        <f t="shared" si="233"/>
        <v>26.89988000000001</v>
      </c>
      <c r="DH87" s="140">
        <f t="shared" si="234"/>
        <v>-25.886675520141665</v>
      </c>
      <c r="DI87" s="149">
        <f t="shared" si="410"/>
        <v>105.432</v>
      </c>
      <c r="DJ87" s="68">
        <f>+[1]Аппарат!DJ83+[1]Филиалы!DJ54</f>
        <v>105.432</v>
      </c>
      <c r="DK87" s="68">
        <f>+[1]Аппарат!DK83+[1]Филиалы!DL54</f>
        <v>0</v>
      </c>
      <c r="DL87" s="68">
        <f>+[1]Филиалы!DK54</f>
        <v>0</v>
      </c>
      <c r="DM87" s="150">
        <f t="shared" si="411"/>
        <v>63.348240000000004</v>
      </c>
      <c r="DN87" s="68">
        <f>+[1]Аппарат!DN83+[1]Филиалы!DN54</f>
        <v>61.383881633500003</v>
      </c>
      <c r="DO87" s="68">
        <f>+[1]Аппарат!DO83+[1]Филиалы!DP54</f>
        <v>1.1979599999999999</v>
      </c>
      <c r="DP87" s="68">
        <f>+[1]Филиалы!DO54</f>
        <v>0.76639836649999993</v>
      </c>
      <c r="DQ87" s="139">
        <f t="shared" si="237"/>
        <v>42.083759999999998</v>
      </c>
      <c r="DR87" s="140">
        <f t="shared" si="238"/>
        <v>-39.915547461871157</v>
      </c>
      <c r="DS87" s="149">
        <f t="shared" si="412"/>
        <v>317.73899999999998</v>
      </c>
      <c r="DT87" s="68">
        <f t="shared" si="752"/>
        <v>317.73899999999998</v>
      </c>
      <c r="DU87" s="68">
        <f t="shared" si="752"/>
        <v>0</v>
      </c>
      <c r="DV87" s="68">
        <f t="shared" si="752"/>
        <v>0</v>
      </c>
      <c r="DW87" s="150">
        <f t="shared" si="413"/>
        <v>222.42267999999999</v>
      </c>
      <c r="DX87" s="68">
        <f t="shared" si="753"/>
        <v>213.8020346145</v>
      </c>
      <c r="DY87" s="68">
        <f t="shared" si="753"/>
        <v>5.9126599999999998</v>
      </c>
      <c r="DZ87" s="68">
        <f t="shared" si="753"/>
        <v>2.7079853854999998</v>
      </c>
      <c r="EA87" s="139">
        <f t="shared" si="241"/>
        <v>95.31631999999999</v>
      </c>
      <c r="EB87" s="140">
        <f t="shared" si="242"/>
        <v>-29.998306786387573</v>
      </c>
      <c r="EC87" s="149">
        <f t="shared" si="414"/>
        <v>835.55799999999999</v>
      </c>
      <c r="ED87" s="68">
        <f t="shared" si="754"/>
        <v>835.55799999999999</v>
      </c>
      <c r="EE87" s="68">
        <f t="shared" si="754"/>
        <v>0</v>
      </c>
      <c r="EF87" s="68">
        <f t="shared" si="754"/>
        <v>0</v>
      </c>
      <c r="EG87" s="150">
        <f t="shared" si="415"/>
        <v>669.61632000000009</v>
      </c>
      <c r="EH87" s="68">
        <f t="shared" si="755"/>
        <v>651.06069330410003</v>
      </c>
      <c r="EI87" s="68">
        <f t="shared" si="755"/>
        <v>12.3959213104</v>
      </c>
      <c r="EJ87" s="68">
        <f t="shared" si="755"/>
        <v>6.1597053855000006</v>
      </c>
      <c r="EK87" s="139">
        <f t="shared" si="245"/>
        <v>165.94167999999991</v>
      </c>
      <c r="EL87" s="140">
        <f t="shared" si="246"/>
        <v>-19.859983388346464</v>
      </c>
      <c r="EM87" s="149">
        <f t="shared" si="416"/>
        <v>104.04366666666668</v>
      </c>
      <c r="EN87" s="68">
        <f>+[1]Аппарат!EN83+[1]Филиалы!EN54</f>
        <v>104.04366666666668</v>
      </c>
      <c r="EO87" s="68">
        <f>+[1]Аппарат!EO83+[1]Филиалы!EP54</f>
        <v>0</v>
      </c>
      <c r="EP87" s="68">
        <f>+[1]Филиалы!EO54</f>
        <v>0</v>
      </c>
      <c r="EQ87" s="150">
        <f t="shared" si="417"/>
        <v>69.707060000000013</v>
      </c>
      <c r="ER87" s="68">
        <f>+[1]Аппарат!ER83+[1]Филиалы!ER54</f>
        <v>63.76982000000001</v>
      </c>
      <c r="ES87" s="68">
        <f>+[1]Аппарат!ES83+[1]Филиалы!ET54</f>
        <v>4.16784</v>
      </c>
      <c r="ET87" s="68">
        <f>+[1]Филиалы!ES54</f>
        <v>1.7694000000000001</v>
      </c>
      <c r="EU87" s="139">
        <f t="shared" si="249"/>
        <v>34.336606666666668</v>
      </c>
      <c r="EV87" s="140">
        <f t="shared" si="250"/>
        <v>-33.002111293014792</v>
      </c>
      <c r="EW87" s="149">
        <f t="shared" si="418"/>
        <v>102.71966666666665</v>
      </c>
      <c r="EX87" s="68">
        <f>+[1]Аппарат!EX83+[1]Филиалы!EX54</f>
        <v>102.71966666666665</v>
      </c>
      <c r="EY87" s="68">
        <f>+[1]Аппарат!EY83+[1]Филиалы!EZ54</f>
        <v>0</v>
      </c>
      <c r="EZ87" s="68">
        <f>+[1]Филиалы!EY54</f>
        <v>0</v>
      </c>
      <c r="FA87" s="150">
        <f t="shared" si="419"/>
        <v>89.379770000000022</v>
      </c>
      <c r="FB87" s="68">
        <f>+[1]Аппарат!FB83+[1]Филиалы!FB54</f>
        <v>87.88694000000001</v>
      </c>
      <c r="FC87" s="68">
        <f>+[1]Аппарат!FC83+[1]Филиалы!FD54</f>
        <v>1.3003399999999998</v>
      </c>
      <c r="FD87" s="68">
        <f>+[1]Филиалы!FC54</f>
        <v>0.19249000000000002</v>
      </c>
      <c r="FE87" s="139">
        <f t="shared" si="253"/>
        <v>13.339896666666633</v>
      </c>
      <c r="FF87" s="140">
        <f t="shared" si="254"/>
        <v>-12.986701670241629</v>
      </c>
      <c r="FG87" s="149">
        <f t="shared" si="420"/>
        <v>105.31866666666666</v>
      </c>
      <c r="FH87" s="68">
        <f>+[1]Аппарат!FH83+[1]Филиалы!FH54</f>
        <v>105.31866666666666</v>
      </c>
      <c r="FI87" s="68">
        <f>+[1]Аппарат!FI83+[1]Филиалы!FJ54</f>
        <v>0</v>
      </c>
      <c r="FJ87" s="68">
        <f>+[1]Филиалы!FI54</f>
        <v>0</v>
      </c>
      <c r="FK87" s="150">
        <f t="shared" si="421"/>
        <v>107.17492999999999</v>
      </c>
      <c r="FL87" s="68">
        <f>+[1]Аппарат!FL83+[1]Филиалы!FL54</f>
        <v>103.59474999999999</v>
      </c>
      <c r="FM87" s="68">
        <f>+[1]Аппарат!FM83+[1]Филиалы!FN54</f>
        <v>2.2444199999999999</v>
      </c>
      <c r="FN87" s="68">
        <f>+[1]Филиалы!FM54</f>
        <v>1.3357600000000001</v>
      </c>
      <c r="FO87" s="139">
        <f t="shared" si="257"/>
        <v>-1.8562633333333309</v>
      </c>
      <c r="FP87" s="140">
        <f t="shared" si="258"/>
        <v>1.7625207307346642</v>
      </c>
      <c r="FQ87" s="149">
        <f t="shared" si="422"/>
        <v>312.08199999999999</v>
      </c>
      <c r="FR87" s="68">
        <f t="shared" si="756"/>
        <v>312.08199999999999</v>
      </c>
      <c r="FS87" s="68">
        <f t="shared" si="756"/>
        <v>0</v>
      </c>
      <c r="FT87" s="68">
        <f t="shared" si="756"/>
        <v>0</v>
      </c>
      <c r="FU87" s="150">
        <f t="shared" si="423"/>
        <v>266.26175999999998</v>
      </c>
      <c r="FV87" s="68">
        <f t="shared" si="757"/>
        <v>255.25151</v>
      </c>
      <c r="FW87" s="68">
        <f t="shared" si="757"/>
        <v>7.7126000000000001</v>
      </c>
      <c r="FX87" s="68">
        <f t="shared" si="757"/>
        <v>3.29765</v>
      </c>
      <c r="FY87" s="139">
        <f t="shared" si="261"/>
        <v>45.820240000000013</v>
      </c>
      <c r="FZ87" s="140">
        <f t="shared" si="262"/>
        <v>-14.682115597823653</v>
      </c>
      <c r="GA87" s="149">
        <f t="shared" si="424"/>
        <v>629.82099999999991</v>
      </c>
      <c r="GB87" s="68">
        <f t="shared" si="758"/>
        <v>629.82099999999991</v>
      </c>
      <c r="GC87" s="68">
        <f t="shared" si="758"/>
        <v>0</v>
      </c>
      <c r="GD87" s="68">
        <f t="shared" si="758"/>
        <v>0</v>
      </c>
      <c r="GE87" s="150">
        <f t="shared" si="425"/>
        <v>488.68444</v>
      </c>
      <c r="GF87" s="68">
        <f t="shared" si="759"/>
        <v>469.05354461449997</v>
      </c>
      <c r="GG87" s="68">
        <f t="shared" si="759"/>
        <v>13.625260000000001</v>
      </c>
      <c r="GH87" s="68">
        <f t="shared" si="759"/>
        <v>6.0056353854999998</v>
      </c>
      <c r="GI87" s="139">
        <f t="shared" si="265"/>
        <v>141.13655999999992</v>
      </c>
      <c r="GJ87" s="140">
        <f t="shared" si="266"/>
        <v>-22.408995571757686</v>
      </c>
      <c r="GK87" s="149">
        <f t="shared" si="426"/>
        <v>1147.6399999999999</v>
      </c>
      <c r="GL87" s="68">
        <f t="shared" si="760"/>
        <v>1147.6399999999999</v>
      </c>
      <c r="GM87" s="68">
        <f t="shared" si="760"/>
        <v>0</v>
      </c>
      <c r="GN87" s="68">
        <f t="shared" si="760"/>
        <v>0</v>
      </c>
      <c r="GO87" s="150">
        <f t="shared" si="427"/>
        <v>935.87807999999995</v>
      </c>
      <c r="GP87" s="68">
        <f t="shared" si="761"/>
        <v>906.31220330409997</v>
      </c>
      <c r="GQ87" s="68">
        <f t="shared" si="761"/>
        <v>20.1085213104</v>
      </c>
      <c r="GR87" s="68">
        <f t="shared" si="761"/>
        <v>9.4573553855000014</v>
      </c>
      <c r="GS87" s="139">
        <f t="shared" si="269"/>
        <v>211.76191999999992</v>
      </c>
      <c r="GT87" s="140">
        <f t="shared" si="270"/>
        <v>-18.451946603464492</v>
      </c>
      <c r="GV87" s="31">
        <f>+GK87-[1]Шатура!GK54</f>
        <v>1136.3879999999999</v>
      </c>
      <c r="GX87" s="65">
        <f t="shared" si="673"/>
        <v>-447.19364000000007</v>
      </c>
      <c r="GZ87" s="79">
        <f t="shared" si="449"/>
        <v>207.63650000000001</v>
      </c>
    </row>
    <row r="88" spans="1:213" ht="25.5" x14ac:dyDescent="0.2">
      <c r="A88" s="340"/>
      <c r="B88" s="107" t="s">
        <v>347</v>
      </c>
      <c r="C88" s="149">
        <f t="shared" si="674"/>
        <v>1355.77</v>
      </c>
      <c r="D88" s="68">
        <f>+[1]Аппарат!D84+[1]Филиалы!D53</f>
        <v>1355.77</v>
      </c>
      <c r="E88" s="68">
        <f>+[1]Аппарат!E84+[1]Филиалы!F53</f>
        <v>0</v>
      </c>
      <c r="F88" s="68">
        <f>+[1]Филиалы!E53</f>
        <v>0</v>
      </c>
      <c r="G88" s="150">
        <f t="shared" si="521"/>
        <v>979.31389000000013</v>
      </c>
      <c r="H88" s="68">
        <f>+[1]Аппарат!H84+[1]Филиалы!H53</f>
        <v>971.8600912408001</v>
      </c>
      <c r="I88" s="68">
        <f>+[1]Аппарат!I84+[1]Филиалы!J53</f>
        <v>7.4537987591999988</v>
      </c>
      <c r="J88" s="68">
        <f>+[1]Филиалы!I53</f>
        <v>0</v>
      </c>
      <c r="K88" s="139">
        <f t="shared" si="675"/>
        <v>376.45610999999985</v>
      </c>
      <c r="L88" s="140">
        <f t="shared" si="676"/>
        <v>-27.766959735058293</v>
      </c>
      <c r="M88" s="149">
        <f t="shared" si="207"/>
        <v>1279.7489999999998</v>
      </c>
      <c r="N88" s="68">
        <f>+[1]Аппарат!N84+[1]Филиалы!N53</f>
        <v>1279.7489999999998</v>
      </c>
      <c r="O88" s="68">
        <f>+[1]Аппарат!O84+[1]Филиалы!P53</f>
        <v>0</v>
      </c>
      <c r="P88" s="68">
        <f>+[1]Филиалы!O53</f>
        <v>0</v>
      </c>
      <c r="Q88" s="150">
        <f t="shared" si="656"/>
        <v>959.91678999999999</v>
      </c>
      <c r="R88" s="68">
        <f>+[1]Аппарат!R84+[1]Филиалы!R53</f>
        <v>954.52624438746852</v>
      </c>
      <c r="S88" s="68">
        <f>+[1]Аппарат!S84+[1]Филиалы!T53</f>
        <v>5.3905456125314508</v>
      </c>
      <c r="T88" s="68">
        <f>+[1]Филиалы!S53</f>
        <v>0</v>
      </c>
      <c r="U88" s="139">
        <f t="shared" si="677"/>
        <v>319.8322099999998</v>
      </c>
      <c r="V88" s="140">
        <f t="shared" si="678"/>
        <v>-24.991792140490048</v>
      </c>
      <c r="W88" s="149">
        <f t="shared" si="396"/>
        <v>1193.759</v>
      </c>
      <c r="X88" s="68">
        <f>+[1]Аппарат!X84+[1]Филиалы!X53</f>
        <v>1193.759</v>
      </c>
      <c r="Y88" s="68">
        <f>+[1]Аппарат!Y84+[1]Филиалы!Z53</f>
        <v>0</v>
      </c>
      <c r="Z88" s="68">
        <f>+[1]Филиалы!Y53</f>
        <v>0</v>
      </c>
      <c r="AA88" s="150">
        <f t="shared" si="397"/>
        <v>718.5913599999999</v>
      </c>
      <c r="AB88" s="68">
        <f>+[1]Аппарат!AB84+[1]Филиалы!AB53</f>
        <v>715.65154499999994</v>
      </c>
      <c r="AC88" s="68">
        <f>+[1]Аппарат!AC84+[1]Филиалы!AD53</f>
        <v>2.9398150000000016</v>
      </c>
      <c r="AD88" s="68">
        <f>+[1]Филиалы!AC53</f>
        <v>0</v>
      </c>
      <c r="AE88" s="139">
        <f t="shared" si="679"/>
        <v>475.16764000000012</v>
      </c>
      <c r="AF88" s="140">
        <f t="shared" si="680"/>
        <v>-39.804318962202601</v>
      </c>
      <c r="AG88" s="149">
        <f t="shared" si="398"/>
        <v>3829.2779999999998</v>
      </c>
      <c r="AH88" s="68">
        <f t="shared" si="747"/>
        <v>3829.2779999999998</v>
      </c>
      <c r="AI88" s="68">
        <f t="shared" si="747"/>
        <v>0</v>
      </c>
      <c r="AJ88" s="68">
        <f t="shared" si="747"/>
        <v>0</v>
      </c>
      <c r="AK88" s="150">
        <f t="shared" si="399"/>
        <v>2657.8220400000005</v>
      </c>
      <c r="AL88" s="68">
        <f t="shared" si="748"/>
        <v>2642.0378806282688</v>
      </c>
      <c r="AM88" s="68">
        <f t="shared" si="748"/>
        <v>15.78415937173145</v>
      </c>
      <c r="AN88" s="68">
        <f t="shared" si="748"/>
        <v>0</v>
      </c>
      <c r="AO88" s="139">
        <f t="shared" si="681"/>
        <v>1171.4559599999993</v>
      </c>
      <c r="AP88" s="140">
        <f t="shared" si="682"/>
        <v>-30.592084460830463</v>
      </c>
      <c r="AQ88" s="149">
        <f t="shared" si="400"/>
        <v>1600.328</v>
      </c>
      <c r="AR88" s="68">
        <f>+[1]Аппарат!AR84+[1]Филиалы!AR53</f>
        <v>1600.328</v>
      </c>
      <c r="AS88" s="68">
        <f>+[1]Аппарат!AS84+[1]Филиалы!AT53</f>
        <v>0</v>
      </c>
      <c r="AT88" s="68">
        <f>+[1]Филиалы!AS53</f>
        <v>0</v>
      </c>
      <c r="AU88" s="150">
        <f t="shared" si="401"/>
        <v>1555.8255799999995</v>
      </c>
      <c r="AV88" s="68">
        <f>+[1]Аппарат!AV84+[1]Филиалы!AV53</f>
        <v>1532.4052299999996</v>
      </c>
      <c r="AW88" s="68">
        <f>+[1]Аппарат!AW84+[1]Филиалы!AX53</f>
        <v>17.51172</v>
      </c>
      <c r="AX88" s="68">
        <f>+[1]Филиалы!AW53</f>
        <v>5.9086299999999996</v>
      </c>
      <c r="AY88" s="139">
        <f t="shared" si="683"/>
        <v>44.502420000000484</v>
      </c>
      <c r="AZ88" s="140">
        <f t="shared" si="684"/>
        <v>-2.7808311796082137</v>
      </c>
      <c r="BA88" s="149">
        <f t="shared" si="402"/>
        <v>1098.212</v>
      </c>
      <c r="BB88" s="68">
        <f>+[1]Аппарат!BB84+[1]Филиалы!BB53</f>
        <v>1098.212</v>
      </c>
      <c r="BC88" s="68">
        <f>+[1]Аппарат!BC84+[1]Филиалы!BD53</f>
        <v>0</v>
      </c>
      <c r="BD88" s="68">
        <f>+[1]Филиалы!BC53</f>
        <v>0</v>
      </c>
      <c r="BE88" s="150">
        <f t="shared" si="403"/>
        <v>633.87753000000009</v>
      </c>
      <c r="BF88" s="68">
        <f>+[1]Аппарат!BF84+[1]Филиалы!BF53</f>
        <v>622.32021000000009</v>
      </c>
      <c r="BG88" s="68">
        <f>+[1]Аппарат!BG84+[1]Филиалы!BH53</f>
        <v>8.5015499999999982</v>
      </c>
      <c r="BH88" s="68">
        <f>+[1]Филиалы!BG53</f>
        <v>3.0557699999999999</v>
      </c>
      <c r="BI88" s="139">
        <f t="shared" si="685"/>
        <v>464.3344699999999</v>
      </c>
      <c r="BJ88" s="140">
        <f t="shared" si="686"/>
        <v>-42.280950308319333</v>
      </c>
      <c r="BK88" s="149">
        <f t="shared" si="404"/>
        <v>685.59100000000001</v>
      </c>
      <c r="BL88" s="68">
        <f>+[1]Аппарат!BL84+[1]Филиалы!BL53</f>
        <v>685.59100000000001</v>
      </c>
      <c r="BM88" s="68">
        <f>+[1]Аппарат!BM84+[1]Филиалы!BN53</f>
        <v>0</v>
      </c>
      <c r="BN88" s="68">
        <f>+[1]Филиалы!BM53</f>
        <v>0</v>
      </c>
      <c r="BO88" s="150">
        <f t="shared" si="405"/>
        <v>40.810540000000003</v>
      </c>
      <c r="BP88" s="68">
        <f>+[1]Аппарат!BP84+[1]Филиалы!BP53</f>
        <v>40.502000000000002</v>
      </c>
      <c r="BQ88" s="68">
        <f>+[1]Аппарат!BQ84+[1]Филиалы!BR53</f>
        <v>0.1</v>
      </c>
      <c r="BR88" s="68">
        <f>+[1]Филиалы!BQ53</f>
        <v>0.20854</v>
      </c>
      <c r="BS88" s="139">
        <f t="shared" si="687"/>
        <v>644.78045999999995</v>
      </c>
      <c r="BT88" s="140">
        <f t="shared" si="688"/>
        <v>-94.047392687476929</v>
      </c>
      <c r="BU88" s="149">
        <f t="shared" si="406"/>
        <v>3384.1309999999999</v>
      </c>
      <c r="BV88" s="68">
        <f t="shared" si="749"/>
        <v>3384.1309999999999</v>
      </c>
      <c r="BW88" s="68">
        <f t="shared" si="749"/>
        <v>0</v>
      </c>
      <c r="BX88" s="68">
        <f t="shared" si="749"/>
        <v>0</v>
      </c>
      <c r="BY88" s="150">
        <f t="shared" si="407"/>
        <v>2230.5136499999994</v>
      </c>
      <c r="BZ88" s="68">
        <f t="shared" si="750"/>
        <v>2195.2274399999997</v>
      </c>
      <c r="CA88" s="68">
        <f t="shared" si="750"/>
        <v>26.11327</v>
      </c>
      <c r="CB88" s="68">
        <f t="shared" si="750"/>
        <v>9.1729399999999988</v>
      </c>
      <c r="CC88" s="139">
        <f t="shared" si="689"/>
        <v>1153.6173500000004</v>
      </c>
      <c r="CD88" s="140">
        <f t="shared" si="690"/>
        <v>-34.0890275819701</v>
      </c>
      <c r="CE88" s="149">
        <f t="shared" si="408"/>
        <v>7213.4089999999997</v>
      </c>
      <c r="CF88" s="68">
        <f t="shared" si="751"/>
        <v>7213.4089999999997</v>
      </c>
      <c r="CG88" s="68">
        <f t="shared" si="751"/>
        <v>0</v>
      </c>
      <c r="CH88" s="68">
        <f t="shared" si="751"/>
        <v>0</v>
      </c>
      <c r="CI88" s="150">
        <f t="shared" si="409"/>
        <v>4888.339689999998</v>
      </c>
      <c r="CJ88" s="68">
        <f>+[1]Аппарат!CJ84+[1]Филиалы!CJ53</f>
        <v>4837.2653206282666</v>
      </c>
      <c r="CK88" s="68">
        <f>+[1]Аппарат!CK84+[1]Филиалы!CL53</f>
        <v>41.347429371731451</v>
      </c>
      <c r="CL88" s="68">
        <f>+[1]Филиалы!CK53</f>
        <v>9.7269400000000008</v>
      </c>
      <c r="CM88" s="139">
        <f t="shared" si="691"/>
        <v>2325.0693100000017</v>
      </c>
      <c r="CN88" s="140">
        <f t="shared" si="692"/>
        <v>-32.232600563755668</v>
      </c>
      <c r="CO88" s="149">
        <f t="shared" si="693"/>
        <v>977.8743300000001</v>
      </c>
      <c r="CP88" s="68">
        <f>+[1]Аппарат!CP84+[1]Филиалы!CP53</f>
        <v>977.8743300000001</v>
      </c>
      <c r="CQ88" s="68">
        <f>+[1]Аппарат!CQ84+[1]Филиалы!CR53</f>
        <v>0</v>
      </c>
      <c r="CR88" s="68">
        <f>+[1]Филиалы!CQ53</f>
        <v>0</v>
      </c>
      <c r="CS88" s="150">
        <f t="shared" si="523"/>
        <v>874.10543000000007</v>
      </c>
      <c r="CT88" s="68">
        <f>+[1]Аппарат!CT84+[1]Филиалы!CT53</f>
        <v>851.52672000000018</v>
      </c>
      <c r="CU88" s="68">
        <f>+[1]Аппарат!CU84+[1]Филиалы!CV53</f>
        <v>16.19117</v>
      </c>
      <c r="CV88" s="68">
        <f>+[1]Филиалы!CU53</f>
        <v>6.3875399999999996</v>
      </c>
      <c r="CW88" s="139">
        <f t="shared" si="228"/>
        <v>103.76890000000003</v>
      </c>
      <c r="CX88" s="140">
        <f t="shared" si="229"/>
        <v>-10.611680541813598</v>
      </c>
      <c r="CY88" s="149">
        <f t="shared" si="230"/>
        <v>984.34418000000005</v>
      </c>
      <c r="CZ88" s="68">
        <f>+[1]Аппарат!CZ84+[1]Филиалы!CZ53</f>
        <v>984.34418000000005</v>
      </c>
      <c r="DA88" s="68">
        <f>+[1]Аппарат!DA84+[1]Филиалы!DB53</f>
        <v>0</v>
      </c>
      <c r="DB88" s="68">
        <f>+[1]Филиалы!DA53</f>
        <v>0</v>
      </c>
      <c r="DC88" s="150">
        <f t="shared" si="662"/>
        <v>439.12317900000005</v>
      </c>
      <c r="DD88" s="68">
        <f>+[1]Аппарат!DD84+[1]Филиалы!DD53</f>
        <v>427.97576200000003</v>
      </c>
      <c r="DE88" s="68">
        <f>+[1]Аппарат!DE84+[1]Филиалы!DF53</f>
        <v>6.7567569999999995</v>
      </c>
      <c r="DF88" s="68">
        <f>+[1]Филиалы!DE53</f>
        <v>4.3906600000000005</v>
      </c>
      <c r="DG88" s="139">
        <f t="shared" si="233"/>
        <v>545.221001</v>
      </c>
      <c r="DH88" s="140">
        <f t="shared" si="234"/>
        <v>-55.389264454227785</v>
      </c>
      <c r="DI88" s="149">
        <f t="shared" si="410"/>
        <v>1199.9195000000002</v>
      </c>
      <c r="DJ88" s="68">
        <f>+[1]Аппарат!DJ84+[1]Филиалы!DJ53</f>
        <v>1199.9195000000002</v>
      </c>
      <c r="DK88" s="68">
        <f>+[1]Аппарат!DK84+[1]Филиалы!DL53</f>
        <v>0</v>
      </c>
      <c r="DL88" s="68">
        <f>+[1]Филиалы!DK53</f>
        <v>0</v>
      </c>
      <c r="DM88" s="150">
        <f t="shared" si="411"/>
        <v>221.03398899999999</v>
      </c>
      <c r="DN88" s="68">
        <f>+[1]Аппарат!DN84+[1]Филиалы!DN53</f>
        <v>215.91266299999998</v>
      </c>
      <c r="DO88" s="68">
        <f>+[1]Аппарат!DO84+[1]Филиалы!DP53</f>
        <v>3.1057459999999999</v>
      </c>
      <c r="DP88" s="68">
        <f>+[1]Филиалы!DO53</f>
        <v>2.0155799999999999</v>
      </c>
      <c r="DQ88" s="139">
        <f t="shared" si="237"/>
        <v>978.88551100000018</v>
      </c>
      <c r="DR88" s="140">
        <f t="shared" si="238"/>
        <v>-81.579265192373327</v>
      </c>
      <c r="DS88" s="149">
        <f t="shared" si="412"/>
        <v>3162.1380100000006</v>
      </c>
      <c r="DT88" s="68">
        <f t="shared" si="752"/>
        <v>3162.1380100000006</v>
      </c>
      <c r="DU88" s="68">
        <f t="shared" si="752"/>
        <v>0</v>
      </c>
      <c r="DV88" s="68">
        <f t="shared" si="752"/>
        <v>0</v>
      </c>
      <c r="DW88" s="150">
        <f t="shared" si="413"/>
        <v>1534.2625980000003</v>
      </c>
      <c r="DX88" s="68">
        <f t="shared" si="753"/>
        <v>1495.4151450000004</v>
      </c>
      <c r="DY88" s="68">
        <f t="shared" si="753"/>
        <v>26.053673</v>
      </c>
      <c r="DZ88" s="68">
        <f t="shared" si="753"/>
        <v>12.79378</v>
      </c>
      <c r="EA88" s="139">
        <f t="shared" si="241"/>
        <v>1627.8754120000003</v>
      </c>
      <c r="EB88" s="140">
        <f t="shared" si="242"/>
        <v>-51.480213920201415</v>
      </c>
      <c r="EC88" s="149">
        <f t="shared" si="414"/>
        <v>10375.54701</v>
      </c>
      <c r="ED88" s="68">
        <f t="shared" si="754"/>
        <v>10375.54701</v>
      </c>
      <c r="EE88" s="68">
        <f t="shared" si="754"/>
        <v>0</v>
      </c>
      <c r="EF88" s="68">
        <f t="shared" si="754"/>
        <v>0</v>
      </c>
      <c r="EG88" s="150">
        <f t="shared" si="415"/>
        <v>6422.6022879999991</v>
      </c>
      <c r="EH88" s="68">
        <f t="shared" si="755"/>
        <v>6332.6804656282675</v>
      </c>
      <c r="EI88" s="68">
        <f t="shared" si="755"/>
        <v>67.401102371731454</v>
      </c>
      <c r="EJ88" s="68">
        <f t="shared" si="755"/>
        <v>22.520720000000001</v>
      </c>
      <c r="EK88" s="139">
        <f t="shared" si="245"/>
        <v>3952.9447220000011</v>
      </c>
      <c r="EL88" s="140">
        <f t="shared" si="246"/>
        <v>-38.098663310860957</v>
      </c>
      <c r="EM88" s="149">
        <f t="shared" si="416"/>
        <v>1522.70433</v>
      </c>
      <c r="EN88" s="68">
        <f>+[1]Аппарат!EN84+[1]Филиалы!EN53</f>
        <v>1522.70433</v>
      </c>
      <c r="EO88" s="68">
        <f>+[1]Аппарат!EO84+[1]Филиалы!EP53</f>
        <v>0</v>
      </c>
      <c r="EP88" s="68">
        <f>+[1]Филиалы!EO53</f>
        <v>0</v>
      </c>
      <c r="EQ88" s="150">
        <f t="shared" si="417"/>
        <v>1607.4002699999999</v>
      </c>
      <c r="ER88" s="68">
        <f>+[1]Аппарат!ER84+[1]Филиалы!ER53</f>
        <v>1561.9949899999999</v>
      </c>
      <c r="ES88" s="68">
        <f>+[1]Аппарат!ES84+[1]Филиалы!ET53</f>
        <v>34.632390000000001</v>
      </c>
      <c r="ET88" s="68">
        <f>+[1]Филиалы!ES53</f>
        <v>10.77289</v>
      </c>
      <c r="EU88" s="139">
        <f t="shared" si="249"/>
        <v>-84.695939999999837</v>
      </c>
      <c r="EV88" s="140">
        <f t="shared" si="250"/>
        <v>5.5622052378349736</v>
      </c>
      <c r="EW88" s="149">
        <f t="shared" si="418"/>
        <v>1832.2698499999999</v>
      </c>
      <c r="EX88" s="68">
        <f>+[1]Аппарат!EX84+[1]Филиалы!EX53</f>
        <v>1832.2698499999999</v>
      </c>
      <c r="EY88" s="68">
        <f>+[1]Аппарат!EY84+[1]Филиалы!EZ53</f>
        <v>0</v>
      </c>
      <c r="EZ88" s="68">
        <f>+[1]Филиалы!EY53</f>
        <v>0</v>
      </c>
      <c r="FA88" s="150">
        <f t="shared" si="419"/>
        <v>1226.6169199999999</v>
      </c>
      <c r="FB88" s="68">
        <f>+[1]Аппарат!FB84+[1]Филиалы!FB53</f>
        <v>1189.4805999999999</v>
      </c>
      <c r="FC88" s="68">
        <f>+[1]Аппарат!FC84+[1]Филиалы!FD53</f>
        <v>28.686209999999999</v>
      </c>
      <c r="FD88" s="68">
        <f>+[1]Филиалы!FC53</f>
        <v>8.4501100000000005</v>
      </c>
      <c r="FE88" s="139">
        <f t="shared" si="253"/>
        <v>605.65292999999997</v>
      </c>
      <c r="FF88" s="140">
        <f t="shared" si="254"/>
        <v>-33.054788845649568</v>
      </c>
      <c r="FG88" s="149">
        <f t="shared" si="420"/>
        <v>2014.8573299999998</v>
      </c>
      <c r="FH88" s="68">
        <f>+[1]Аппарат!FH84+[1]Филиалы!FH53</f>
        <v>2014.8573299999998</v>
      </c>
      <c r="FI88" s="68">
        <f>+[1]Аппарат!FI84+[1]Филиалы!FJ53</f>
        <v>0</v>
      </c>
      <c r="FJ88" s="68">
        <f>+[1]Филиалы!FI53</f>
        <v>0</v>
      </c>
      <c r="FK88" s="150">
        <f t="shared" si="421"/>
        <v>1552.8778199999999</v>
      </c>
      <c r="FL88" s="68">
        <f>+[1]Аппарат!FL84+[1]Филиалы!FL53</f>
        <v>1488.8078499999999</v>
      </c>
      <c r="FM88" s="68">
        <f>+[1]Аппарат!FM84+[1]Филиалы!FN53</f>
        <v>40.403109999999998</v>
      </c>
      <c r="FN88" s="68">
        <f>+[1]Филиалы!FM53</f>
        <v>23.66686</v>
      </c>
      <c r="FO88" s="139">
        <f t="shared" si="257"/>
        <v>461.97950999999989</v>
      </c>
      <c r="FP88" s="140">
        <f t="shared" si="258"/>
        <v>-22.928646267971729</v>
      </c>
      <c r="FQ88" s="149">
        <f t="shared" si="422"/>
        <v>5369.83151</v>
      </c>
      <c r="FR88" s="68">
        <f t="shared" si="756"/>
        <v>5369.83151</v>
      </c>
      <c r="FS88" s="68">
        <f t="shared" si="756"/>
        <v>0</v>
      </c>
      <c r="FT88" s="68">
        <f t="shared" si="756"/>
        <v>0</v>
      </c>
      <c r="FU88" s="150">
        <f t="shared" si="423"/>
        <v>4386.8950100000002</v>
      </c>
      <c r="FV88" s="68">
        <f t="shared" si="757"/>
        <v>4240.2834400000002</v>
      </c>
      <c r="FW88" s="68">
        <f t="shared" si="757"/>
        <v>103.72171</v>
      </c>
      <c r="FX88" s="68">
        <f t="shared" si="757"/>
        <v>42.889859999999999</v>
      </c>
      <c r="FY88" s="139">
        <f t="shared" si="261"/>
        <v>982.9364999999998</v>
      </c>
      <c r="FZ88" s="140">
        <f t="shared" si="262"/>
        <v>-18.304792211255062</v>
      </c>
      <c r="GA88" s="149">
        <f t="shared" si="424"/>
        <v>8531.9695200000006</v>
      </c>
      <c r="GB88" s="68">
        <f t="shared" si="758"/>
        <v>8531.9695200000006</v>
      </c>
      <c r="GC88" s="68">
        <f t="shared" si="758"/>
        <v>0</v>
      </c>
      <c r="GD88" s="68">
        <f t="shared" si="758"/>
        <v>0</v>
      </c>
      <c r="GE88" s="150">
        <f t="shared" si="425"/>
        <v>5921.1576080000004</v>
      </c>
      <c r="GF88" s="68">
        <f t="shared" si="759"/>
        <v>5735.6985850000001</v>
      </c>
      <c r="GG88" s="68">
        <f t="shared" si="759"/>
        <v>129.77538300000001</v>
      </c>
      <c r="GH88" s="68">
        <f t="shared" si="759"/>
        <v>55.683639999999997</v>
      </c>
      <c r="GI88" s="139">
        <f t="shared" si="265"/>
        <v>2610.8119120000001</v>
      </c>
      <c r="GJ88" s="140">
        <f t="shared" si="266"/>
        <v>-30.600342697895627</v>
      </c>
      <c r="GK88" s="149">
        <f t="shared" si="426"/>
        <v>15745.37852</v>
      </c>
      <c r="GL88" s="68">
        <f t="shared" si="760"/>
        <v>15745.37852</v>
      </c>
      <c r="GM88" s="68">
        <f t="shared" si="760"/>
        <v>0</v>
      </c>
      <c r="GN88" s="68">
        <f t="shared" si="760"/>
        <v>0</v>
      </c>
      <c r="GO88" s="150">
        <f t="shared" si="427"/>
        <v>10809.497298</v>
      </c>
      <c r="GP88" s="68">
        <f t="shared" si="761"/>
        <v>10572.963905628269</v>
      </c>
      <c r="GQ88" s="68">
        <f t="shared" si="761"/>
        <v>171.12281237173147</v>
      </c>
      <c r="GR88" s="68">
        <f t="shared" si="761"/>
        <v>65.410579999999996</v>
      </c>
      <c r="GS88" s="139">
        <f t="shared" si="269"/>
        <v>4935.881222</v>
      </c>
      <c r="GT88" s="140">
        <f t="shared" si="270"/>
        <v>-31.348126789904569</v>
      </c>
      <c r="GV88" s="31">
        <f>+GK88-[1]Шатура!GK53</f>
        <v>15368.76398</v>
      </c>
      <c r="GX88" s="65">
        <f t="shared" si="673"/>
        <v>-4888.339689999998</v>
      </c>
      <c r="GZ88" s="79">
        <f t="shared" si="449"/>
        <v>2657.8220400000005</v>
      </c>
    </row>
    <row r="89" spans="1:213" ht="25.5" x14ac:dyDescent="0.2">
      <c r="A89" s="340"/>
      <c r="B89" s="129" t="s">
        <v>348</v>
      </c>
      <c r="C89" s="149">
        <f t="shared" si="674"/>
        <v>119.49994466666666</v>
      </c>
      <c r="D89" s="68">
        <f>+[1]Аппарат!D85+[1]Филиалы!D55</f>
        <v>119.49994466666666</v>
      </c>
      <c r="E89" s="68">
        <f>+[1]Аппарат!E85+[1]Филиалы!F55</f>
        <v>0</v>
      </c>
      <c r="F89" s="68">
        <f>+[1]Филиалы!E55</f>
        <v>0</v>
      </c>
      <c r="G89" s="150">
        <f t="shared" si="521"/>
        <v>72.597400000000007</v>
      </c>
      <c r="H89" s="68">
        <f>+[1]Аппарат!H85+[1]Филиалы!H55</f>
        <v>71.745930654400013</v>
      </c>
      <c r="I89" s="68">
        <f>+[1]Аппарат!I85+[1]Филиалы!J55</f>
        <v>0.85146934559999987</v>
      </c>
      <c r="J89" s="68">
        <f>+[1]Филиалы!I55</f>
        <v>0</v>
      </c>
      <c r="K89" s="139">
        <f t="shared" si="675"/>
        <v>46.902544666666657</v>
      </c>
      <c r="L89" s="140">
        <f t="shared" si="676"/>
        <v>-39.249009526738021</v>
      </c>
      <c r="M89" s="149">
        <f t="shared" ref="M89:M152" si="762">SUM(N89:P89)</f>
        <v>113.91994466666667</v>
      </c>
      <c r="N89" s="68">
        <f>+[1]Аппарат!N85+[1]Филиалы!N55</f>
        <v>113.91994466666667</v>
      </c>
      <c r="O89" s="68">
        <f>+[1]Аппарат!O85+[1]Филиалы!P55</f>
        <v>0</v>
      </c>
      <c r="P89" s="68">
        <f>+[1]Филиалы!O55</f>
        <v>0</v>
      </c>
      <c r="Q89" s="150">
        <f t="shared" si="656"/>
        <v>142.21984000000003</v>
      </c>
      <c r="R89" s="68">
        <f>+[1]Аппарат!R85+[1]Филиалы!R55</f>
        <v>141.18989231303519</v>
      </c>
      <c r="S89" s="68">
        <f>+[1]Аппарат!S85+[1]Филиалы!T55</f>
        <v>1.029947686964849</v>
      </c>
      <c r="T89" s="68">
        <f>+[1]Филиалы!S55</f>
        <v>0</v>
      </c>
      <c r="U89" s="139">
        <f t="shared" si="677"/>
        <v>-28.299895333333367</v>
      </c>
      <c r="V89" s="140">
        <f t="shared" si="678"/>
        <v>24.841914570920622</v>
      </c>
      <c r="W89" s="149">
        <f t="shared" si="396"/>
        <v>142.50994466666668</v>
      </c>
      <c r="X89" s="68">
        <f>+[1]Аппарат!X85+[1]Филиалы!X55</f>
        <v>142.50994466666668</v>
      </c>
      <c r="Y89" s="68">
        <f>+[1]Аппарат!Y85+[1]Филиалы!Z55</f>
        <v>0</v>
      </c>
      <c r="Z89" s="68">
        <f>+[1]Филиалы!Y55</f>
        <v>0</v>
      </c>
      <c r="AA89" s="150">
        <f t="shared" si="397"/>
        <v>116.53542</v>
      </c>
      <c r="AB89" s="68">
        <f>+[1]Аппарат!AB85+[1]Филиалы!AB55</f>
        <v>113.69005800000001</v>
      </c>
      <c r="AC89" s="68">
        <f>+[1]Аппарат!AC85+[1]Филиалы!AD55</f>
        <v>1.555752</v>
      </c>
      <c r="AD89" s="68">
        <f>+[1]Филиалы!AC55</f>
        <v>1.2896100000000001</v>
      </c>
      <c r="AE89" s="139">
        <f t="shared" si="679"/>
        <v>25.974524666666682</v>
      </c>
      <c r="AF89" s="140">
        <f t="shared" si="680"/>
        <v>-18.22646463544811</v>
      </c>
      <c r="AG89" s="149">
        <f t="shared" si="398"/>
        <v>375.92983400000003</v>
      </c>
      <c r="AH89" s="68">
        <f t="shared" si="747"/>
        <v>375.92983400000003</v>
      </c>
      <c r="AI89" s="68">
        <f t="shared" si="747"/>
        <v>0</v>
      </c>
      <c r="AJ89" s="68">
        <f t="shared" si="747"/>
        <v>0</v>
      </c>
      <c r="AK89" s="150">
        <f t="shared" si="399"/>
        <v>331.35266000000001</v>
      </c>
      <c r="AL89" s="68">
        <f t="shared" si="748"/>
        <v>326.62588096743519</v>
      </c>
      <c r="AM89" s="68">
        <f t="shared" si="748"/>
        <v>3.437169032564849</v>
      </c>
      <c r="AN89" s="68">
        <f t="shared" si="748"/>
        <v>1.2896100000000001</v>
      </c>
      <c r="AO89" s="139">
        <f t="shared" si="681"/>
        <v>44.577174000000014</v>
      </c>
      <c r="AP89" s="140">
        <f t="shared" si="682"/>
        <v>-11.857844195467607</v>
      </c>
      <c r="AQ89" s="149">
        <f t="shared" si="400"/>
        <v>119.12994466666666</v>
      </c>
      <c r="AR89" s="68">
        <f>+[1]Аппарат!AR85+[1]Филиалы!AR55</f>
        <v>119.12994466666666</v>
      </c>
      <c r="AS89" s="68">
        <f>+[1]Аппарат!AS85+[1]Филиалы!AT55</f>
        <v>0</v>
      </c>
      <c r="AT89" s="68">
        <f>+[1]Филиалы!AS55</f>
        <v>0</v>
      </c>
      <c r="AU89" s="150">
        <f t="shared" si="401"/>
        <v>148.02019999999999</v>
      </c>
      <c r="AV89" s="68">
        <f>+[1]Аппарат!AV85+[1]Филиалы!AV55</f>
        <v>140.15566061972018</v>
      </c>
      <c r="AW89" s="68">
        <f>+[1]Аппарат!AW85+[1]Филиалы!AX55</f>
        <v>7.0305393802798193</v>
      </c>
      <c r="AX89" s="68">
        <f>+[1]Филиалы!AW55</f>
        <v>0.83400000000000007</v>
      </c>
      <c r="AY89" s="139">
        <f t="shared" si="683"/>
        <v>-28.890255333333329</v>
      </c>
      <c r="AZ89" s="140">
        <f t="shared" si="684"/>
        <v>24.251044029416917</v>
      </c>
      <c r="BA89" s="149">
        <f t="shared" si="402"/>
        <v>117.00994466666667</v>
      </c>
      <c r="BB89" s="68">
        <f>+[1]Аппарат!BB85+[1]Филиалы!BB55</f>
        <v>117.00994466666667</v>
      </c>
      <c r="BC89" s="68">
        <f>+[1]Аппарат!BC85+[1]Филиалы!BD55</f>
        <v>0</v>
      </c>
      <c r="BD89" s="68">
        <f>+[1]Филиалы!BC55</f>
        <v>0</v>
      </c>
      <c r="BE89" s="150">
        <f t="shared" si="403"/>
        <v>89.703419999999994</v>
      </c>
      <c r="BF89" s="68">
        <f>+[1]Аппарат!BF85+[1]Филиалы!BF55</f>
        <v>88.435320000000004</v>
      </c>
      <c r="BG89" s="68">
        <f>+[1]Аппарат!BG85+[1]Филиалы!BH55</f>
        <v>0.66210000000000002</v>
      </c>
      <c r="BH89" s="68">
        <f>+[1]Филиалы!BG55</f>
        <v>0.60599999999999998</v>
      </c>
      <c r="BI89" s="139">
        <f t="shared" si="685"/>
        <v>27.306524666666675</v>
      </c>
      <c r="BJ89" s="140">
        <f t="shared" si="686"/>
        <v>-23.336926399253016</v>
      </c>
      <c r="BK89" s="149">
        <f t="shared" si="404"/>
        <v>231.47994466666668</v>
      </c>
      <c r="BL89" s="68">
        <f>+[1]Аппарат!BL85+[1]Филиалы!BL55</f>
        <v>231.47994466666668</v>
      </c>
      <c r="BM89" s="68">
        <f>+[1]Аппарат!BM85+[1]Филиалы!BN55</f>
        <v>0</v>
      </c>
      <c r="BN89" s="68">
        <f>+[1]Филиалы!BM55</f>
        <v>0</v>
      </c>
      <c r="BO89" s="150">
        <f t="shared" si="405"/>
        <v>116.32227999999999</v>
      </c>
      <c r="BP89" s="68">
        <f>+[1]Аппарат!BP85+[1]Филиалы!BP55</f>
        <v>114.94383999999999</v>
      </c>
      <c r="BQ89" s="68">
        <f>+[1]Аппарат!BQ85+[1]Филиалы!BR55</f>
        <v>0.59423000000000004</v>
      </c>
      <c r="BR89" s="68">
        <f>+[1]Филиалы!BQ55</f>
        <v>0.78421000000000007</v>
      </c>
      <c r="BS89" s="139">
        <f t="shared" si="687"/>
        <v>115.15766466666669</v>
      </c>
      <c r="BT89" s="140">
        <f t="shared" si="688"/>
        <v>-49.748441417892522</v>
      </c>
      <c r="BU89" s="149">
        <f t="shared" si="406"/>
        <v>467.61983399999997</v>
      </c>
      <c r="BV89" s="68">
        <f t="shared" si="749"/>
        <v>467.61983399999997</v>
      </c>
      <c r="BW89" s="68">
        <f t="shared" si="749"/>
        <v>0</v>
      </c>
      <c r="BX89" s="68">
        <f t="shared" si="749"/>
        <v>0</v>
      </c>
      <c r="BY89" s="150">
        <f t="shared" si="407"/>
        <v>354.04590000000007</v>
      </c>
      <c r="BZ89" s="68">
        <f t="shared" si="750"/>
        <v>343.53482061972022</v>
      </c>
      <c r="CA89" s="68">
        <f t="shared" si="750"/>
        <v>8.2868693802798195</v>
      </c>
      <c r="CB89" s="68">
        <f t="shared" si="750"/>
        <v>2.2242100000000002</v>
      </c>
      <c r="CC89" s="139">
        <f t="shared" si="689"/>
        <v>113.57393399999989</v>
      </c>
      <c r="CD89" s="140">
        <f t="shared" si="690"/>
        <v>-24.287663983046514</v>
      </c>
      <c r="CE89" s="149">
        <f t="shared" si="408"/>
        <v>843.549668</v>
      </c>
      <c r="CF89" s="68">
        <f t="shared" si="751"/>
        <v>843.549668</v>
      </c>
      <c r="CG89" s="68">
        <f t="shared" si="751"/>
        <v>0</v>
      </c>
      <c r="CH89" s="68">
        <f t="shared" si="751"/>
        <v>0</v>
      </c>
      <c r="CI89" s="150">
        <f t="shared" si="409"/>
        <v>685.3985600000002</v>
      </c>
      <c r="CJ89" s="68">
        <f>+[1]Аппарат!CJ85+[1]Филиалы!CJ55</f>
        <v>670.16070158715547</v>
      </c>
      <c r="CK89" s="68">
        <f>+[1]Аппарат!CK85+[1]Филиалы!CL55</f>
        <v>11.514038412844668</v>
      </c>
      <c r="CL89" s="68">
        <f>+[1]Филиалы!CK55</f>
        <v>3.7238199999999999</v>
      </c>
      <c r="CM89" s="139">
        <f t="shared" si="691"/>
        <v>158.15110799999979</v>
      </c>
      <c r="CN89" s="140">
        <f t="shared" si="692"/>
        <v>-18.748286437592412</v>
      </c>
      <c r="CO89" s="149">
        <f t="shared" si="693"/>
        <v>131.51327799999999</v>
      </c>
      <c r="CP89" s="68">
        <f>+[1]Аппарат!CP85+[1]Филиалы!CP55</f>
        <v>131.51327799999999</v>
      </c>
      <c r="CQ89" s="68">
        <f>+[1]Аппарат!CQ85+[1]Филиалы!CR55</f>
        <v>0</v>
      </c>
      <c r="CR89" s="68">
        <f>+[1]Филиалы!CQ55</f>
        <v>0</v>
      </c>
      <c r="CS89" s="150">
        <f t="shared" si="523"/>
        <v>73.549869999999999</v>
      </c>
      <c r="CT89" s="68">
        <f>+[1]Аппарат!CT85+[1]Филиалы!CT55</f>
        <v>71.944070699999997</v>
      </c>
      <c r="CU89" s="68">
        <f>+[1]Аппарат!CU85+[1]Филиалы!CV55</f>
        <v>1.3169500000000001</v>
      </c>
      <c r="CV89" s="68">
        <f>+[1]Филиалы!CU55</f>
        <v>0.28884930000000003</v>
      </c>
      <c r="CW89" s="139">
        <f t="shared" ref="CW89:CW153" si="763">+CO89-CS89</f>
        <v>57.963407999999987</v>
      </c>
      <c r="CX89" s="140">
        <f t="shared" ref="CX89:CX153" si="764">+CS89/CO89*100-100</f>
        <v>-44.074186942553425</v>
      </c>
      <c r="CY89" s="149">
        <f t="shared" ref="CY89:CY151" si="765">SUM(CZ89:DB89)</f>
        <v>118.793278</v>
      </c>
      <c r="CZ89" s="68">
        <f>+[1]Аппарат!CZ85+[1]Филиалы!CZ55</f>
        <v>118.793278</v>
      </c>
      <c r="DA89" s="68">
        <f>+[1]Аппарат!DA85+[1]Филиалы!DB55</f>
        <v>0</v>
      </c>
      <c r="DB89" s="68">
        <f>+[1]Филиалы!DA55</f>
        <v>0</v>
      </c>
      <c r="DC89" s="150">
        <f t="shared" si="662"/>
        <v>90.613129999999984</v>
      </c>
      <c r="DD89" s="68">
        <f>+[1]Аппарат!DD85+[1]Филиалы!DD55</f>
        <v>88.137977268799986</v>
      </c>
      <c r="DE89" s="68">
        <f>+[1]Аппарат!DE85+[1]Филиалы!DF55</f>
        <v>1.9120800000000002</v>
      </c>
      <c r="DF89" s="68">
        <f>+[1]Филиалы!DE55</f>
        <v>0.56307273120000001</v>
      </c>
      <c r="DG89" s="139">
        <f t="shared" ref="DG89:DG153" si="766">+CY89-DC89</f>
        <v>28.180148000000017</v>
      </c>
      <c r="DH89" s="140">
        <f t="shared" ref="DH89:DH153" si="767">+DC89/CY89*100-100</f>
        <v>-23.722005549842663</v>
      </c>
      <c r="DI89" s="149">
        <f t="shared" si="410"/>
        <v>190.48327799999998</v>
      </c>
      <c r="DJ89" s="68">
        <f>+[1]Аппарат!DJ85+[1]Филиалы!DJ55</f>
        <v>190.48327799999998</v>
      </c>
      <c r="DK89" s="68">
        <f>+[1]Аппарат!DK85+[1]Филиалы!DL55</f>
        <v>0</v>
      </c>
      <c r="DL89" s="68">
        <f>+[1]Филиалы!DK55</f>
        <v>0</v>
      </c>
      <c r="DM89" s="150">
        <f t="shared" si="411"/>
        <v>90.303429999999992</v>
      </c>
      <c r="DN89" s="68">
        <f>+[1]Аппарат!DN85+[1]Филиалы!DN55</f>
        <v>88.6230423608</v>
      </c>
      <c r="DO89" s="68">
        <f>+[1]Аппарат!DO85+[1]Филиалы!DP55</f>
        <v>1.2375799999999999</v>
      </c>
      <c r="DP89" s="68">
        <f>+[1]Филиалы!DO55</f>
        <v>0.44280763919999988</v>
      </c>
      <c r="DQ89" s="139">
        <f t="shared" ref="DQ89:DQ153" si="768">+DI89-DM89</f>
        <v>100.17984799999999</v>
      </c>
      <c r="DR89" s="140">
        <f t="shared" ref="DR89:DR153" si="769">+DM89/DI89*100-100</f>
        <v>-52.592463260738299</v>
      </c>
      <c r="DS89" s="149">
        <f t="shared" si="412"/>
        <v>440.78983399999998</v>
      </c>
      <c r="DT89" s="68">
        <f t="shared" si="752"/>
        <v>440.78983399999998</v>
      </c>
      <c r="DU89" s="68">
        <f t="shared" si="752"/>
        <v>0</v>
      </c>
      <c r="DV89" s="68">
        <f t="shared" si="752"/>
        <v>0</v>
      </c>
      <c r="DW89" s="150">
        <f t="shared" si="413"/>
        <v>254.46643</v>
      </c>
      <c r="DX89" s="68">
        <f t="shared" si="753"/>
        <v>248.70509032960001</v>
      </c>
      <c r="DY89" s="68">
        <f t="shared" si="753"/>
        <v>4.4666100000000002</v>
      </c>
      <c r="DZ89" s="68">
        <f t="shared" si="753"/>
        <v>1.2947296703999998</v>
      </c>
      <c r="EA89" s="139">
        <f t="shared" ref="EA89:EA153" si="770">+DS89-DW89</f>
        <v>186.32340399999998</v>
      </c>
      <c r="EB89" s="140">
        <f t="shared" ref="EB89:EB153" si="771">+DW89/DS89*100-100</f>
        <v>-42.270349637872997</v>
      </c>
      <c r="EC89" s="149">
        <f t="shared" si="414"/>
        <v>1284.339502</v>
      </c>
      <c r="ED89" s="68">
        <f t="shared" si="754"/>
        <v>1284.339502</v>
      </c>
      <c r="EE89" s="68">
        <f t="shared" si="754"/>
        <v>0</v>
      </c>
      <c r="EF89" s="68">
        <f t="shared" si="754"/>
        <v>0</v>
      </c>
      <c r="EG89" s="150">
        <f t="shared" si="415"/>
        <v>939.86499000000015</v>
      </c>
      <c r="EH89" s="68">
        <f t="shared" si="755"/>
        <v>918.86579191675548</v>
      </c>
      <c r="EI89" s="68">
        <f t="shared" si="755"/>
        <v>15.980648412844669</v>
      </c>
      <c r="EJ89" s="68">
        <f t="shared" si="755"/>
        <v>5.0185496703999997</v>
      </c>
      <c r="EK89" s="139">
        <f t="shared" ref="EK89:EK153" si="772">+EC89-EG89</f>
        <v>344.47451199999989</v>
      </c>
      <c r="EL89" s="140">
        <f t="shared" ref="EL89:EL153" si="773">+EG89/EC89*100-100</f>
        <v>-26.821141253039173</v>
      </c>
      <c r="EM89" s="149">
        <f t="shared" si="416"/>
        <v>126.32180466666669</v>
      </c>
      <c r="EN89" s="68">
        <f>+[1]Аппарат!EN85+[1]Филиалы!EN55</f>
        <v>126.32180466666669</v>
      </c>
      <c r="EO89" s="68">
        <f>+[1]Аппарат!EO85+[1]Филиалы!EP55</f>
        <v>0</v>
      </c>
      <c r="EP89" s="68">
        <f>+[1]Филиалы!EO55</f>
        <v>0</v>
      </c>
      <c r="EQ89" s="150">
        <f t="shared" si="417"/>
        <v>107.56191000000001</v>
      </c>
      <c r="ER89" s="68">
        <f>+[1]Аппарат!ER85+[1]Филиалы!ER55</f>
        <v>106.45957000000001</v>
      </c>
      <c r="ES89" s="68">
        <f>+[1]Аппарат!ES85+[1]Филиалы!ET55</f>
        <v>0.87033000000000005</v>
      </c>
      <c r="ET89" s="68">
        <f>+[1]Филиалы!ES55</f>
        <v>0.23201000000000002</v>
      </c>
      <c r="EU89" s="139">
        <f t="shared" ref="EU89:EU153" si="774">+EM89-EQ89</f>
        <v>18.759894666666682</v>
      </c>
      <c r="EV89" s="140">
        <f t="shared" ref="EV89:EV153" si="775">+EQ89/EM89*100-100</f>
        <v>-14.850876074933851</v>
      </c>
      <c r="EW89" s="149">
        <f t="shared" si="418"/>
        <v>144.20180466666667</v>
      </c>
      <c r="EX89" s="68">
        <f>+[1]Аппарат!EX85+[1]Филиалы!EX55</f>
        <v>144.20180466666667</v>
      </c>
      <c r="EY89" s="68">
        <f>+[1]Аппарат!EY85+[1]Филиалы!EZ55</f>
        <v>0</v>
      </c>
      <c r="EZ89" s="68">
        <f>+[1]Филиалы!EY55</f>
        <v>0</v>
      </c>
      <c r="FA89" s="150">
        <f t="shared" si="419"/>
        <v>94.521570000000011</v>
      </c>
      <c r="FB89" s="68">
        <f>+[1]Аппарат!FB85+[1]Филиалы!FB55</f>
        <v>92.78925000000001</v>
      </c>
      <c r="FC89" s="68">
        <f>+[1]Аппарат!FC85+[1]Филиалы!FD55</f>
        <v>1.4484699999999999</v>
      </c>
      <c r="FD89" s="68">
        <f>+[1]Филиалы!FC55</f>
        <v>0.28384999999999999</v>
      </c>
      <c r="FE89" s="139">
        <f t="shared" ref="FE89:FE153" si="776">+EW89-FA89</f>
        <v>49.680234666666664</v>
      </c>
      <c r="FF89" s="140">
        <f t="shared" ref="FF89:FF153" si="777">+FA89/EW89*100-100</f>
        <v>-34.451881362723768</v>
      </c>
      <c r="FG89" s="149">
        <f t="shared" si="420"/>
        <v>179.30180466666667</v>
      </c>
      <c r="FH89" s="68">
        <f>+[1]Аппарат!FH85+[1]Филиалы!FH55</f>
        <v>179.30180466666667</v>
      </c>
      <c r="FI89" s="68">
        <f>+[1]Аппарат!FI85+[1]Филиалы!FJ55</f>
        <v>0</v>
      </c>
      <c r="FJ89" s="68">
        <f>+[1]Филиалы!FI55</f>
        <v>0</v>
      </c>
      <c r="FK89" s="150">
        <f t="shared" si="421"/>
        <v>170.30930000000001</v>
      </c>
      <c r="FL89" s="68">
        <f>+[1]Аппарат!FL85+[1]Филиалы!FL55</f>
        <v>168.53151000000003</v>
      </c>
      <c r="FM89" s="68">
        <f>+[1]Аппарат!FM85+[1]Филиалы!FN55</f>
        <v>1.0276300000000003</v>
      </c>
      <c r="FN89" s="68">
        <f>+[1]Филиалы!FM55</f>
        <v>0.75016000000000005</v>
      </c>
      <c r="FO89" s="139">
        <f t="shared" ref="FO89:FO153" si="778">+FG89-FK89</f>
        <v>8.9925046666666617</v>
      </c>
      <c r="FP89" s="140">
        <f t="shared" ref="FP89:FP153" si="779">+FK89/FG89*100-100</f>
        <v>-5.0152895467975327</v>
      </c>
      <c r="FQ89" s="149">
        <f t="shared" si="422"/>
        <v>449.82541400000002</v>
      </c>
      <c r="FR89" s="68">
        <f t="shared" si="756"/>
        <v>449.82541400000002</v>
      </c>
      <c r="FS89" s="68">
        <f t="shared" si="756"/>
        <v>0</v>
      </c>
      <c r="FT89" s="68">
        <f t="shared" si="756"/>
        <v>0</v>
      </c>
      <c r="FU89" s="150">
        <f t="shared" si="423"/>
        <v>372.39278000000007</v>
      </c>
      <c r="FV89" s="68">
        <f t="shared" si="757"/>
        <v>367.78033000000005</v>
      </c>
      <c r="FW89" s="68">
        <f t="shared" si="757"/>
        <v>3.3464300000000002</v>
      </c>
      <c r="FX89" s="68">
        <f t="shared" si="757"/>
        <v>1.2660200000000001</v>
      </c>
      <c r="FY89" s="139">
        <f t="shared" ref="FY89:FY153" si="780">+FQ89-FU89</f>
        <v>77.43263399999995</v>
      </c>
      <c r="FZ89" s="140">
        <f t="shared" ref="FZ89:FZ153" si="781">+FU89/FQ89*100-100</f>
        <v>-17.213930469477646</v>
      </c>
      <c r="GA89" s="149">
        <f t="shared" si="424"/>
        <v>890.61524800000007</v>
      </c>
      <c r="GB89" s="68">
        <f t="shared" si="758"/>
        <v>890.61524800000007</v>
      </c>
      <c r="GC89" s="68">
        <f t="shared" si="758"/>
        <v>0</v>
      </c>
      <c r="GD89" s="68">
        <f t="shared" si="758"/>
        <v>0</v>
      </c>
      <c r="GE89" s="150">
        <f t="shared" si="425"/>
        <v>626.85921000000008</v>
      </c>
      <c r="GF89" s="68">
        <f t="shared" si="759"/>
        <v>616.48542032960006</v>
      </c>
      <c r="GG89" s="68">
        <f t="shared" si="759"/>
        <v>7.8130400000000009</v>
      </c>
      <c r="GH89" s="68">
        <f t="shared" si="759"/>
        <v>2.5607496703999999</v>
      </c>
      <c r="GI89" s="139">
        <f t="shared" ref="GI89:GI153" si="782">+GA89-GE89</f>
        <v>263.75603799999999</v>
      </c>
      <c r="GJ89" s="140">
        <f t="shared" ref="GJ89:GJ153" si="783">+GE89/GA89*100-100</f>
        <v>-29.615037311824693</v>
      </c>
      <c r="GK89" s="149">
        <f t="shared" si="426"/>
        <v>1734.1649160000002</v>
      </c>
      <c r="GL89" s="68">
        <f t="shared" si="760"/>
        <v>1734.1649160000002</v>
      </c>
      <c r="GM89" s="68">
        <f t="shared" si="760"/>
        <v>0</v>
      </c>
      <c r="GN89" s="68">
        <f t="shared" si="760"/>
        <v>0</v>
      </c>
      <c r="GO89" s="150">
        <f t="shared" si="427"/>
        <v>1312.2577700000002</v>
      </c>
      <c r="GP89" s="68">
        <f t="shared" si="761"/>
        <v>1286.6461219167554</v>
      </c>
      <c r="GQ89" s="68">
        <f t="shared" si="761"/>
        <v>19.327078412844671</v>
      </c>
      <c r="GR89" s="68">
        <f t="shared" si="761"/>
        <v>6.2845696703999998</v>
      </c>
      <c r="GS89" s="139">
        <f t="shared" ref="GS89:GS153" si="784">+GK89-GO89</f>
        <v>421.90714600000001</v>
      </c>
      <c r="GT89" s="140">
        <f t="shared" ref="GT89:GT153" si="785">+GO89/GK89*100-100</f>
        <v>-24.329124762434077</v>
      </c>
      <c r="GV89" s="31">
        <f>+GK89-[1]Шатура!GK55</f>
        <v>1705.8639160000002</v>
      </c>
      <c r="GX89" s="65">
        <f t="shared" si="673"/>
        <v>-685.3985600000002</v>
      </c>
      <c r="GZ89" s="79">
        <f t="shared" si="449"/>
        <v>331.35266000000001</v>
      </c>
    </row>
    <row r="90" spans="1:213" ht="15" x14ac:dyDescent="0.2">
      <c r="A90" s="340"/>
      <c r="B90" s="107" t="s">
        <v>349</v>
      </c>
      <c r="C90" s="149">
        <f t="shared" si="674"/>
        <v>0</v>
      </c>
      <c r="D90" s="68">
        <f>+[1]Аппарат!D86</f>
        <v>0</v>
      </c>
      <c r="E90" s="68">
        <f>+[1]Аппарат!E86</f>
        <v>0</v>
      </c>
      <c r="F90" s="68"/>
      <c r="G90" s="150">
        <f t="shared" si="521"/>
        <v>0</v>
      </c>
      <c r="H90" s="68">
        <f>+[1]Аппарат!H86</f>
        <v>0</v>
      </c>
      <c r="I90" s="68">
        <f>+[1]Аппарат!I86</f>
        <v>0</v>
      </c>
      <c r="J90" s="68"/>
      <c r="K90" s="139">
        <f t="shared" si="675"/>
        <v>0</v>
      </c>
      <c r="L90" s="140" t="e">
        <f t="shared" si="676"/>
        <v>#DIV/0!</v>
      </c>
      <c r="M90" s="149">
        <f t="shared" si="762"/>
        <v>0</v>
      </c>
      <c r="N90" s="68">
        <f>+[1]Аппарат!N86</f>
        <v>0</v>
      </c>
      <c r="O90" s="68">
        <f>+[1]Аппарат!O86</f>
        <v>0</v>
      </c>
      <c r="P90" s="68"/>
      <c r="Q90" s="150">
        <f t="shared" si="656"/>
        <v>0</v>
      </c>
      <c r="R90" s="68">
        <f>+[1]Аппарат!R86</f>
        <v>0</v>
      </c>
      <c r="S90" s="68">
        <f>+[1]Аппарат!S86</f>
        <v>0</v>
      </c>
      <c r="T90" s="68"/>
      <c r="U90" s="139">
        <f t="shared" si="677"/>
        <v>0</v>
      </c>
      <c r="V90" s="140" t="e">
        <f t="shared" si="678"/>
        <v>#DIV/0!</v>
      </c>
      <c r="W90" s="149">
        <f t="shared" si="396"/>
        <v>0</v>
      </c>
      <c r="X90" s="68">
        <f>+[1]Аппарат!X86</f>
        <v>0</v>
      </c>
      <c r="Y90" s="68">
        <f>+[1]Аппарат!Y86</f>
        <v>0</v>
      </c>
      <c r="Z90" s="68"/>
      <c r="AA90" s="150">
        <f t="shared" si="397"/>
        <v>0</v>
      </c>
      <c r="AB90" s="68">
        <f>+[1]Аппарат!AB86</f>
        <v>0</v>
      </c>
      <c r="AC90" s="68">
        <f>+[1]Аппарат!AC86</f>
        <v>0</v>
      </c>
      <c r="AD90" s="68"/>
      <c r="AE90" s="139">
        <f t="shared" si="679"/>
        <v>0</v>
      </c>
      <c r="AF90" s="140" t="e">
        <f t="shared" si="680"/>
        <v>#DIV/0!</v>
      </c>
      <c r="AG90" s="149">
        <f t="shared" si="398"/>
        <v>0</v>
      </c>
      <c r="AH90" s="68">
        <f t="shared" si="747"/>
        <v>0</v>
      </c>
      <c r="AI90" s="68">
        <f t="shared" si="747"/>
        <v>0</v>
      </c>
      <c r="AJ90" s="68">
        <f t="shared" si="747"/>
        <v>0</v>
      </c>
      <c r="AK90" s="150">
        <f t="shared" si="399"/>
        <v>0</v>
      </c>
      <c r="AL90" s="68">
        <f t="shared" si="748"/>
        <v>0</v>
      </c>
      <c r="AM90" s="68">
        <f t="shared" si="748"/>
        <v>0</v>
      </c>
      <c r="AN90" s="68">
        <f t="shared" si="748"/>
        <v>0</v>
      </c>
      <c r="AO90" s="139">
        <f t="shared" si="681"/>
        <v>0</v>
      </c>
      <c r="AP90" s="140" t="e">
        <f t="shared" si="682"/>
        <v>#DIV/0!</v>
      </c>
      <c r="AQ90" s="149">
        <f t="shared" si="400"/>
        <v>0</v>
      </c>
      <c r="AR90" s="68">
        <f>+[1]Аппарат!AR86</f>
        <v>0</v>
      </c>
      <c r="AS90" s="68">
        <f>+[1]Аппарат!AS86</f>
        <v>0</v>
      </c>
      <c r="AT90" s="68"/>
      <c r="AU90" s="150">
        <f t="shared" si="401"/>
        <v>0</v>
      </c>
      <c r="AV90" s="68">
        <f>+[1]Аппарат!AV86</f>
        <v>0</v>
      </c>
      <c r="AW90" s="68">
        <f>+[1]Аппарат!AW86</f>
        <v>0</v>
      </c>
      <c r="AX90" s="68"/>
      <c r="AY90" s="139">
        <f t="shared" si="683"/>
        <v>0</v>
      </c>
      <c r="AZ90" s="140" t="e">
        <f t="shared" si="684"/>
        <v>#DIV/0!</v>
      </c>
      <c r="BA90" s="149">
        <f t="shared" si="402"/>
        <v>0</v>
      </c>
      <c r="BB90" s="68">
        <f>+[1]Аппарат!BB86</f>
        <v>0</v>
      </c>
      <c r="BC90" s="68">
        <f>+[1]Аппарат!BC86</f>
        <v>0</v>
      </c>
      <c r="BD90" s="68"/>
      <c r="BE90" s="150">
        <f t="shared" si="403"/>
        <v>0</v>
      </c>
      <c r="BF90" s="68">
        <f>+[1]Аппарат!BF86</f>
        <v>0</v>
      </c>
      <c r="BG90" s="68">
        <f>+[1]Аппарат!BG86</f>
        <v>0</v>
      </c>
      <c r="BH90" s="68"/>
      <c r="BI90" s="139">
        <f t="shared" si="685"/>
        <v>0</v>
      </c>
      <c r="BJ90" s="140" t="e">
        <f t="shared" si="686"/>
        <v>#DIV/0!</v>
      </c>
      <c r="BK90" s="149">
        <f t="shared" si="404"/>
        <v>0</v>
      </c>
      <c r="BL90" s="68">
        <f>+[1]Аппарат!BL86</f>
        <v>0</v>
      </c>
      <c r="BM90" s="68">
        <f>+[1]Аппарат!BM86</f>
        <v>0</v>
      </c>
      <c r="BN90" s="68"/>
      <c r="BO90" s="150">
        <f t="shared" si="405"/>
        <v>0</v>
      </c>
      <c r="BP90" s="68">
        <f>+[1]Аппарат!BP86</f>
        <v>0</v>
      </c>
      <c r="BQ90" s="68">
        <f>+[1]Аппарат!BQ86</f>
        <v>0</v>
      </c>
      <c r="BR90" s="68"/>
      <c r="BS90" s="139">
        <f t="shared" si="687"/>
        <v>0</v>
      </c>
      <c r="BT90" s="140" t="e">
        <f t="shared" si="688"/>
        <v>#DIV/0!</v>
      </c>
      <c r="BU90" s="149">
        <f t="shared" si="406"/>
        <v>0</v>
      </c>
      <c r="BV90" s="68">
        <f t="shared" si="749"/>
        <v>0</v>
      </c>
      <c r="BW90" s="68">
        <f t="shared" si="749"/>
        <v>0</v>
      </c>
      <c r="BX90" s="68">
        <f t="shared" si="749"/>
        <v>0</v>
      </c>
      <c r="BY90" s="150">
        <f t="shared" si="407"/>
        <v>0</v>
      </c>
      <c r="BZ90" s="68">
        <f t="shared" si="750"/>
        <v>0</v>
      </c>
      <c r="CA90" s="68">
        <f t="shared" si="750"/>
        <v>0</v>
      </c>
      <c r="CB90" s="68">
        <f t="shared" si="750"/>
        <v>0</v>
      </c>
      <c r="CC90" s="139">
        <f t="shared" si="689"/>
        <v>0</v>
      </c>
      <c r="CD90" s="140" t="e">
        <f t="shared" si="690"/>
        <v>#DIV/0!</v>
      </c>
      <c r="CE90" s="149">
        <f t="shared" si="408"/>
        <v>0</v>
      </c>
      <c r="CF90" s="68">
        <f t="shared" si="751"/>
        <v>0</v>
      </c>
      <c r="CG90" s="68">
        <f t="shared" si="751"/>
        <v>0</v>
      </c>
      <c r="CH90" s="68">
        <f t="shared" si="751"/>
        <v>0</v>
      </c>
      <c r="CI90" s="150">
        <f t="shared" si="409"/>
        <v>0</v>
      </c>
      <c r="CJ90" s="68">
        <f>+[1]Аппарат!CJ86</f>
        <v>0</v>
      </c>
      <c r="CK90" s="68">
        <f>+[1]Аппарат!CK86</f>
        <v>0</v>
      </c>
      <c r="CL90" s="68"/>
      <c r="CM90" s="139">
        <f t="shared" si="691"/>
        <v>0</v>
      </c>
      <c r="CN90" s="140" t="e">
        <f t="shared" si="692"/>
        <v>#DIV/0!</v>
      </c>
      <c r="CO90" s="149">
        <f t="shared" si="693"/>
        <v>0</v>
      </c>
      <c r="CP90" s="68">
        <f>+[1]Аппарат!CP86</f>
        <v>0</v>
      </c>
      <c r="CQ90" s="68">
        <f>+[1]Аппарат!CQ86</f>
        <v>0</v>
      </c>
      <c r="CR90" s="68"/>
      <c r="CS90" s="150">
        <f t="shared" si="523"/>
        <v>0</v>
      </c>
      <c r="CT90" s="68">
        <f>+[1]Аппарат!CT86</f>
        <v>0</v>
      </c>
      <c r="CU90" s="68">
        <f>+[1]Аппарат!CU86</f>
        <v>0</v>
      </c>
      <c r="CV90" s="68"/>
      <c r="CW90" s="139">
        <f t="shared" si="763"/>
        <v>0</v>
      </c>
      <c r="CX90" s="140" t="e">
        <f t="shared" si="764"/>
        <v>#DIV/0!</v>
      </c>
      <c r="CY90" s="149">
        <f t="shared" si="765"/>
        <v>0</v>
      </c>
      <c r="CZ90" s="68">
        <f>+[1]Аппарат!CZ86</f>
        <v>0</v>
      </c>
      <c r="DA90" s="68">
        <f>+[1]Аппарат!DA86</f>
        <v>0</v>
      </c>
      <c r="DB90" s="68"/>
      <c r="DC90" s="150">
        <f t="shared" si="662"/>
        <v>0</v>
      </c>
      <c r="DD90" s="68">
        <f>+[1]Аппарат!DD86</f>
        <v>0</v>
      </c>
      <c r="DE90" s="68">
        <f>+[1]Аппарат!DE86</f>
        <v>0</v>
      </c>
      <c r="DF90" s="68"/>
      <c r="DG90" s="139">
        <f t="shared" si="766"/>
        <v>0</v>
      </c>
      <c r="DH90" s="140" t="e">
        <f t="shared" si="767"/>
        <v>#DIV/0!</v>
      </c>
      <c r="DI90" s="149">
        <f t="shared" si="410"/>
        <v>0</v>
      </c>
      <c r="DJ90" s="68">
        <f>+[1]Аппарат!DJ86</f>
        <v>0</v>
      </c>
      <c r="DK90" s="68">
        <f>+[1]Аппарат!DK86</f>
        <v>0</v>
      </c>
      <c r="DL90" s="68"/>
      <c r="DM90" s="150">
        <f t="shared" si="411"/>
        <v>0</v>
      </c>
      <c r="DN90" s="68">
        <f>+[1]Аппарат!DN86</f>
        <v>0</v>
      </c>
      <c r="DO90" s="68">
        <f>+[1]Аппарат!DO86</f>
        <v>0</v>
      </c>
      <c r="DP90" s="68"/>
      <c r="DQ90" s="139">
        <f t="shared" si="768"/>
        <v>0</v>
      </c>
      <c r="DR90" s="140" t="e">
        <f t="shared" si="769"/>
        <v>#DIV/0!</v>
      </c>
      <c r="DS90" s="149">
        <f t="shared" si="412"/>
        <v>0</v>
      </c>
      <c r="DT90" s="68">
        <f t="shared" si="752"/>
        <v>0</v>
      </c>
      <c r="DU90" s="68">
        <f t="shared" si="752"/>
        <v>0</v>
      </c>
      <c r="DV90" s="68">
        <f t="shared" si="752"/>
        <v>0</v>
      </c>
      <c r="DW90" s="150">
        <f t="shared" si="413"/>
        <v>0</v>
      </c>
      <c r="DX90" s="68">
        <f t="shared" si="753"/>
        <v>0</v>
      </c>
      <c r="DY90" s="68">
        <f t="shared" si="753"/>
        <v>0</v>
      </c>
      <c r="DZ90" s="68">
        <f t="shared" si="753"/>
        <v>0</v>
      </c>
      <c r="EA90" s="139">
        <f t="shared" si="770"/>
        <v>0</v>
      </c>
      <c r="EB90" s="140" t="e">
        <f t="shared" si="771"/>
        <v>#DIV/0!</v>
      </c>
      <c r="EC90" s="149">
        <f t="shared" si="414"/>
        <v>0</v>
      </c>
      <c r="ED90" s="68">
        <f t="shared" si="754"/>
        <v>0</v>
      </c>
      <c r="EE90" s="68">
        <f t="shared" si="754"/>
        <v>0</v>
      </c>
      <c r="EF90" s="68">
        <f t="shared" si="754"/>
        <v>0</v>
      </c>
      <c r="EG90" s="150">
        <f t="shared" si="415"/>
        <v>0</v>
      </c>
      <c r="EH90" s="68">
        <f t="shared" si="755"/>
        <v>0</v>
      </c>
      <c r="EI90" s="68">
        <f t="shared" si="755"/>
        <v>0</v>
      </c>
      <c r="EJ90" s="68">
        <f t="shared" si="755"/>
        <v>0</v>
      </c>
      <c r="EK90" s="139">
        <f t="shared" si="772"/>
        <v>0</v>
      </c>
      <c r="EL90" s="140" t="e">
        <f t="shared" si="773"/>
        <v>#DIV/0!</v>
      </c>
      <c r="EM90" s="149">
        <f t="shared" si="416"/>
        <v>0</v>
      </c>
      <c r="EN90" s="68">
        <f>+[1]Аппарат!EN86</f>
        <v>0</v>
      </c>
      <c r="EO90" s="68">
        <f>+[1]Аппарат!EO86</f>
        <v>0</v>
      </c>
      <c r="EP90" s="68"/>
      <c r="EQ90" s="150">
        <f t="shared" si="417"/>
        <v>0</v>
      </c>
      <c r="ER90" s="68">
        <f>+[1]Аппарат!ER86</f>
        <v>0</v>
      </c>
      <c r="ES90" s="68">
        <f>+[1]Аппарат!ES86</f>
        <v>0</v>
      </c>
      <c r="ET90" s="68"/>
      <c r="EU90" s="139">
        <f t="shared" si="774"/>
        <v>0</v>
      </c>
      <c r="EV90" s="140" t="e">
        <f t="shared" si="775"/>
        <v>#DIV/0!</v>
      </c>
      <c r="EW90" s="149">
        <f t="shared" si="418"/>
        <v>0</v>
      </c>
      <c r="EX90" s="68">
        <f>+[1]Аппарат!EX86</f>
        <v>0</v>
      </c>
      <c r="EY90" s="68">
        <f>+[1]Аппарат!EY86</f>
        <v>0</v>
      </c>
      <c r="EZ90" s="68"/>
      <c r="FA90" s="150">
        <f t="shared" si="419"/>
        <v>0</v>
      </c>
      <c r="FB90" s="68">
        <f>+[1]Аппарат!FB86</f>
        <v>0</v>
      </c>
      <c r="FC90" s="68">
        <f>+[1]Аппарат!FC86</f>
        <v>0</v>
      </c>
      <c r="FD90" s="68"/>
      <c r="FE90" s="139">
        <f t="shared" si="776"/>
        <v>0</v>
      </c>
      <c r="FF90" s="140" t="e">
        <f t="shared" si="777"/>
        <v>#DIV/0!</v>
      </c>
      <c r="FG90" s="149">
        <f t="shared" si="420"/>
        <v>0</v>
      </c>
      <c r="FH90" s="68">
        <f>+[1]Аппарат!FH86</f>
        <v>0</v>
      </c>
      <c r="FI90" s="68">
        <f>+[1]Аппарат!FI86</f>
        <v>0</v>
      </c>
      <c r="FJ90" s="68"/>
      <c r="FK90" s="150">
        <f t="shared" si="421"/>
        <v>0</v>
      </c>
      <c r="FL90" s="68">
        <f>+[1]Аппарат!FL86</f>
        <v>0</v>
      </c>
      <c r="FM90" s="68">
        <f>+[1]Аппарат!FM86</f>
        <v>0</v>
      </c>
      <c r="FN90" s="68"/>
      <c r="FO90" s="139">
        <f t="shared" si="778"/>
        <v>0</v>
      </c>
      <c r="FP90" s="140" t="e">
        <f t="shared" si="779"/>
        <v>#DIV/0!</v>
      </c>
      <c r="FQ90" s="149">
        <f t="shared" si="422"/>
        <v>0</v>
      </c>
      <c r="FR90" s="68">
        <f t="shared" si="756"/>
        <v>0</v>
      </c>
      <c r="FS90" s="68">
        <f t="shared" si="756"/>
        <v>0</v>
      </c>
      <c r="FT90" s="68">
        <f t="shared" si="756"/>
        <v>0</v>
      </c>
      <c r="FU90" s="150">
        <f t="shared" si="423"/>
        <v>0</v>
      </c>
      <c r="FV90" s="68">
        <f t="shared" si="757"/>
        <v>0</v>
      </c>
      <c r="FW90" s="68">
        <f t="shared" si="757"/>
        <v>0</v>
      </c>
      <c r="FX90" s="68">
        <f t="shared" si="757"/>
        <v>0</v>
      </c>
      <c r="FY90" s="139">
        <f t="shared" si="780"/>
        <v>0</v>
      </c>
      <c r="FZ90" s="140" t="e">
        <f t="shared" si="781"/>
        <v>#DIV/0!</v>
      </c>
      <c r="GA90" s="149">
        <f t="shared" si="424"/>
        <v>0</v>
      </c>
      <c r="GB90" s="68">
        <f t="shared" si="758"/>
        <v>0</v>
      </c>
      <c r="GC90" s="68">
        <f t="shared" si="758"/>
        <v>0</v>
      </c>
      <c r="GD90" s="68">
        <f t="shared" si="758"/>
        <v>0</v>
      </c>
      <c r="GE90" s="150">
        <f t="shared" si="425"/>
        <v>0</v>
      </c>
      <c r="GF90" s="68">
        <f t="shared" si="759"/>
        <v>0</v>
      </c>
      <c r="GG90" s="68">
        <f t="shared" si="759"/>
        <v>0</v>
      </c>
      <c r="GH90" s="68">
        <f t="shared" si="759"/>
        <v>0</v>
      </c>
      <c r="GI90" s="139">
        <f t="shared" si="782"/>
        <v>0</v>
      </c>
      <c r="GJ90" s="140" t="e">
        <f t="shared" si="783"/>
        <v>#DIV/0!</v>
      </c>
      <c r="GK90" s="149">
        <f t="shared" si="426"/>
        <v>0</v>
      </c>
      <c r="GL90" s="68">
        <f t="shared" si="760"/>
        <v>0</v>
      </c>
      <c r="GM90" s="68">
        <f t="shared" si="760"/>
        <v>0</v>
      </c>
      <c r="GN90" s="68">
        <f t="shared" si="760"/>
        <v>0</v>
      </c>
      <c r="GO90" s="150">
        <f t="shared" si="427"/>
        <v>0</v>
      </c>
      <c r="GP90" s="68">
        <f t="shared" si="761"/>
        <v>0</v>
      </c>
      <c r="GQ90" s="68">
        <f t="shared" si="761"/>
        <v>0</v>
      </c>
      <c r="GR90" s="68">
        <f t="shared" si="761"/>
        <v>0</v>
      </c>
      <c r="GS90" s="139">
        <f t="shared" si="784"/>
        <v>0</v>
      </c>
      <c r="GT90" s="140" t="e">
        <f t="shared" si="785"/>
        <v>#DIV/0!</v>
      </c>
      <c r="GV90" s="31">
        <f>+GK90</f>
        <v>0</v>
      </c>
      <c r="GX90" s="65">
        <f t="shared" si="673"/>
        <v>0</v>
      </c>
      <c r="GZ90" s="79">
        <f t="shared" si="449"/>
        <v>0</v>
      </c>
    </row>
    <row r="91" spans="1:213" ht="15" x14ac:dyDescent="0.2">
      <c r="A91" s="341"/>
      <c r="B91" s="107" t="s">
        <v>350</v>
      </c>
      <c r="C91" s="149">
        <f t="shared" si="674"/>
        <v>304.95</v>
      </c>
      <c r="D91" s="68">
        <f>+[1]Аппарат!D87+[1]Филиалы!D56</f>
        <v>251.36789213807063</v>
      </c>
      <c r="E91" s="68">
        <f>+[1]Аппарат!E87+[1]Филиалы!F56</f>
        <v>53.582107861929359</v>
      </c>
      <c r="F91" s="68">
        <f>+[1]Филиалы!E56</f>
        <v>0</v>
      </c>
      <c r="G91" s="150">
        <f t="shared" si="521"/>
        <v>226.791</v>
      </c>
      <c r="H91" s="68">
        <f>+[1]Аппарат!H87+[1]Филиалы!H56</f>
        <v>185.15752851040298</v>
      </c>
      <c r="I91" s="68">
        <f>+[1]Аппарат!I87+[1]Филиалы!J56</f>
        <v>41.633471489597</v>
      </c>
      <c r="J91" s="68">
        <f>+[1]Филиалы!I56</f>
        <v>0</v>
      </c>
      <c r="K91" s="139">
        <f t="shared" si="675"/>
        <v>78.158999999999992</v>
      </c>
      <c r="L91" s="140">
        <f t="shared" si="676"/>
        <v>-25.630103295622234</v>
      </c>
      <c r="M91" s="149">
        <f t="shared" si="762"/>
        <v>310.02000000000004</v>
      </c>
      <c r="N91" s="68">
        <f>+[1]Аппарат!N87+[1]Филиалы!N56</f>
        <v>256.58729235681227</v>
      </c>
      <c r="O91" s="68">
        <f>+[1]Аппарат!O87+[1]Филиалы!P56</f>
        <v>53.432707643187747</v>
      </c>
      <c r="P91" s="68">
        <f>+[1]Филиалы!O56</f>
        <v>0</v>
      </c>
      <c r="Q91" s="150">
        <f t="shared" si="656"/>
        <v>87.667881140600002</v>
      </c>
      <c r="R91" s="68">
        <f>+[1]Аппарат!R87+[1]Филиалы!R56</f>
        <v>86.777596884600001</v>
      </c>
      <c r="S91" s="68">
        <f>+[1]Аппарат!S87+[1]Филиалы!T56</f>
        <v>0.89028425600000005</v>
      </c>
      <c r="T91" s="68">
        <f>+[1]Филиалы!S56</f>
        <v>0</v>
      </c>
      <c r="U91" s="139">
        <f t="shared" si="677"/>
        <v>222.35211885940004</v>
      </c>
      <c r="V91" s="140">
        <f t="shared" si="678"/>
        <v>-71.721862737694352</v>
      </c>
      <c r="W91" s="149">
        <f t="shared" si="396"/>
        <v>321.50875000000002</v>
      </c>
      <c r="X91" s="68">
        <f>+[1]Аппарат!X87+[1]Филиалы!X56</f>
        <v>267.92664213807063</v>
      </c>
      <c r="Y91" s="68">
        <f>+[1]Аппарат!Y87+[1]Филиалы!Z56</f>
        <v>53.582107861929373</v>
      </c>
      <c r="Z91" s="68">
        <f>+[1]Филиалы!Y56</f>
        <v>0</v>
      </c>
      <c r="AA91" s="150">
        <f t="shared" si="397"/>
        <v>330.108</v>
      </c>
      <c r="AB91" s="68">
        <f>+[1]Аппарат!AB87+[1]Филиалы!AB56</f>
        <v>267.06825350849999</v>
      </c>
      <c r="AC91" s="68">
        <f>+[1]Аппарат!AC87+[1]Филиалы!AD56</f>
        <v>63.039746491500004</v>
      </c>
      <c r="AD91" s="68">
        <f>+[1]Филиалы!AC56</f>
        <v>0</v>
      </c>
      <c r="AE91" s="139">
        <f t="shared" si="679"/>
        <v>-8.5992499999999836</v>
      </c>
      <c r="AF91" s="140">
        <f t="shared" si="680"/>
        <v>2.6746550443805859</v>
      </c>
      <c r="AG91" s="149">
        <f t="shared" si="398"/>
        <v>936.47874999999999</v>
      </c>
      <c r="AH91" s="68">
        <f t="shared" si="747"/>
        <v>775.88182663295356</v>
      </c>
      <c r="AI91" s="68">
        <f t="shared" si="747"/>
        <v>160.59692336704649</v>
      </c>
      <c r="AJ91" s="68">
        <f t="shared" si="747"/>
        <v>0</v>
      </c>
      <c r="AK91" s="150">
        <f t="shared" si="399"/>
        <v>644.56688114059989</v>
      </c>
      <c r="AL91" s="68">
        <f t="shared" si="748"/>
        <v>539.00337890350295</v>
      </c>
      <c r="AM91" s="68">
        <f t="shared" si="748"/>
        <v>105.563502237097</v>
      </c>
      <c r="AN91" s="68">
        <f t="shared" si="748"/>
        <v>0</v>
      </c>
      <c r="AO91" s="139">
        <f t="shared" si="681"/>
        <v>291.9118688594001</v>
      </c>
      <c r="AP91" s="140">
        <f t="shared" si="682"/>
        <v>-31.171221862685101</v>
      </c>
      <c r="AQ91" s="149">
        <f t="shared" si="400"/>
        <v>297.87</v>
      </c>
      <c r="AR91" s="68">
        <f>+[1]Аппарат!AR87+[1]Филиалы!AR56</f>
        <v>244.28789213807062</v>
      </c>
      <c r="AS91" s="68">
        <f>+[1]Аппарат!AS87+[1]Филиалы!AT56</f>
        <v>53.582107861929373</v>
      </c>
      <c r="AT91" s="68">
        <f>+[1]Филиалы!AS56</f>
        <v>0</v>
      </c>
      <c r="AU91" s="150">
        <f t="shared" si="401"/>
        <v>212.55236000000005</v>
      </c>
      <c r="AV91" s="68">
        <f>+[1]Аппарат!AV87+[1]Филиалы!AV56</f>
        <v>171.68000262333209</v>
      </c>
      <c r="AW91" s="68">
        <f>+[1]Аппарат!AW87+[1]Филиалы!AX56</f>
        <v>38.852357376667946</v>
      </c>
      <c r="AX91" s="68">
        <f>+[1]Филиалы!AW56</f>
        <v>2.02</v>
      </c>
      <c r="AY91" s="139">
        <f t="shared" si="683"/>
        <v>85.317639999999955</v>
      </c>
      <c r="AZ91" s="140">
        <f t="shared" si="684"/>
        <v>-28.642575620236997</v>
      </c>
      <c r="BA91" s="149">
        <f t="shared" si="402"/>
        <v>272.90000000000003</v>
      </c>
      <c r="BB91" s="68">
        <f>+[1]Аппарат!BB87+[1]Филиалы!BB56</f>
        <v>218.43346479652348</v>
      </c>
      <c r="BC91" s="68">
        <f>+[1]Аппарат!BC87+[1]Филиалы!BD56</f>
        <v>54.466535203476532</v>
      </c>
      <c r="BD91" s="68">
        <f>+[1]Филиалы!BC56</f>
        <v>0</v>
      </c>
      <c r="BE91" s="150">
        <f t="shared" si="403"/>
        <v>165.37299999999999</v>
      </c>
      <c r="BF91" s="68">
        <f>+[1]Аппарат!BF87+[1]Филиалы!BF56</f>
        <v>130.54849391831956</v>
      </c>
      <c r="BG91" s="68">
        <f>+[1]Аппарат!BG87+[1]Филиалы!BH56</f>
        <v>32.76750608168043</v>
      </c>
      <c r="BH91" s="68">
        <f>+[1]Филиалы!BG56</f>
        <v>2.0569999999999999</v>
      </c>
      <c r="BI91" s="139">
        <f t="shared" si="685"/>
        <v>107.52700000000004</v>
      </c>
      <c r="BJ91" s="140">
        <f t="shared" si="686"/>
        <v>-39.401612312202282</v>
      </c>
      <c r="BK91" s="149">
        <f t="shared" si="404"/>
        <v>290.75874999999996</v>
      </c>
      <c r="BL91" s="68">
        <f>+[1]Аппарат!BL87+[1]Филиалы!BL56</f>
        <v>237.17664213807063</v>
      </c>
      <c r="BM91" s="68">
        <f>+[1]Аппарат!BM87+[1]Филиалы!BN56</f>
        <v>53.582107861929359</v>
      </c>
      <c r="BN91" s="68">
        <f>+[1]Филиалы!BM56</f>
        <v>0</v>
      </c>
      <c r="BO91" s="150">
        <f t="shared" si="405"/>
        <v>190.67753000000002</v>
      </c>
      <c r="BP91" s="68">
        <f>+[1]Аппарат!BP87+[1]Филиалы!BP56</f>
        <v>149.77642060769855</v>
      </c>
      <c r="BQ91" s="68">
        <f>+[1]Аппарат!BQ87+[1]Филиалы!BR56</f>
        <v>38.283109392301462</v>
      </c>
      <c r="BR91" s="68">
        <f>+[1]Филиалы!BQ56</f>
        <v>2.6180000000000003</v>
      </c>
      <c r="BS91" s="139">
        <f t="shared" si="687"/>
        <v>100.08121999999995</v>
      </c>
      <c r="BT91" s="140">
        <f t="shared" si="688"/>
        <v>-34.42070788927245</v>
      </c>
      <c r="BU91" s="149">
        <f t="shared" si="406"/>
        <v>861.52875000000006</v>
      </c>
      <c r="BV91" s="68">
        <f t="shared" si="749"/>
        <v>699.89799907266479</v>
      </c>
      <c r="BW91" s="68">
        <f t="shared" si="749"/>
        <v>161.63075092733527</v>
      </c>
      <c r="BX91" s="68">
        <f t="shared" si="749"/>
        <v>0</v>
      </c>
      <c r="BY91" s="150">
        <f t="shared" si="407"/>
        <v>568.60289000000012</v>
      </c>
      <c r="BZ91" s="68">
        <f t="shared" si="750"/>
        <v>452.00491714935026</v>
      </c>
      <c r="CA91" s="68">
        <f t="shared" si="750"/>
        <v>109.90297285064983</v>
      </c>
      <c r="CB91" s="68">
        <f t="shared" si="750"/>
        <v>6.6950000000000003</v>
      </c>
      <c r="CC91" s="139">
        <f t="shared" si="689"/>
        <v>292.92585999999994</v>
      </c>
      <c r="CD91" s="140">
        <f t="shared" si="690"/>
        <v>-34.000706302604527</v>
      </c>
      <c r="CE91" s="149">
        <f t="shared" si="408"/>
        <v>1798.0075000000002</v>
      </c>
      <c r="CF91" s="68">
        <f t="shared" si="751"/>
        <v>1475.7798257056184</v>
      </c>
      <c r="CG91" s="68">
        <f t="shared" si="751"/>
        <v>322.22767429438176</v>
      </c>
      <c r="CH91" s="68">
        <f t="shared" si="751"/>
        <v>0</v>
      </c>
      <c r="CI91" s="150">
        <f t="shared" si="409"/>
        <v>1213.1697711406</v>
      </c>
      <c r="CJ91" s="68">
        <f>+[1]Аппарат!CJ87+[1]Филиалы!CJ56</f>
        <v>991.0082960528531</v>
      </c>
      <c r="CK91" s="68">
        <f>+[1]Аппарат!CK87+[1]Филиалы!CL56</f>
        <v>215.29647508774687</v>
      </c>
      <c r="CL91" s="68">
        <f>+[1]Филиалы!CK56</f>
        <v>6.8649999999999993</v>
      </c>
      <c r="CM91" s="139">
        <f t="shared" si="691"/>
        <v>584.83772885940016</v>
      </c>
      <c r="CN91" s="140">
        <f t="shared" si="692"/>
        <v>-32.526990508070739</v>
      </c>
      <c r="CO91" s="149">
        <f t="shared" si="693"/>
        <v>337.63000000000005</v>
      </c>
      <c r="CP91" s="68">
        <f>+[1]Аппарат!CP87+[1]Филиалы!CP56</f>
        <v>284.04789213807067</v>
      </c>
      <c r="CQ91" s="68">
        <f>+[1]Аппарат!CQ87+[1]Филиалы!CR56</f>
        <v>53.582107861929387</v>
      </c>
      <c r="CR91" s="68">
        <f>+[1]Филиалы!CQ56</f>
        <v>0</v>
      </c>
      <c r="CS91" s="150">
        <f t="shared" si="523"/>
        <v>216.53395</v>
      </c>
      <c r="CT91" s="68">
        <f>+[1]Аппарат!CT87+[1]Филиалы!CT56</f>
        <v>166.07769700019662</v>
      </c>
      <c r="CU91" s="68">
        <f>+[1]Аппарат!CU87+[1]Филиалы!CV56</f>
        <v>50.228612999803381</v>
      </c>
      <c r="CV91" s="68">
        <f>+[1]Филиалы!CU56</f>
        <v>0.22764000000000001</v>
      </c>
      <c r="CW91" s="139">
        <f t="shared" si="763"/>
        <v>121.09605000000005</v>
      </c>
      <c r="CX91" s="140">
        <f t="shared" si="764"/>
        <v>-35.86649586825817</v>
      </c>
      <c r="CY91" s="149">
        <f t="shared" si="765"/>
        <v>289.75</v>
      </c>
      <c r="CZ91" s="68">
        <f>+[1]Аппарат!CZ87+[1]Филиалы!CZ56</f>
        <v>235.28840650704893</v>
      </c>
      <c r="DA91" s="68">
        <f>+[1]Аппарат!DA87+[1]Филиалы!DB56</f>
        <v>54.461593492951096</v>
      </c>
      <c r="DB91" s="68">
        <f>+[1]Филиалы!DA56</f>
        <v>0</v>
      </c>
      <c r="DC91" s="150">
        <f t="shared" si="662"/>
        <v>188.80390699999998</v>
      </c>
      <c r="DD91" s="68">
        <f>+[1]Аппарат!DD87+[1]Филиалы!DD56</f>
        <v>146.26397792462734</v>
      </c>
      <c r="DE91" s="68">
        <f>+[1]Аппарат!DE87+[1]Филиалы!DF56</f>
        <v>42.221431899372654</v>
      </c>
      <c r="DF91" s="68">
        <f>+[1]Филиалы!DE56</f>
        <v>0.31849717599999999</v>
      </c>
      <c r="DG91" s="139">
        <f t="shared" si="766"/>
        <v>100.94609300000002</v>
      </c>
      <c r="DH91" s="140">
        <f t="shared" si="767"/>
        <v>-34.839031233822269</v>
      </c>
      <c r="DI91" s="149">
        <f t="shared" si="410"/>
        <v>306.98</v>
      </c>
      <c r="DJ91" s="68">
        <f>+[1]Аппарат!DJ87+[1]Филиалы!DJ56</f>
        <v>253.3978921380706</v>
      </c>
      <c r="DK91" s="68">
        <f>+[1]Аппарат!DK87+[1]Филиалы!DL56</f>
        <v>53.582107861929387</v>
      </c>
      <c r="DL91" s="68">
        <f>+[1]Филиалы!DK56</f>
        <v>0</v>
      </c>
      <c r="DM91" s="150">
        <f t="shared" si="411"/>
        <v>201.12143700000001</v>
      </c>
      <c r="DN91" s="68">
        <f>+[1]Аппарат!DN87+[1]Филиалы!DN56</f>
        <v>158.8198173192213</v>
      </c>
      <c r="DO91" s="68">
        <f>+[1]Аппарат!DO87+[1]Филиалы!DP56</f>
        <v>42.111936164778704</v>
      </c>
      <c r="DP91" s="68">
        <f>+[1]Филиалы!DO56</f>
        <v>0.189683516</v>
      </c>
      <c r="DQ91" s="139">
        <f t="shared" si="768"/>
        <v>105.858563</v>
      </c>
      <c r="DR91" s="140">
        <f t="shared" si="769"/>
        <v>-34.483863118118435</v>
      </c>
      <c r="DS91" s="149">
        <f t="shared" si="412"/>
        <v>934.36</v>
      </c>
      <c r="DT91" s="68">
        <f t="shared" si="752"/>
        <v>772.73419078319012</v>
      </c>
      <c r="DU91" s="68">
        <f t="shared" si="752"/>
        <v>161.62580921680987</v>
      </c>
      <c r="DV91" s="68">
        <f t="shared" si="752"/>
        <v>0</v>
      </c>
      <c r="DW91" s="150">
        <f t="shared" si="413"/>
        <v>606.45929399999989</v>
      </c>
      <c r="DX91" s="68">
        <f t="shared" si="753"/>
        <v>471.16149224404523</v>
      </c>
      <c r="DY91" s="68">
        <f t="shared" si="753"/>
        <v>134.56198106395473</v>
      </c>
      <c r="DZ91" s="68">
        <f t="shared" si="753"/>
        <v>0.735820692</v>
      </c>
      <c r="EA91" s="139">
        <f t="shared" si="770"/>
        <v>327.90070600000013</v>
      </c>
      <c r="EB91" s="140">
        <f t="shared" si="771"/>
        <v>-35.093615522924793</v>
      </c>
      <c r="EC91" s="149">
        <f t="shared" si="414"/>
        <v>2732.3675000000003</v>
      </c>
      <c r="ED91" s="68">
        <f t="shared" si="754"/>
        <v>2248.5140164888085</v>
      </c>
      <c r="EE91" s="68">
        <f t="shared" si="754"/>
        <v>483.8534835111916</v>
      </c>
      <c r="EF91" s="68">
        <f t="shared" si="754"/>
        <v>0</v>
      </c>
      <c r="EG91" s="150">
        <f t="shared" si="415"/>
        <v>1819.6290651406</v>
      </c>
      <c r="EH91" s="68">
        <f t="shared" si="755"/>
        <v>1462.1697882968983</v>
      </c>
      <c r="EI91" s="68">
        <f t="shared" si="755"/>
        <v>349.8584561517016</v>
      </c>
      <c r="EJ91" s="68">
        <f t="shared" si="755"/>
        <v>7.6008206919999992</v>
      </c>
      <c r="EK91" s="139">
        <f t="shared" si="772"/>
        <v>912.73843485940029</v>
      </c>
      <c r="EL91" s="140">
        <f t="shared" si="773"/>
        <v>-33.404673231525422</v>
      </c>
      <c r="EM91" s="149">
        <f t="shared" si="416"/>
        <v>310.55</v>
      </c>
      <c r="EN91" s="68">
        <f>+[1]Аппарат!EN87+[1]Филиалы!EN56</f>
        <v>256.96789213807062</v>
      </c>
      <c r="EO91" s="68">
        <f>+[1]Аппарат!EO87+[1]Филиалы!EP56</f>
        <v>53.582107861929373</v>
      </c>
      <c r="EP91" s="68">
        <f>+[1]Филиалы!EO56</f>
        <v>0</v>
      </c>
      <c r="EQ91" s="150">
        <f t="shared" si="417"/>
        <v>300.30195999999995</v>
      </c>
      <c r="ER91" s="68">
        <f>+[1]Аппарат!ER87+[1]Филиалы!ER56</f>
        <v>250.15105809123594</v>
      </c>
      <c r="ES91" s="68">
        <f>+[1]Аппарат!ES87+[1]Филиалы!ET56</f>
        <v>47.273311908764029</v>
      </c>
      <c r="ET91" s="68">
        <f>+[1]Филиалы!ES56</f>
        <v>2.8775900000000001</v>
      </c>
      <c r="EU91" s="139">
        <f t="shared" si="774"/>
        <v>10.24804000000006</v>
      </c>
      <c r="EV91" s="140">
        <f t="shared" si="775"/>
        <v>-3.2999645789728191</v>
      </c>
      <c r="EW91" s="149">
        <f t="shared" si="418"/>
        <v>319.38</v>
      </c>
      <c r="EX91" s="68">
        <f>+[1]Аппарат!EX87+[1]Филиалы!EX56</f>
        <v>264.89660018172788</v>
      </c>
      <c r="EY91" s="68">
        <f>+[1]Аппарат!EY87+[1]Филиалы!EZ56</f>
        <v>54.48339981827209</v>
      </c>
      <c r="EZ91" s="68">
        <f>+[1]Филиалы!EY56</f>
        <v>0</v>
      </c>
      <c r="FA91" s="150">
        <f t="shared" si="419"/>
        <v>286.75840999999997</v>
      </c>
      <c r="FB91" s="68">
        <f>+[1]Аппарат!FB87+[1]Филиалы!FB56</f>
        <v>232.05935816243181</v>
      </c>
      <c r="FC91" s="68">
        <f>+[1]Аппарат!FC87+[1]Филиалы!FD56</f>
        <v>54.607161837568178</v>
      </c>
      <c r="FD91" s="68">
        <f>+[1]Филиалы!FC56</f>
        <v>9.1889999999999999E-2</v>
      </c>
      <c r="FE91" s="139">
        <f t="shared" si="776"/>
        <v>32.621590000000026</v>
      </c>
      <c r="FF91" s="140">
        <f t="shared" si="777"/>
        <v>-10.214036570856038</v>
      </c>
      <c r="FG91" s="149">
        <f t="shared" si="420"/>
        <v>329.70875000000001</v>
      </c>
      <c r="FH91" s="68">
        <f>+[1]Аппарат!FH87+[1]Филиалы!FH56</f>
        <v>276.12664213807062</v>
      </c>
      <c r="FI91" s="68">
        <f>+[1]Аппарат!FI87+[1]Филиалы!FJ56</f>
        <v>53.582107861929359</v>
      </c>
      <c r="FJ91" s="68">
        <f>+[1]Филиалы!FI56</f>
        <v>0</v>
      </c>
      <c r="FK91" s="150">
        <f t="shared" si="421"/>
        <v>366.173</v>
      </c>
      <c r="FL91" s="68">
        <f>+[1]Аппарат!FL87+[1]Филиалы!FL56</f>
        <v>312.9483575772407</v>
      </c>
      <c r="FM91" s="68">
        <f>+[1]Аппарат!FM87+[1]Филиалы!FN56</f>
        <v>52.560492422759282</v>
      </c>
      <c r="FN91" s="68">
        <f>+[1]Филиалы!FM56</f>
        <v>0.66415000000000002</v>
      </c>
      <c r="FO91" s="139">
        <f t="shared" si="778"/>
        <v>-36.464249999999993</v>
      </c>
      <c r="FP91" s="140">
        <f t="shared" si="779"/>
        <v>11.059533603521274</v>
      </c>
      <c r="FQ91" s="149">
        <f t="shared" si="422"/>
        <v>959.63874999999985</v>
      </c>
      <c r="FR91" s="68">
        <f t="shared" si="756"/>
        <v>797.99113445786907</v>
      </c>
      <c r="FS91" s="68">
        <f t="shared" si="756"/>
        <v>161.64761554213084</v>
      </c>
      <c r="FT91" s="68">
        <f t="shared" si="756"/>
        <v>0</v>
      </c>
      <c r="FU91" s="150">
        <f t="shared" si="423"/>
        <v>953.23336999999992</v>
      </c>
      <c r="FV91" s="68">
        <f t="shared" si="757"/>
        <v>795.15877383090844</v>
      </c>
      <c r="FW91" s="68">
        <f t="shared" si="757"/>
        <v>154.4409661690915</v>
      </c>
      <c r="FX91" s="68">
        <f t="shared" si="757"/>
        <v>3.6336300000000001</v>
      </c>
      <c r="FY91" s="139">
        <f t="shared" si="780"/>
        <v>6.4053799999999228</v>
      </c>
      <c r="FZ91" s="140">
        <f t="shared" si="781"/>
        <v>-0.66747825679193795</v>
      </c>
      <c r="GA91" s="149">
        <f t="shared" si="424"/>
        <v>1893.9987499999997</v>
      </c>
      <c r="GB91" s="68">
        <f t="shared" si="758"/>
        <v>1570.7253252410592</v>
      </c>
      <c r="GC91" s="68">
        <f t="shared" si="758"/>
        <v>323.27342475894068</v>
      </c>
      <c r="GD91" s="68">
        <f t="shared" si="758"/>
        <v>0</v>
      </c>
      <c r="GE91" s="150">
        <f t="shared" si="425"/>
        <v>1559.6926640000001</v>
      </c>
      <c r="GF91" s="68">
        <f t="shared" si="759"/>
        <v>1266.3202660749537</v>
      </c>
      <c r="GG91" s="68">
        <f t="shared" si="759"/>
        <v>289.00294723304626</v>
      </c>
      <c r="GH91" s="68">
        <f t="shared" si="759"/>
        <v>4.369450692</v>
      </c>
      <c r="GI91" s="139">
        <f t="shared" si="782"/>
        <v>334.3060859999996</v>
      </c>
      <c r="GJ91" s="140">
        <f t="shared" si="783"/>
        <v>-17.65080816447211</v>
      </c>
      <c r="GK91" s="149">
        <f t="shared" si="426"/>
        <v>3692.0062499999999</v>
      </c>
      <c r="GL91" s="68">
        <f t="shared" si="760"/>
        <v>3046.5051509466775</v>
      </c>
      <c r="GM91" s="68">
        <f t="shared" si="760"/>
        <v>645.50109905332238</v>
      </c>
      <c r="GN91" s="68">
        <f t="shared" si="760"/>
        <v>0</v>
      </c>
      <c r="GO91" s="150">
        <f t="shared" si="427"/>
        <v>2772.8624351405997</v>
      </c>
      <c r="GP91" s="68">
        <f t="shared" si="761"/>
        <v>2257.3285621278069</v>
      </c>
      <c r="GQ91" s="68">
        <f t="shared" si="761"/>
        <v>504.2994223207931</v>
      </c>
      <c r="GR91" s="68">
        <f t="shared" si="761"/>
        <v>11.234450691999999</v>
      </c>
      <c r="GS91" s="139">
        <f t="shared" si="784"/>
        <v>919.14381485940021</v>
      </c>
      <c r="GT91" s="140">
        <f t="shared" si="785"/>
        <v>-24.895510804170513</v>
      </c>
      <c r="GV91" s="31">
        <f>+GK91-[1]Шатура!GK56</f>
        <v>3657.9562499999997</v>
      </c>
      <c r="GX91" s="65">
        <f t="shared" si="673"/>
        <v>-1213.1697711406</v>
      </c>
      <c r="GZ91" s="79">
        <f t="shared" si="449"/>
        <v>644.56688114059989</v>
      </c>
    </row>
    <row r="92" spans="1:213" s="76" customFormat="1" ht="15" x14ac:dyDescent="0.2">
      <c r="A92" s="131" t="s">
        <v>290</v>
      </c>
      <c r="B92" s="132" t="s">
        <v>341</v>
      </c>
      <c r="C92" s="147">
        <f t="shared" si="674"/>
        <v>2852.1317713333333</v>
      </c>
      <c r="D92" s="145">
        <f>SUM(D83:D91)</f>
        <v>2798.5496634714041</v>
      </c>
      <c r="E92" s="145">
        <f t="shared" ref="E92:F92" si="786">SUM(E83:E91)</f>
        <v>53.582107861929359</v>
      </c>
      <c r="F92" s="145">
        <f t="shared" si="786"/>
        <v>0</v>
      </c>
      <c r="G92" s="145">
        <f t="shared" si="521"/>
        <v>2437.1984900000002</v>
      </c>
      <c r="H92" s="145">
        <f>SUM(H83:H91)</f>
        <v>2369.9095262584033</v>
      </c>
      <c r="I92" s="145">
        <f t="shared" ref="I92:J92" si="787">SUM(I83:I91)</f>
        <v>65.658963741596992</v>
      </c>
      <c r="J92" s="145">
        <f t="shared" si="787"/>
        <v>1.63</v>
      </c>
      <c r="K92" s="145">
        <f t="shared" si="675"/>
        <v>414.93328133333307</v>
      </c>
      <c r="L92" s="146">
        <f t="shared" si="676"/>
        <v>-14.548180610160145</v>
      </c>
      <c r="M92" s="147">
        <f t="shared" si="762"/>
        <v>2769.7262413333328</v>
      </c>
      <c r="N92" s="145">
        <f>SUM(N83:N91)</f>
        <v>2716.2935336901451</v>
      </c>
      <c r="O92" s="145">
        <f t="shared" ref="O92:P92" si="788">SUM(O83:O91)</f>
        <v>53.432707643187747</v>
      </c>
      <c r="P92" s="145">
        <f t="shared" si="788"/>
        <v>0</v>
      </c>
      <c r="Q92" s="145">
        <f t="shared" si="656"/>
        <v>2317.8620211406001</v>
      </c>
      <c r="R92" s="145">
        <f>SUM(R83:R91)</f>
        <v>2245.2719929732884</v>
      </c>
      <c r="S92" s="145">
        <f t="shared" ref="S92:T92" si="789">SUM(S83:S91)</f>
        <v>69.490028167311536</v>
      </c>
      <c r="T92" s="145">
        <f t="shared" si="789"/>
        <v>3.1</v>
      </c>
      <c r="U92" s="145">
        <f t="shared" si="677"/>
        <v>451.86422019273277</v>
      </c>
      <c r="V92" s="146">
        <f t="shared" si="678"/>
        <v>-16.314400082197565</v>
      </c>
      <c r="W92" s="147">
        <f t="shared" si="396"/>
        <v>2562.5930813333334</v>
      </c>
      <c r="X92" s="145">
        <f>SUM(X83:X91)</f>
        <v>2509.0109734714042</v>
      </c>
      <c r="Y92" s="145">
        <f t="shared" ref="Y92:Z92" si="790">SUM(Y83:Y91)</f>
        <v>53.582107861929373</v>
      </c>
      <c r="Z92" s="145">
        <f t="shared" si="790"/>
        <v>0</v>
      </c>
      <c r="AA92" s="145">
        <f t="shared" si="397"/>
        <v>2013.6505099999997</v>
      </c>
      <c r="AB92" s="145">
        <f>SUM(AB83:AB91)</f>
        <v>1904.3242325084998</v>
      </c>
      <c r="AC92" s="145">
        <f t="shared" ref="AC92:AD92" si="791">SUM(AC83:AC91)</f>
        <v>102.73666749150001</v>
      </c>
      <c r="AD92" s="145">
        <f t="shared" si="791"/>
        <v>6.5896100000000004</v>
      </c>
      <c r="AE92" s="145">
        <f t="shared" si="679"/>
        <v>548.94257133333372</v>
      </c>
      <c r="AF92" s="146">
        <f t="shared" si="680"/>
        <v>-21.421371006266639</v>
      </c>
      <c r="AG92" s="147">
        <f t="shared" si="398"/>
        <v>8184.451094</v>
      </c>
      <c r="AH92" s="145">
        <f>SUM(AH83:AH91)</f>
        <v>8023.8541706329534</v>
      </c>
      <c r="AI92" s="145">
        <f t="shared" ref="AI92:AJ92" si="792">SUM(AI83:AI91)</f>
        <v>160.59692336704649</v>
      </c>
      <c r="AJ92" s="145">
        <f t="shared" si="792"/>
        <v>0</v>
      </c>
      <c r="AK92" s="145">
        <f t="shared" si="399"/>
        <v>6768.7110211406007</v>
      </c>
      <c r="AL92" s="145">
        <f>SUM(AL83:AL91)</f>
        <v>6519.5057517401929</v>
      </c>
      <c r="AM92" s="145">
        <f t="shared" ref="AM92:AN92" si="793">SUM(AM83:AM91)</f>
        <v>237.88565940040854</v>
      </c>
      <c r="AN92" s="145">
        <f t="shared" si="793"/>
        <v>11.319610000000001</v>
      </c>
      <c r="AO92" s="145">
        <f t="shared" si="681"/>
        <v>1415.7400728593993</v>
      </c>
      <c r="AP92" s="146">
        <f t="shared" si="682"/>
        <v>-17.297923301139591</v>
      </c>
      <c r="AQ92" s="147">
        <f t="shared" si="400"/>
        <v>2701.0811113333334</v>
      </c>
      <c r="AR92" s="145">
        <f>SUM(AR83:AR91)</f>
        <v>2647.4990034714042</v>
      </c>
      <c r="AS92" s="145">
        <f t="shared" ref="AS92:AT92" si="794">SUM(AS83:AS91)</f>
        <v>53.582107861929373</v>
      </c>
      <c r="AT92" s="145">
        <f t="shared" si="794"/>
        <v>0</v>
      </c>
      <c r="AU92" s="145">
        <f t="shared" si="401"/>
        <v>2609.7964099999999</v>
      </c>
      <c r="AV92" s="145">
        <f>SUM(AV83:AV91)</f>
        <v>2515.3869732430521</v>
      </c>
      <c r="AW92" s="145">
        <f t="shared" ref="AW92:AX92" si="795">SUM(AW83:AW91)</f>
        <v>78.967526756947763</v>
      </c>
      <c r="AX92" s="145">
        <f t="shared" si="795"/>
        <v>15.44191</v>
      </c>
      <c r="AY92" s="145">
        <f t="shared" si="683"/>
        <v>91.284701333333487</v>
      </c>
      <c r="AZ92" s="146">
        <f t="shared" si="684"/>
        <v>-3.3795616484938762</v>
      </c>
      <c r="BA92" s="147">
        <f t="shared" si="402"/>
        <v>1650.024611333333</v>
      </c>
      <c r="BB92" s="145">
        <f>SUM(BB83:BB91)</f>
        <v>1595.5580761298565</v>
      </c>
      <c r="BC92" s="145">
        <f t="shared" ref="BC92:BD92" si="796">SUM(BC83:BC91)</f>
        <v>54.466535203476532</v>
      </c>
      <c r="BD92" s="145">
        <f t="shared" si="796"/>
        <v>0</v>
      </c>
      <c r="BE92" s="145">
        <f t="shared" si="403"/>
        <v>1150.7505000000001</v>
      </c>
      <c r="BF92" s="145">
        <f>SUM(BF83:BF91)</f>
        <v>1097.6276239183196</v>
      </c>
      <c r="BG92" s="145">
        <f t="shared" ref="BG92:BH92" si="797">SUM(BG83:BG91)</f>
        <v>46.002766081680427</v>
      </c>
      <c r="BH92" s="145">
        <f t="shared" si="797"/>
        <v>7.1201100000000004</v>
      </c>
      <c r="BI92" s="145">
        <f t="shared" si="685"/>
        <v>499.27411133333294</v>
      </c>
      <c r="BJ92" s="146">
        <f t="shared" si="686"/>
        <v>-30.258585714663084</v>
      </c>
      <c r="BK92" s="147">
        <f t="shared" si="404"/>
        <v>1354.2103613333336</v>
      </c>
      <c r="BL92" s="145">
        <f>SUM(BL83:BL91)</f>
        <v>1300.6282534714042</v>
      </c>
      <c r="BM92" s="145">
        <f t="shared" ref="BM92:BN92" si="798">SUM(BM83:BM91)</f>
        <v>53.582107861929359</v>
      </c>
      <c r="BN92" s="145">
        <f t="shared" si="798"/>
        <v>0</v>
      </c>
      <c r="BO92" s="145">
        <f t="shared" si="405"/>
        <v>436.52822000000003</v>
      </c>
      <c r="BP92" s="145">
        <f>SUM(BP83:BP91)</f>
        <v>389.85225060769858</v>
      </c>
      <c r="BQ92" s="145">
        <f t="shared" ref="BQ92:BR92" si="799">SUM(BQ83:BQ91)</f>
        <v>41.047629392301459</v>
      </c>
      <c r="BR92" s="145">
        <f t="shared" si="799"/>
        <v>5.6283400000000006</v>
      </c>
      <c r="BS92" s="145">
        <f t="shared" si="687"/>
        <v>917.68214133333356</v>
      </c>
      <c r="BT92" s="146">
        <f t="shared" si="688"/>
        <v>-67.765110025431994</v>
      </c>
      <c r="BU92" s="147">
        <f t="shared" si="406"/>
        <v>5705.316084</v>
      </c>
      <c r="BV92" s="145">
        <f>SUM(BV83:BV91)</f>
        <v>5543.6853330726644</v>
      </c>
      <c r="BW92" s="145">
        <f t="shared" ref="BW92:BX92" si="800">SUM(BW83:BW91)</f>
        <v>161.63075092733527</v>
      </c>
      <c r="BX92" s="145">
        <f t="shared" si="800"/>
        <v>0</v>
      </c>
      <c r="BY92" s="145">
        <f t="shared" si="407"/>
        <v>4197.0751299999993</v>
      </c>
      <c r="BZ92" s="145">
        <f>SUM(BZ83:BZ91)</f>
        <v>4002.8668477690699</v>
      </c>
      <c r="CA92" s="145">
        <f t="shared" ref="CA92:CB92" si="801">SUM(CA83:CA91)</f>
        <v>166.01792223092966</v>
      </c>
      <c r="CB92" s="145">
        <f t="shared" si="801"/>
        <v>28.190359999999998</v>
      </c>
      <c r="CC92" s="145">
        <f t="shared" si="689"/>
        <v>1508.2409540000008</v>
      </c>
      <c r="CD92" s="146">
        <f t="shared" si="690"/>
        <v>-26.435712444218723</v>
      </c>
      <c r="CE92" s="147">
        <f t="shared" si="408"/>
        <v>13889.767177999998</v>
      </c>
      <c r="CF92" s="145">
        <f>SUM(CF83:CF91)</f>
        <v>13567.539503705617</v>
      </c>
      <c r="CG92" s="145">
        <f t="shared" ref="CG92:CH92" si="802">SUM(CG83:CG91)</f>
        <v>322.22767429438176</v>
      </c>
      <c r="CH92" s="145">
        <f t="shared" si="802"/>
        <v>0</v>
      </c>
      <c r="CI92" s="145">
        <f t="shared" si="409"/>
        <v>10965.7901511406</v>
      </c>
      <c r="CJ92" s="145">
        <f>SUM(CJ83:CJ91)</f>
        <v>10522.372599509261</v>
      </c>
      <c r="CK92" s="145">
        <f t="shared" ref="CK92:CL92" si="803">SUM(CK83:CK91)</f>
        <v>402.97358163133822</v>
      </c>
      <c r="CL92" s="145">
        <f t="shared" si="803"/>
        <v>40.44397</v>
      </c>
      <c r="CM92" s="145">
        <f t="shared" si="691"/>
        <v>2923.9770268593984</v>
      </c>
      <c r="CN92" s="146">
        <f t="shared" si="692"/>
        <v>-21.051303375989534</v>
      </c>
      <c r="CO92" s="147">
        <f t="shared" si="693"/>
        <v>1699.1006080000002</v>
      </c>
      <c r="CP92" s="145">
        <f>SUM(CP83:CP91)</f>
        <v>1645.5185001380707</v>
      </c>
      <c r="CQ92" s="145">
        <f t="shared" ref="CQ92:CR92" si="804">SUM(CQ83:CQ91)</f>
        <v>53.582107861929387</v>
      </c>
      <c r="CR92" s="145">
        <f t="shared" si="804"/>
        <v>0</v>
      </c>
      <c r="CS92" s="145">
        <f t="shared" si="523"/>
        <v>1310.8474800000004</v>
      </c>
      <c r="CT92" s="145">
        <f>SUM(CT83:CT91)</f>
        <v>1230.1333814001969</v>
      </c>
      <c r="CU92" s="145">
        <f t="shared" ref="CU92:CV92" si="805">SUM(CU83:CU91)</f>
        <v>72.207832999803372</v>
      </c>
      <c r="CV92" s="145">
        <f t="shared" si="805"/>
        <v>8.506265599999999</v>
      </c>
      <c r="CW92" s="145">
        <f t="shared" si="763"/>
        <v>388.25312799999983</v>
      </c>
      <c r="CX92" s="146">
        <f t="shared" si="764"/>
        <v>-22.850508449703284</v>
      </c>
      <c r="CY92" s="147">
        <f t="shared" si="765"/>
        <v>1594.5514580000001</v>
      </c>
      <c r="CZ92" s="145">
        <f>SUM(CZ83:CZ91)</f>
        <v>1540.089864507049</v>
      </c>
      <c r="DA92" s="145">
        <f t="shared" ref="DA92:DB92" si="806">SUM(DA83:DA91)</f>
        <v>54.461593492951096</v>
      </c>
      <c r="DB92" s="145">
        <f t="shared" si="806"/>
        <v>0</v>
      </c>
      <c r="DC92" s="145">
        <f t="shared" si="662"/>
        <v>805.36033600000007</v>
      </c>
      <c r="DD92" s="145">
        <f>SUM(DD83:DD91)</f>
        <v>744.70148647442738</v>
      </c>
      <c r="DE92" s="145">
        <f t="shared" ref="DE92:DF92" si="807">SUM(DE83:DE91)</f>
        <v>54.17856889937265</v>
      </c>
      <c r="DF92" s="145">
        <f t="shared" si="807"/>
        <v>6.4802806262000008</v>
      </c>
      <c r="DG92" s="145">
        <f t="shared" si="766"/>
        <v>789.19112200000006</v>
      </c>
      <c r="DH92" s="146">
        <f t="shared" si="767"/>
        <v>-49.492985506398121</v>
      </c>
      <c r="DI92" s="147">
        <f t="shared" si="410"/>
        <v>1943.7803980000001</v>
      </c>
      <c r="DJ92" s="145">
        <f>SUM(DJ83:DJ91)</f>
        <v>1890.1982901380707</v>
      </c>
      <c r="DK92" s="145">
        <f t="shared" ref="DK92:DL92" si="808">SUM(DK83:DK91)</f>
        <v>53.582107861929387</v>
      </c>
      <c r="DL92" s="145">
        <f t="shared" si="808"/>
        <v>0</v>
      </c>
      <c r="DM92" s="145">
        <f t="shared" si="411"/>
        <v>591.27709600000003</v>
      </c>
      <c r="DN92" s="145">
        <f>SUM(DN83:DN91)</f>
        <v>539.39940431352136</v>
      </c>
      <c r="DO92" s="145">
        <f t="shared" ref="DO92:DP92" si="809">SUM(DO83:DO91)</f>
        <v>48.143222164778706</v>
      </c>
      <c r="DP92" s="145">
        <f t="shared" si="809"/>
        <v>3.7344695216999999</v>
      </c>
      <c r="DQ92" s="145">
        <f t="shared" si="768"/>
        <v>1352.5033020000001</v>
      </c>
      <c r="DR92" s="146">
        <f t="shared" si="769"/>
        <v>-69.581075279471975</v>
      </c>
      <c r="DS92" s="147">
        <f t="shared" si="412"/>
        <v>5237.4324640000013</v>
      </c>
      <c r="DT92" s="145">
        <f>SUM(DT83:DT91)</f>
        <v>5075.8066547831913</v>
      </c>
      <c r="DU92" s="145">
        <f t="shared" ref="DU92:DV92" si="810">SUM(DU83:DU91)</f>
        <v>161.62580921680987</v>
      </c>
      <c r="DV92" s="145">
        <f t="shared" si="810"/>
        <v>0</v>
      </c>
      <c r="DW92" s="145">
        <f t="shared" si="413"/>
        <v>2707.4849119999999</v>
      </c>
      <c r="DX92" s="145">
        <f>SUM(DX83:DX91)</f>
        <v>2514.2342721881455</v>
      </c>
      <c r="DY92" s="145">
        <f t="shared" ref="DY92:DZ92" si="811">SUM(DY83:DY91)</f>
        <v>174.52962406395474</v>
      </c>
      <c r="DZ92" s="145">
        <f t="shared" si="811"/>
        <v>18.721015747899997</v>
      </c>
      <c r="EA92" s="145">
        <f t="shared" si="770"/>
        <v>2529.9475520000015</v>
      </c>
      <c r="EB92" s="146">
        <f t="shared" si="771"/>
        <v>-48.305110746340709</v>
      </c>
      <c r="EC92" s="147">
        <f t="shared" si="414"/>
        <v>19127.199642</v>
      </c>
      <c r="ED92" s="145">
        <f>SUM(ED83:ED91)</f>
        <v>18643.346158488806</v>
      </c>
      <c r="EE92" s="145">
        <f t="shared" ref="EE92:EF92" si="812">SUM(EE83:EE91)</f>
        <v>483.8534835111916</v>
      </c>
      <c r="EF92" s="145">
        <f t="shared" si="812"/>
        <v>0</v>
      </c>
      <c r="EG92" s="145">
        <f t="shared" si="415"/>
        <v>13673.275063140602</v>
      </c>
      <c r="EH92" s="145">
        <f>SUM(EH83:EH91)</f>
        <v>13036.606871697408</v>
      </c>
      <c r="EI92" s="145">
        <f t="shared" ref="EI92:EJ92" si="813">SUM(EI83:EI91)</f>
        <v>577.50320569529299</v>
      </c>
      <c r="EJ92" s="145">
        <f t="shared" si="813"/>
        <v>59.164985747899998</v>
      </c>
      <c r="EK92" s="145">
        <f t="shared" si="772"/>
        <v>5453.924578859398</v>
      </c>
      <c r="EL92" s="146">
        <f t="shared" si="773"/>
        <v>-28.51397319492358</v>
      </c>
      <c r="EM92" s="147">
        <f t="shared" si="416"/>
        <v>2928.1073413333329</v>
      </c>
      <c r="EN92" s="145">
        <f>SUM(EN83:EN91)</f>
        <v>2874.5252334714037</v>
      </c>
      <c r="EO92" s="145">
        <f t="shared" ref="EO92:EP92" si="814">SUM(EO83:EO91)</f>
        <v>53.582107861929373</v>
      </c>
      <c r="EP92" s="145">
        <f t="shared" si="814"/>
        <v>0</v>
      </c>
      <c r="EQ92" s="145">
        <f t="shared" si="417"/>
        <v>2806.0580500000001</v>
      </c>
      <c r="ER92" s="145">
        <f>SUM(ER83:ER91)</f>
        <v>2671.3318280912358</v>
      </c>
      <c r="ES92" s="145">
        <f t="shared" ref="ES92:ET92" si="815">SUM(ES83:ES91)</f>
        <v>109.91288190876404</v>
      </c>
      <c r="ET92" s="145">
        <f t="shared" si="815"/>
        <v>24.81334</v>
      </c>
      <c r="EU92" s="145">
        <f t="shared" si="774"/>
        <v>122.0492913333328</v>
      </c>
      <c r="EV92" s="146">
        <f t="shared" si="775"/>
        <v>-4.168197306515296</v>
      </c>
      <c r="EW92" s="147">
        <f t="shared" si="418"/>
        <v>3634.1805213333332</v>
      </c>
      <c r="EX92" s="145">
        <f>SUM(EX83:EX91)</f>
        <v>3579.6971215150611</v>
      </c>
      <c r="EY92" s="145">
        <f t="shared" ref="EY92:EZ92" si="816">SUM(EY83:EY91)</f>
        <v>54.48339981827209</v>
      </c>
      <c r="EZ92" s="145">
        <f t="shared" si="816"/>
        <v>0</v>
      </c>
      <c r="FA92" s="145">
        <f t="shared" si="419"/>
        <v>2737.0134299999995</v>
      </c>
      <c r="FB92" s="145">
        <f>SUM(FB83:FB91)</f>
        <v>2610.6060881624317</v>
      </c>
      <c r="FC92" s="145">
        <f t="shared" ref="FC92:FD92" si="817">SUM(FC83:FC91)</f>
        <v>112.55964183756818</v>
      </c>
      <c r="FD92" s="145">
        <f t="shared" si="817"/>
        <v>13.847699999999998</v>
      </c>
      <c r="FE92" s="145">
        <f t="shared" si="776"/>
        <v>897.1670913333337</v>
      </c>
      <c r="FF92" s="146">
        <f t="shared" si="777"/>
        <v>-24.686915965423069</v>
      </c>
      <c r="FG92" s="147">
        <f t="shared" si="420"/>
        <v>4218.6661013333323</v>
      </c>
      <c r="FH92" s="145">
        <f>SUM(FH83:FH91)</f>
        <v>4165.0839934714031</v>
      </c>
      <c r="FI92" s="145">
        <f t="shared" ref="FI92:FJ92" si="818">SUM(FI83:FI91)</f>
        <v>53.582107861929359</v>
      </c>
      <c r="FJ92" s="145">
        <f t="shared" si="818"/>
        <v>0</v>
      </c>
      <c r="FK92" s="145">
        <f t="shared" si="421"/>
        <v>3494.4027399999995</v>
      </c>
      <c r="FL92" s="145">
        <f>SUM(FL83:FL91)</f>
        <v>3326.1297875772402</v>
      </c>
      <c r="FM92" s="145">
        <f t="shared" ref="FM92:FN92" si="819">SUM(FM83:FM91)</f>
        <v>126.53743242275928</v>
      </c>
      <c r="FN92" s="145">
        <f t="shared" si="819"/>
        <v>41.735520000000001</v>
      </c>
      <c r="FO92" s="145">
        <f t="shared" si="778"/>
        <v>724.2633613333328</v>
      </c>
      <c r="FP92" s="146">
        <f t="shared" si="779"/>
        <v>-17.168065543381715</v>
      </c>
      <c r="FQ92" s="147">
        <f t="shared" si="422"/>
        <v>10780.953964</v>
      </c>
      <c r="FR92" s="145">
        <f>SUM(FR83:FR91)</f>
        <v>10619.306348457869</v>
      </c>
      <c r="FS92" s="145">
        <f t="shared" ref="FS92:FT92" si="820">SUM(FS83:FS91)</f>
        <v>161.64761554213084</v>
      </c>
      <c r="FT92" s="145">
        <f t="shared" si="820"/>
        <v>0</v>
      </c>
      <c r="FU92" s="145">
        <f t="shared" si="423"/>
        <v>9037.4742199999982</v>
      </c>
      <c r="FV92" s="145">
        <f>SUM(FV83:FV91)</f>
        <v>8608.0677038309077</v>
      </c>
      <c r="FW92" s="145">
        <f t="shared" ref="FW92:FX92" si="821">SUM(FW83:FW91)</f>
        <v>349.00995616909148</v>
      </c>
      <c r="FX92" s="145">
        <f t="shared" si="821"/>
        <v>80.396559999999994</v>
      </c>
      <c r="FY92" s="145">
        <f t="shared" si="780"/>
        <v>1743.479744000002</v>
      </c>
      <c r="FZ92" s="146">
        <f t="shared" si="781"/>
        <v>-16.17185037448327</v>
      </c>
      <c r="GA92" s="147">
        <f t="shared" si="424"/>
        <v>16018.386428000002</v>
      </c>
      <c r="GB92" s="145">
        <f>SUM(GB83:GB91)</f>
        <v>15695.11300324106</v>
      </c>
      <c r="GC92" s="145">
        <f t="shared" ref="GC92:GD92" si="822">SUM(GC83:GC91)</f>
        <v>323.27342475894068</v>
      </c>
      <c r="GD92" s="145">
        <f t="shared" si="822"/>
        <v>0</v>
      </c>
      <c r="GE92" s="145">
        <f t="shared" si="425"/>
        <v>11744.959132</v>
      </c>
      <c r="GF92" s="145">
        <f>SUM(GF83:GF91)</f>
        <v>11122.301976019055</v>
      </c>
      <c r="GG92" s="145">
        <f t="shared" ref="GG92:GH92" si="823">SUM(GG83:GG91)</f>
        <v>523.53958023304631</v>
      </c>
      <c r="GH92" s="145">
        <f t="shared" si="823"/>
        <v>99.117575747899991</v>
      </c>
      <c r="GI92" s="145">
        <f t="shared" si="782"/>
        <v>4273.4272960000017</v>
      </c>
      <c r="GJ92" s="146">
        <f t="shared" si="783"/>
        <v>-26.678263227125598</v>
      </c>
      <c r="GK92" s="147">
        <f t="shared" si="426"/>
        <v>29908.153606000003</v>
      </c>
      <c r="GL92" s="145">
        <f>SUM(GL83:GL91)</f>
        <v>29262.652506946681</v>
      </c>
      <c r="GM92" s="145">
        <f t="shared" ref="GM92:GN92" si="824">SUM(GM83:GM91)</f>
        <v>645.50109905332238</v>
      </c>
      <c r="GN92" s="145">
        <f t="shared" si="824"/>
        <v>0</v>
      </c>
      <c r="GO92" s="145">
        <f t="shared" si="427"/>
        <v>22710.749283140598</v>
      </c>
      <c r="GP92" s="145">
        <f>SUM(GP83:GP91)</f>
        <v>21644.674575528315</v>
      </c>
      <c r="GQ92" s="145">
        <f t="shared" ref="GQ92:GR92" si="825">SUM(GQ83:GQ91)</f>
        <v>926.51316186438453</v>
      </c>
      <c r="GR92" s="145">
        <f t="shared" si="825"/>
        <v>139.5615457479</v>
      </c>
      <c r="GS92" s="145">
        <f t="shared" si="784"/>
        <v>7197.4043228594055</v>
      </c>
      <c r="GT92" s="146">
        <f t="shared" si="785"/>
        <v>-24.065023931853503</v>
      </c>
      <c r="GU92" s="79">
        <f>+[1]Аппарат!GO88+[1]Филиалы!GO57</f>
        <v>22710.749283140598</v>
      </c>
      <c r="GV92" s="145">
        <f>SUM(GV83:GV91)</f>
        <v>29107.884496000002</v>
      </c>
      <c r="GW92" s="77">
        <v>10460.352000000001</v>
      </c>
      <c r="GX92" s="65">
        <f t="shared" si="673"/>
        <v>-505.43815114059908</v>
      </c>
      <c r="GY92" s="79">
        <f>+[1]Аппарат!AK88+[1]Филиалы!AK57</f>
        <v>6768.7110211406007</v>
      </c>
      <c r="GZ92" s="79">
        <f t="shared" si="449"/>
        <v>0</v>
      </c>
      <c r="HD92" s="79">
        <f>+[1]Аппарат!EG88+[1]Филиалы!EG57</f>
        <v>13673.275063140598</v>
      </c>
    </row>
    <row r="93" spans="1:213" ht="12.75" customHeight="1" x14ac:dyDescent="0.2">
      <c r="A93" s="339" t="s">
        <v>351</v>
      </c>
      <c r="B93" s="151" t="s">
        <v>352</v>
      </c>
      <c r="C93" s="149">
        <f t="shared" si="674"/>
        <v>72.23</v>
      </c>
      <c r="D93" s="68">
        <f>+[1]Аппарат!D89+[1]Филиалы!D58</f>
        <v>72.23</v>
      </c>
      <c r="E93" s="68">
        <f>+[1]Аппарат!E89+[1]Филиалы!F58</f>
        <v>0</v>
      </c>
      <c r="F93" s="68">
        <f>+[1]Филиалы!E58</f>
        <v>0</v>
      </c>
      <c r="G93" s="150">
        <f t="shared" si="521"/>
        <v>3.99</v>
      </c>
      <c r="H93" s="68">
        <f>+[1]Аппарат!H89+[1]Филиалы!H58</f>
        <v>3.99</v>
      </c>
      <c r="I93" s="68">
        <f>+[1]Аппарат!I89+[1]Филиалы!J58</f>
        <v>0</v>
      </c>
      <c r="J93" s="68">
        <f>+[1]Филиалы!I58</f>
        <v>0</v>
      </c>
      <c r="K93" s="139">
        <f t="shared" si="675"/>
        <v>68.240000000000009</v>
      </c>
      <c r="L93" s="140">
        <f t="shared" si="676"/>
        <v>-94.475979509898934</v>
      </c>
      <c r="M93" s="149">
        <f t="shared" si="762"/>
        <v>181.59</v>
      </c>
      <c r="N93" s="68">
        <f>+[1]Аппарат!N89+[1]Филиалы!N58</f>
        <v>181.59</v>
      </c>
      <c r="O93" s="68">
        <f>+[1]Аппарат!O89+[1]Филиалы!P58</f>
        <v>0</v>
      </c>
      <c r="P93" s="68">
        <f>+[1]Филиалы!O58</f>
        <v>0</v>
      </c>
      <c r="Q93" s="150">
        <f t="shared" si="656"/>
        <v>189.47</v>
      </c>
      <c r="R93" s="68">
        <f>+[1]Аппарат!R89+[1]Филиалы!R58</f>
        <v>187.93</v>
      </c>
      <c r="S93" s="68">
        <f>+[1]Аппарат!S89+[1]Филиалы!T58</f>
        <v>1.54</v>
      </c>
      <c r="T93" s="68">
        <f>+[1]Филиалы!S58</f>
        <v>0</v>
      </c>
      <c r="U93" s="139">
        <f t="shared" si="677"/>
        <v>-7.8799999999999955</v>
      </c>
      <c r="V93" s="140">
        <f t="shared" si="678"/>
        <v>4.3394460047359473</v>
      </c>
      <c r="W93" s="149">
        <f t="shared" si="396"/>
        <v>157.15</v>
      </c>
      <c r="X93" s="68">
        <f>+[1]Аппарат!X89+[1]Филиалы!X58</f>
        <v>157.15</v>
      </c>
      <c r="Y93" s="68">
        <f>+[1]Аппарат!Y89+[1]Филиалы!Z58</f>
        <v>0</v>
      </c>
      <c r="Z93" s="68">
        <f>+[1]Филиалы!Y58</f>
        <v>0</v>
      </c>
      <c r="AA93" s="150">
        <f t="shared" si="397"/>
        <v>178.5</v>
      </c>
      <c r="AB93" s="68">
        <f>+[1]Аппарат!AB89+[1]Филиалы!AB58</f>
        <v>169.05</v>
      </c>
      <c r="AC93" s="68">
        <f>+[1]Аппарат!AC89+[1]Филиалы!AD58</f>
        <v>0</v>
      </c>
      <c r="AD93" s="68">
        <f>+[1]Филиалы!AC58</f>
        <v>9.4499999999999993</v>
      </c>
      <c r="AE93" s="139">
        <f t="shared" si="679"/>
        <v>-21.349999999999994</v>
      </c>
      <c r="AF93" s="140">
        <f t="shared" si="680"/>
        <v>13.585746102449889</v>
      </c>
      <c r="AG93" s="149">
        <f t="shared" si="398"/>
        <v>410.97</v>
      </c>
      <c r="AH93" s="68">
        <f t="shared" ref="AH93:AJ102" si="826">+D93+N93+X93</f>
        <v>410.97</v>
      </c>
      <c r="AI93" s="68">
        <f t="shared" si="826"/>
        <v>0</v>
      </c>
      <c r="AJ93" s="68">
        <f t="shared" si="826"/>
        <v>0</v>
      </c>
      <c r="AK93" s="150">
        <f t="shared" si="399"/>
        <v>371.96000000000004</v>
      </c>
      <c r="AL93" s="68">
        <f t="shared" ref="AL93:AN102" si="827">+H93+R93+AB93</f>
        <v>360.97</v>
      </c>
      <c r="AM93" s="68">
        <f t="shared" si="827"/>
        <v>1.54</v>
      </c>
      <c r="AN93" s="68">
        <f t="shared" si="827"/>
        <v>9.4499999999999993</v>
      </c>
      <c r="AO93" s="139">
        <f t="shared" si="681"/>
        <v>39.009999999999991</v>
      </c>
      <c r="AP93" s="140">
        <f t="shared" si="682"/>
        <v>-9.4921770445531308</v>
      </c>
      <c r="AQ93" s="149">
        <f t="shared" si="400"/>
        <v>169.87</v>
      </c>
      <c r="AR93" s="68">
        <f>+[1]Аппарат!AR89+[1]Филиалы!AR58</f>
        <v>169.87</v>
      </c>
      <c r="AS93" s="68">
        <f>+[1]Аппарат!AS89+[1]Филиалы!AT58</f>
        <v>0</v>
      </c>
      <c r="AT93" s="68">
        <f>+[1]Филиалы!AS58</f>
        <v>0</v>
      </c>
      <c r="AU93" s="150">
        <f t="shared" si="401"/>
        <v>177.815</v>
      </c>
      <c r="AV93" s="68">
        <f>+[1]Аппарат!AV89+[1]Филиалы!AV58</f>
        <v>162.69499999999999</v>
      </c>
      <c r="AW93" s="68">
        <f>+[1]Аппарат!AW89+[1]Филиалы!AX58</f>
        <v>1.32</v>
      </c>
      <c r="AX93" s="68">
        <f>+[1]Филиалы!AW58</f>
        <v>13.8</v>
      </c>
      <c r="AY93" s="139">
        <f t="shared" si="683"/>
        <v>-7.9449999999999932</v>
      </c>
      <c r="AZ93" s="140">
        <f t="shared" si="684"/>
        <v>4.6771060222523033</v>
      </c>
      <c r="BA93" s="149">
        <f t="shared" si="402"/>
        <v>112.42999999999999</v>
      </c>
      <c r="BB93" s="68">
        <f>+[1]Аппарат!BB89+[1]Филиалы!BB58</f>
        <v>112.42999999999999</v>
      </c>
      <c r="BC93" s="68">
        <f>+[1]Аппарат!BC89+[1]Филиалы!BD58</f>
        <v>0</v>
      </c>
      <c r="BD93" s="68">
        <f>+[1]Филиалы!BC58</f>
        <v>0</v>
      </c>
      <c r="BE93" s="150">
        <f t="shared" si="403"/>
        <v>50.311999999999998</v>
      </c>
      <c r="BF93" s="68">
        <f>+[1]Аппарат!BF89+[1]Филиалы!BF58</f>
        <v>49.98245</v>
      </c>
      <c r="BG93" s="68">
        <f>+[1]Аппарат!BG89+[1]Филиалы!BH58</f>
        <v>0.26645000000000002</v>
      </c>
      <c r="BH93" s="68">
        <f>+[1]Филиалы!BG58</f>
        <v>6.3100000000000003E-2</v>
      </c>
      <c r="BI93" s="139">
        <f t="shared" si="685"/>
        <v>62.117999999999995</v>
      </c>
      <c r="BJ93" s="140">
        <f t="shared" si="686"/>
        <v>-55.250378012985855</v>
      </c>
      <c r="BK93" s="149">
        <f t="shared" si="404"/>
        <v>326.75</v>
      </c>
      <c r="BL93" s="68">
        <f>+[1]Аппарат!BL89+[1]Филиалы!BL58</f>
        <v>326.75</v>
      </c>
      <c r="BM93" s="68">
        <f>+[1]Аппарат!BM89+[1]Филиалы!BN58</f>
        <v>0</v>
      </c>
      <c r="BN93" s="68">
        <f>+[1]Филиалы!BM58</f>
        <v>0</v>
      </c>
      <c r="BO93" s="150">
        <f t="shared" si="405"/>
        <v>264.27301000000006</v>
      </c>
      <c r="BP93" s="68">
        <f>+[1]Аппарат!BP89+[1]Филиалы!BP58</f>
        <v>261.99645000000004</v>
      </c>
      <c r="BQ93" s="68">
        <f>+[1]Аппарат!BQ89+[1]Филиалы!BR58</f>
        <v>1.3312900000000001</v>
      </c>
      <c r="BR93" s="68">
        <f>+[1]Филиалы!BQ58</f>
        <v>0.94527000000000005</v>
      </c>
      <c r="BS93" s="139">
        <f t="shared" si="687"/>
        <v>62.476989999999944</v>
      </c>
      <c r="BT93" s="140">
        <f t="shared" si="688"/>
        <v>-19.120731446059665</v>
      </c>
      <c r="BU93" s="149">
        <f t="shared" si="406"/>
        <v>609.04999999999995</v>
      </c>
      <c r="BV93" s="68">
        <f t="shared" ref="BV93:BX102" si="828">+AR93+BB93+BL93</f>
        <v>609.04999999999995</v>
      </c>
      <c r="BW93" s="68">
        <f t="shared" si="828"/>
        <v>0</v>
      </c>
      <c r="BX93" s="68">
        <f t="shared" si="828"/>
        <v>0</v>
      </c>
      <c r="BY93" s="150">
        <f t="shared" si="407"/>
        <v>492.40001000000001</v>
      </c>
      <c r="BZ93" s="68">
        <f t="shared" ref="BZ93:CB102" si="829">+AV93+BF93+BP93</f>
        <v>474.6739</v>
      </c>
      <c r="CA93" s="68">
        <f t="shared" si="829"/>
        <v>2.9177400000000002</v>
      </c>
      <c r="CB93" s="68">
        <f t="shared" si="829"/>
        <v>14.808370000000002</v>
      </c>
      <c r="CC93" s="139">
        <f t="shared" si="689"/>
        <v>116.64998999999995</v>
      </c>
      <c r="CD93" s="140">
        <f t="shared" si="690"/>
        <v>-19.1527772760857</v>
      </c>
      <c r="CE93" s="149">
        <f t="shared" si="408"/>
        <v>1020.02</v>
      </c>
      <c r="CF93" s="68">
        <f t="shared" ref="CF93:CH102" si="830">+AH93+BV93</f>
        <v>1020.02</v>
      </c>
      <c r="CG93" s="68">
        <f t="shared" si="830"/>
        <v>0</v>
      </c>
      <c r="CH93" s="68">
        <f t="shared" si="830"/>
        <v>0</v>
      </c>
      <c r="CI93" s="150">
        <f t="shared" si="409"/>
        <v>864.36000999999999</v>
      </c>
      <c r="CJ93" s="68">
        <f>+[1]Аппарат!CJ89+[1]Филиалы!CJ58</f>
        <v>835.64390000000003</v>
      </c>
      <c r="CK93" s="68">
        <f>+[1]Аппарат!CK89+[1]Филиалы!CL58</f>
        <v>4.4577400000000003</v>
      </c>
      <c r="CL93" s="68">
        <f>+[1]Филиалы!CK58</f>
        <v>24.258369999999999</v>
      </c>
      <c r="CM93" s="139">
        <f t="shared" si="691"/>
        <v>155.65998999999999</v>
      </c>
      <c r="CN93" s="140">
        <f t="shared" si="692"/>
        <v>-15.260484108154742</v>
      </c>
      <c r="CO93" s="149">
        <f t="shared" si="693"/>
        <v>352.27</v>
      </c>
      <c r="CP93" s="68">
        <f>+[1]Аппарат!CP89+[1]Филиалы!CP58</f>
        <v>352.27</v>
      </c>
      <c r="CQ93" s="68">
        <f>+[1]Аппарат!CQ89+[1]Филиалы!CR58</f>
        <v>0</v>
      </c>
      <c r="CR93" s="68">
        <f>+[1]Филиалы!CQ58</f>
        <v>0</v>
      </c>
      <c r="CS93" s="150">
        <f t="shared" si="523"/>
        <v>60.409109000000008</v>
      </c>
      <c r="CT93" s="68">
        <f>+[1]Аппарат!CT89+[1]Филиалы!CT58</f>
        <v>58.926286000000005</v>
      </c>
      <c r="CU93" s="68">
        <f>+[1]Аппарат!CU89+[1]Филиалы!CV58</f>
        <v>0.63048999999999999</v>
      </c>
      <c r="CV93" s="68">
        <f>+[1]Филиалы!CU58</f>
        <v>0.85233300000000001</v>
      </c>
      <c r="CW93" s="139">
        <f t="shared" si="763"/>
        <v>291.86089099999998</v>
      </c>
      <c r="CX93" s="140">
        <f t="shared" si="764"/>
        <v>-82.851475004967782</v>
      </c>
      <c r="CY93" s="149">
        <f t="shared" si="765"/>
        <v>132.1</v>
      </c>
      <c r="CZ93" s="68">
        <f>+[1]Аппарат!CZ89+[1]Филиалы!CZ58</f>
        <v>132.1</v>
      </c>
      <c r="DA93" s="68">
        <f>+[1]Аппарат!DA89+[1]Филиалы!DB58</f>
        <v>0</v>
      </c>
      <c r="DB93" s="68">
        <f>+[1]Филиалы!DA58</f>
        <v>0</v>
      </c>
      <c r="DC93" s="150">
        <f t="shared" si="662"/>
        <v>209.99912</v>
      </c>
      <c r="DD93" s="68">
        <f>+[1]Аппарат!DD89+[1]Филиалы!DD58</f>
        <v>194.7295</v>
      </c>
      <c r="DE93" s="68">
        <f>+[1]Аппарат!DE89+[1]Филиалы!DF58</f>
        <v>7.22</v>
      </c>
      <c r="DF93" s="68">
        <f>+[1]Филиалы!DE58</f>
        <v>8.0496200000000009</v>
      </c>
      <c r="DG93" s="139">
        <f t="shared" si="766"/>
        <v>-77.899120000000011</v>
      </c>
      <c r="DH93" s="140">
        <f t="shared" si="767"/>
        <v>58.96981074943227</v>
      </c>
      <c r="DI93" s="149">
        <f t="shared" si="410"/>
        <v>272.34000000000003</v>
      </c>
      <c r="DJ93" s="68">
        <f>+[1]Аппарат!DJ89+[1]Филиалы!DJ58</f>
        <v>272.34000000000003</v>
      </c>
      <c r="DK93" s="68">
        <f>+[1]Аппарат!DK89+[1]Филиалы!DL58</f>
        <v>0</v>
      </c>
      <c r="DL93" s="68">
        <f>+[1]Филиалы!DK58</f>
        <v>0</v>
      </c>
      <c r="DM93" s="150">
        <f t="shared" si="411"/>
        <v>110.85911</v>
      </c>
      <c r="DN93" s="68">
        <f>+[1]Аппарат!DN89+[1]Филиалы!DN58</f>
        <v>109.8813157</v>
      </c>
      <c r="DO93" s="68">
        <f>+[1]Аппарат!DO89+[1]Филиалы!DP58</f>
        <v>0.49</v>
      </c>
      <c r="DP93" s="68">
        <f>+[1]Филиалы!DO58</f>
        <v>0.48779430000000001</v>
      </c>
      <c r="DQ93" s="139">
        <f t="shared" si="768"/>
        <v>161.48089000000004</v>
      </c>
      <c r="DR93" s="140">
        <f t="shared" si="769"/>
        <v>-59.293856943526478</v>
      </c>
      <c r="DS93" s="149">
        <f t="shared" si="412"/>
        <v>756.71</v>
      </c>
      <c r="DT93" s="68">
        <f t="shared" ref="DT93:DV102" si="831">+CP93+CZ93+DJ93</f>
        <v>756.71</v>
      </c>
      <c r="DU93" s="68">
        <f t="shared" si="831"/>
        <v>0</v>
      </c>
      <c r="DV93" s="68">
        <f t="shared" si="831"/>
        <v>0</v>
      </c>
      <c r="DW93" s="150">
        <f t="shared" si="413"/>
        <v>381.26733899999999</v>
      </c>
      <c r="DX93" s="68">
        <f t="shared" ref="DX93:DZ102" si="832">+CT93+DD93+DN93</f>
        <v>363.53710169999999</v>
      </c>
      <c r="DY93" s="68">
        <f t="shared" si="832"/>
        <v>8.3404899999999991</v>
      </c>
      <c r="DZ93" s="68">
        <f t="shared" si="832"/>
        <v>9.3897472999999998</v>
      </c>
      <c r="EA93" s="139">
        <f t="shared" si="770"/>
        <v>375.44266100000004</v>
      </c>
      <c r="EB93" s="140">
        <f t="shared" si="771"/>
        <v>-49.615131424191574</v>
      </c>
      <c r="EC93" s="149">
        <f t="shared" si="414"/>
        <v>1776.73</v>
      </c>
      <c r="ED93" s="68">
        <f t="shared" ref="ED93:EF102" si="833">+CF93+DT93</f>
        <v>1776.73</v>
      </c>
      <c r="EE93" s="68">
        <f t="shared" si="833"/>
        <v>0</v>
      </c>
      <c r="EF93" s="68">
        <f t="shared" si="833"/>
        <v>0</v>
      </c>
      <c r="EG93" s="150">
        <f t="shared" si="415"/>
        <v>1245.6273490000001</v>
      </c>
      <c r="EH93" s="68">
        <f t="shared" ref="EH93:EJ102" si="834">+CJ93+DX93</f>
        <v>1199.1810017</v>
      </c>
      <c r="EI93" s="68">
        <f t="shared" si="834"/>
        <v>12.79823</v>
      </c>
      <c r="EJ93" s="68">
        <f t="shared" si="834"/>
        <v>33.648117299999996</v>
      </c>
      <c r="EK93" s="139">
        <f t="shared" si="772"/>
        <v>531.10265099999992</v>
      </c>
      <c r="EL93" s="140">
        <f t="shared" si="773"/>
        <v>-29.892141799823264</v>
      </c>
      <c r="EM93" s="149">
        <f t="shared" si="416"/>
        <v>204.98999999999998</v>
      </c>
      <c r="EN93" s="68">
        <f>+[1]Аппарат!EN89+[1]Филиалы!EN58</f>
        <v>204.98999999999998</v>
      </c>
      <c r="EO93" s="68">
        <f>+[1]Аппарат!EO89+[1]Филиалы!EP58</f>
        <v>0</v>
      </c>
      <c r="EP93" s="68">
        <f>+[1]Филиалы!EO58</f>
        <v>0</v>
      </c>
      <c r="EQ93" s="150">
        <f t="shared" si="417"/>
        <v>140.62401</v>
      </c>
      <c r="ER93" s="68">
        <f>+[1]Аппарат!ER89+[1]Филиалы!ER58</f>
        <v>140.52400999999998</v>
      </c>
      <c r="ES93" s="68">
        <f>+[1]Аппарат!ES89+[1]Филиалы!ET58</f>
        <v>0.05</v>
      </c>
      <c r="ET93" s="68">
        <f>+[1]Филиалы!ES58</f>
        <v>0.05</v>
      </c>
      <c r="EU93" s="139">
        <f t="shared" si="774"/>
        <v>64.365989999999982</v>
      </c>
      <c r="EV93" s="140">
        <f t="shared" si="775"/>
        <v>-31.399575589053114</v>
      </c>
      <c r="EW93" s="149">
        <f t="shared" si="418"/>
        <v>158.68</v>
      </c>
      <c r="EX93" s="68">
        <f>+[1]Аппарат!EX89+[1]Филиалы!EX58</f>
        <v>158.68</v>
      </c>
      <c r="EY93" s="68">
        <f>+[1]Аппарат!EY89+[1]Филиалы!EZ58</f>
        <v>0</v>
      </c>
      <c r="EZ93" s="68">
        <f>+[1]Филиалы!EY58</f>
        <v>0</v>
      </c>
      <c r="FA93" s="150">
        <f t="shared" si="419"/>
        <v>212.36399999999998</v>
      </c>
      <c r="FB93" s="68">
        <f>+[1]Аппарат!FB89+[1]Филиалы!FB58</f>
        <v>209.65044999999998</v>
      </c>
      <c r="FC93" s="68">
        <f>+[1]Аппарат!FC89+[1]Филиалы!FD58</f>
        <v>1.85869</v>
      </c>
      <c r="FD93" s="68">
        <f>+[1]Филиалы!FC58</f>
        <v>0.85485999999999995</v>
      </c>
      <c r="FE93" s="139">
        <f t="shared" si="776"/>
        <v>-53.683999999999969</v>
      </c>
      <c r="FF93" s="140">
        <f t="shared" si="777"/>
        <v>33.831610789009318</v>
      </c>
      <c r="FG93" s="149">
        <f t="shared" si="420"/>
        <v>137.74</v>
      </c>
      <c r="FH93" s="68">
        <f>+[1]Аппарат!FH89+[1]Филиалы!FH58</f>
        <v>137.74</v>
      </c>
      <c r="FI93" s="68">
        <f>+[1]Аппарат!FI89+[1]Филиалы!FJ58</f>
        <v>0</v>
      </c>
      <c r="FJ93" s="68">
        <f>+[1]Филиалы!FI58</f>
        <v>0</v>
      </c>
      <c r="FK93" s="150">
        <f t="shared" si="421"/>
        <v>155.75299999999999</v>
      </c>
      <c r="FL93" s="68">
        <f>+[1]Аппарат!FL89+[1]Филиалы!FL58</f>
        <v>153.83099999999999</v>
      </c>
      <c r="FM93" s="68">
        <f>+[1]Аппарат!FM89+[1]Филиалы!FN58</f>
        <v>0.93506</v>
      </c>
      <c r="FN93" s="68">
        <f>+[1]Филиалы!FM58</f>
        <v>0.98694000000000004</v>
      </c>
      <c r="FO93" s="139">
        <f t="shared" si="778"/>
        <v>-18.012999999999977</v>
      </c>
      <c r="FP93" s="140">
        <f t="shared" si="779"/>
        <v>13.077537389284146</v>
      </c>
      <c r="FQ93" s="149">
        <f t="shared" si="422"/>
        <v>501.40999999999997</v>
      </c>
      <c r="FR93" s="68">
        <f t="shared" ref="FR93:FT102" si="835">+EN93+EX93+FH93</f>
        <v>501.40999999999997</v>
      </c>
      <c r="FS93" s="68">
        <f t="shared" si="835"/>
        <v>0</v>
      </c>
      <c r="FT93" s="68">
        <f t="shared" si="835"/>
        <v>0</v>
      </c>
      <c r="FU93" s="150">
        <f t="shared" si="423"/>
        <v>508.74100999999996</v>
      </c>
      <c r="FV93" s="68">
        <f t="shared" ref="FV93:FX102" si="836">+ER93+FB93+FL93</f>
        <v>504.00545999999997</v>
      </c>
      <c r="FW93" s="68">
        <f t="shared" si="836"/>
        <v>2.84375</v>
      </c>
      <c r="FX93" s="68">
        <f t="shared" si="836"/>
        <v>1.8917999999999999</v>
      </c>
      <c r="FY93" s="139">
        <f t="shared" si="780"/>
        <v>-7.331009999999992</v>
      </c>
      <c r="FZ93" s="140">
        <f t="shared" si="781"/>
        <v>1.4620789373965408</v>
      </c>
      <c r="GA93" s="149">
        <f t="shared" si="424"/>
        <v>1258.1199999999999</v>
      </c>
      <c r="GB93" s="68">
        <f t="shared" ref="GB93:GD102" si="837">+DT93+FR93</f>
        <v>1258.1199999999999</v>
      </c>
      <c r="GC93" s="68">
        <f t="shared" si="837"/>
        <v>0</v>
      </c>
      <c r="GD93" s="68">
        <f t="shared" si="837"/>
        <v>0</v>
      </c>
      <c r="GE93" s="150">
        <f t="shared" si="425"/>
        <v>890.00834899999995</v>
      </c>
      <c r="GF93" s="68">
        <f t="shared" ref="GF93:GH102" si="838">+DX93+FV93</f>
        <v>867.54256169999996</v>
      </c>
      <c r="GG93" s="68">
        <f t="shared" si="838"/>
        <v>11.184239999999999</v>
      </c>
      <c r="GH93" s="68">
        <f t="shared" si="838"/>
        <v>11.2815473</v>
      </c>
      <c r="GI93" s="139">
        <f t="shared" si="782"/>
        <v>368.11165099999994</v>
      </c>
      <c r="GJ93" s="140">
        <f t="shared" si="783"/>
        <v>-29.258866483324326</v>
      </c>
      <c r="GK93" s="149">
        <f t="shared" si="426"/>
        <v>2278.14</v>
      </c>
      <c r="GL93" s="68">
        <f t="shared" ref="GL93:GN102" si="839">+ED93+FR93</f>
        <v>2278.14</v>
      </c>
      <c r="GM93" s="68">
        <f t="shared" si="839"/>
        <v>0</v>
      </c>
      <c r="GN93" s="68">
        <f t="shared" si="839"/>
        <v>0</v>
      </c>
      <c r="GO93" s="150">
        <f t="shared" si="427"/>
        <v>1754.3683590000003</v>
      </c>
      <c r="GP93" s="68">
        <f t="shared" ref="GP93:GR102" si="840">+EH93+FV93</f>
        <v>1703.1864617000001</v>
      </c>
      <c r="GQ93" s="68">
        <f t="shared" si="840"/>
        <v>15.64198</v>
      </c>
      <c r="GR93" s="68">
        <f t="shared" si="840"/>
        <v>35.539917299999999</v>
      </c>
      <c r="GS93" s="139">
        <f t="shared" si="784"/>
        <v>523.77164099999959</v>
      </c>
      <c r="GT93" s="140">
        <f t="shared" si="785"/>
        <v>-22.991196370723472</v>
      </c>
      <c r="GV93" s="31">
        <f>+GK93-[1]Шатура!GK58</f>
        <v>2162.14</v>
      </c>
      <c r="GW93" s="31">
        <v>449.48667</v>
      </c>
      <c r="GX93" s="65">
        <f t="shared" si="673"/>
        <v>-414.87333999999998</v>
      </c>
      <c r="GZ93" s="79">
        <f t="shared" si="449"/>
        <v>371.96000000000004</v>
      </c>
    </row>
    <row r="94" spans="1:213" ht="25.5" x14ac:dyDescent="0.2">
      <c r="A94" s="340"/>
      <c r="B94" s="152" t="s">
        <v>353</v>
      </c>
      <c r="C94" s="149">
        <f t="shared" si="674"/>
        <v>0</v>
      </c>
      <c r="D94" s="68">
        <f>+[1]Аппарат!D90</f>
        <v>0</v>
      </c>
      <c r="E94" s="68">
        <f>+[1]Аппарат!E90</f>
        <v>0</v>
      </c>
      <c r="F94" s="68"/>
      <c r="G94" s="150">
        <f t="shared" si="521"/>
        <v>0</v>
      </c>
      <c r="H94" s="68">
        <f>+[1]Аппарат!H90</f>
        <v>0</v>
      </c>
      <c r="I94" s="68">
        <f>+[1]Аппарат!I90</f>
        <v>0</v>
      </c>
      <c r="J94" s="68">
        <f>+[1]Аппарат!J90</f>
        <v>0</v>
      </c>
      <c r="K94" s="139">
        <f t="shared" si="675"/>
        <v>0</v>
      </c>
      <c r="L94" s="140" t="e">
        <f t="shared" si="676"/>
        <v>#DIV/0!</v>
      </c>
      <c r="M94" s="149">
        <f t="shared" si="762"/>
        <v>0</v>
      </c>
      <c r="N94" s="68">
        <f>+[1]Аппарат!N90</f>
        <v>0</v>
      </c>
      <c r="O94" s="68">
        <f>+[1]Аппарат!O90</f>
        <v>0</v>
      </c>
      <c r="P94" s="68"/>
      <c r="Q94" s="150">
        <f t="shared" si="656"/>
        <v>0</v>
      </c>
      <c r="R94" s="68">
        <f>+[1]Аппарат!R90</f>
        <v>0</v>
      </c>
      <c r="S94" s="68">
        <f>+[1]Аппарат!S90</f>
        <v>0</v>
      </c>
      <c r="T94" s="68">
        <f>+[1]Аппарат!T90</f>
        <v>0</v>
      </c>
      <c r="U94" s="139">
        <f t="shared" si="677"/>
        <v>0</v>
      </c>
      <c r="V94" s="140" t="e">
        <f t="shared" si="678"/>
        <v>#DIV/0!</v>
      </c>
      <c r="W94" s="149">
        <f t="shared" si="396"/>
        <v>0</v>
      </c>
      <c r="X94" s="68">
        <f>+[1]Аппарат!X90</f>
        <v>0</v>
      </c>
      <c r="Y94" s="68">
        <f>+[1]Аппарат!Y90</f>
        <v>0</v>
      </c>
      <c r="Z94" s="68"/>
      <c r="AA94" s="150">
        <f t="shared" si="397"/>
        <v>0</v>
      </c>
      <c r="AB94" s="68">
        <f>+[1]Аппарат!AB90</f>
        <v>0</v>
      </c>
      <c r="AC94" s="68">
        <f>+[1]Аппарат!AC90</f>
        <v>0</v>
      </c>
      <c r="AD94" s="68">
        <f>+[1]Аппарат!AD90</f>
        <v>0</v>
      </c>
      <c r="AE94" s="139">
        <f t="shared" si="679"/>
        <v>0</v>
      </c>
      <c r="AF94" s="140" t="e">
        <f t="shared" si="680"/>
        <v>#DIV/0!</v>
      </c>
      <c r="AG94" s="149">
        <f t="shared" si="398"/>
        <v>0</v>
      </c>
      <c r="AH94" s="68">
        <f t="shared" si="826"/>
        <v>0</v>
      </c>
      <c r="AI94" s="68">
        <f t="shared" si="826"/>
        <v>0</v>
      </c>
      <c r="AJ94" s="68">
        <f t="shared" si="826"/>
        <v>0</v>
      </c>
      <c r="AK94" s="150">
        <f t="shared" si="399"/>
        <v>0</v>
      </c>
      <c r="AL94" s="68">
        <f t="shared" si="827"/>
        <v>0</v>
      </c>
      <c r="AM94" s="68">
        <f t="shared" si="827"/>
        <v>0</v>
      </c>
      <c r="AN94" s="68">
        <f t="shared" si="827"/>
        <v>0</v>
      </c>
      <c r="AO94" s="139">
        <f t="shared" si="681"/>
        <v>0</v>
      </c>
      <c r="AP94" s="140" t="e">
        <f t="shared" si="682"/>
        <v>#DIV/0!</v>
      </c>
      <c r="AQ94" s="149">
        <f t="shared" si="400"/>
        <v>0</v>
      </c>
      <c r="AR94" s="68">
        <f>+[1]Аппарат!AR90</f>
        <v>0</v>
      </c>
      <c r="AS94" s="68">
        <f>+[1]Аппарат!AS90</f>
        <v>0</v>
      </c>
      <c r="AT94" s="68"/>
      <c r="AU94" s="150">
        <f t="shared" si="401"/>
        <v>0</v>
      </c>
      <c r="AV94" s="68">
        <f>+[1]Аппарат!AV90</f>
        <v>0</v>
      </c>
      <c r="AW94" s="68">
        <f>+[1]Аппарат!AW90</f>
        <v>0</v>
      </c>
      <c r="AX94" s="68">
        <f>+[1]Аппарат!AX90</f>
        <v>0</v>
      </c>
      <c r="AY94" s="139">
        <f t="shared" si="683"/>
        <v>0</v>
      </c>
      <c r="AZ94" s="140" t="e">
        <f t="shared" si="684"/>
        <v>#DIV/0!</v>
      </c>
      <c r="BA94" s="149">
        <f t="shared" si="402"/>
        <v>0</v>
      </c>
      <c r="BB94" s="68">
        <f>+[1]Аппарат!BB90</f>
        <v>0</v>
      </c>
      <c r="BC94" s="68">
        <f>+[1]Аппарат!BC90</f>
        <v>0</v>
      </c>
      <c r="BD94" s="68"/>
      <c r="BE94" s="150">
        <f t="shared" si="403"/>
        <v>0</v>
      </c>
      <c r="BF94" s="68">
        <f>+[1]Аппарат!BF90</f>
        <v>0</v>
      </c>
      <c r="BG94" s="68">
        <f>+[1]Аппарат!BG90</f>
        <v>0</v>
      </c>
      <c r="BH94" s="68">
        <f>+[1]Аппарат!BH90</f>
        <v>0</v>
      </c>
      <c r="BI94" s="139">
        <f t="shared" si="685"/>
        <v>0</v>
      </c>
      <c r="BJ94" s="140" t="e">
        <f t="shared" si="686"/>
        <v>#DIV/0!</v>
      </c>
      <c r="BK94" s="149">
        <f t="shared" si="404"/>
        <v>0</v>
      </c>
      <c r="BL94" s="68">
        <f>+[1]Аппарат!BL90</f>
        <v>0</v>
      </c>
      <c r="BM94" s="68">
        <f>+[1]Аппарат!BM90</f>
        <v>0</v>
      </c>
      <c r="BN94" s="68"/>
      <c r="BO94" s="150">
        <f t="shared" si="405"/>
        <v>0</v>
      </c>
      <c r="BP94" s="68">
        <f>+[1]Аппарат!BP90</f>
        <v>0</v>
      </c>
      <c r="BQ94" s="68">
        <f>+[1]Аппарат!BQ90</f>
        <v>0</v>
      </c>
      <c r="BR94" s="68">
        <f>+[1]Аппарат!BR90</f>
        <v>0</v>
      </c>
      <c r="BS94" s="139">
        <f t="shared" si="687"/>
        <v>0</v>
      </c>
      <c r="BT94" s="140" t="e">
        <f t="shared" si="688"/>
        <v>#DIV/0!</v>
      </c>
      <c r="BU94" s="149">
        <f t="shared" si="406"/>
        <v>0</v>
      </c>
      <c r="BV94" s="68">
        <f t="shared" si="828"/>
        <v>0</v>
      </c>
      <c r="BW94" s="68">
        <f t="shared" si="828"/>
        <v>0</v>
      </c>
      <c r="BX94" s="68">
        <f t="shared" si="828"/>
        <v>0</v>
      </c>
      <c r="BY94" s="150">
        <f t="shared" si="407"/>
        <v>0</v>
      </c>
      <c r="BZ94" s="68">
        <f t="shared" si="829"/>
        <v>0</v>
      </c>
      <c r="CA94" s="68">
        <f t="shared" si="829"/>
        <v>0</v>
      </c>
      <c r="CB94" s="68">
        <f t="shared" si="829"/>
        <v>0</v>
      </c>
      <c r="CC94" s="139">
        <f t="shared" si="689"/>
        <v>0</v>
      </c>
      <c r="CD94" s="140" t="e">
        <f t="shared" si="690"/>
        <v>#DIV/0!</v>
      </c>
      <c r="CE94" s="149">
        <f t="shared" si="408"/>
        <v>0</v>
      </c>
      <c r="CF94" s="68">
        <f t="shared" si="830"/>
        <v>0</v>
      </c>
      <c r="CG94" s="68">
        <f t="shared" si="830"/>
        <v>0</v>
      </c>
      <c r="CH94" s="68">
        <f t="shared" si="830"/>
        <v>0</v>
      </c>
      <c r="CI94" s="150">
        <f t="shared" si="409"/>
        <v>0</v>
      </c>
      <c r="CJ94" s="68">
        <f>+[1]Аппарат!CJ90</f>
        <v>0</v>
      </c>
      <c r="CK94" s="68">
        <f>+[1]Аппарат!CK90</f>
        <v>0</v>
      </c>
      <c r="CL94" s="68">
        <f>+[1]Аппарат!CL90</f>
        <v>0</v>
      </c>
      <c r="CM94" s="139">
        <f t="shared" si="691"/>
        <v>0</v>
      </c>
      <c r="CN94" s="140" t="e">
        <f t="shared" si="692"/>
        <v>#DIV/0!</v>
      </c>
      <c r="CO94" s="149">
        <f t="shared" si="693"/>
        <v>0</v>
      </c>
      <c r="CP94" s="68">
        <f>+[1]Аппарат!CP90</f>
        <v>0</v>
      </c>
      <c r="CQ94" s="68">
        <f>+[1]Аппарат!CQ90</f>
        <v>0</v>
      </c>
      <c r="CR94" s="68"/>
      <c r="CS94" s="150">
        <f t="shared" si="523"/>
        <v>0</v>
      </c>
      <c r="CT94" s="68">
        <f>+[1]Аппарат!CT90</f>
        <v>0</v>
      </c>
      <c r="CU94" s="68">
        <f>+[1]Аппарат!CU90</f>
        <v>0</v>
      </c>
      <c r="CV94" s="68">
        <f>+[1]Аппарат!CV90</f>
        <v>0</v>
      </c>
      <c r="CW94" s="139">
        <f t="shared" si="763"/>
        <v>0</v>
      </c>
      <c r="CX94" s="140" t="e">
        <f t="shared" si="764"/>
        <v>#DIV/0!</v>
      </c>
      <c r="CY94" s="149">
        <f t="shared" si="765"/>
        <v>0</v>
      </c>
      <c r="CZ94" s="68">
        <f>+[1]Аппарат!CZ90</f>
        <v>0</v>
      </c>
      <c r="DA94" s="68">
        <f>+[1]Аппарат!DA90</f>
        <v>0</v>
      </c>
      <c r="DB94" s="68"/>
      <c r="DC94" s="150">
        <f t="shared" si="662"/>
        <v>0</v>
      </c>
      <c r="DD94" s="68">
        <f>+[1]Аппарат!DD90</f>
        <v>0</v>
      </c>
      <c r="DE94" s="68">
        <f>+[1]Аппарат!DE90</f>
        <v>0</v>
      </c>
      <c r="DF94" s="68">
        <f>+[1]Аппарат!DF90</f>
        <v>0</v>
      </c>
      <c r="DG94" s="139">
        <f t="shared" si="766"/>
        <v>0</v>
      </c>
      <c r="DH94" s="140" t="e">
        <f t="shared" si="767"/>
        <v>#DIV/0!</v>
      </c>
      <c r="DI94" s="149">
        <f t="shared" si="410"/>
        <v>0</v>
      </c>
      <c r="DJ94" s="68">
        <f>+[1]Аппарат!DJ90</f>
        <v>0</v>
      </c>
      <c r="DK94" s="68">
        <f>+[1]Аппарат!DK90</f>
        <v>0</v>
      </c>
      <c r="DL94" s="68"/>
      <c r="DM94" s="150">
        <f t="shared" si="411"/>
        <v>0</v>
      </c>
      <c r="DN94" s="68">
        <f>+[1]Аппарат!DN90</f>
        <v>0</v>
      </c>
      <c r="DO94" s="68">
        <f>+[1]Аппарат!DO90</f>
        <v>0</v>
      </c>
      <c r="DP94" s="68">
        <f>+[1]Аппарат!DP90</f>
        <v>0</v>
      </c>
      <c r="DQ94" s="139">
        <f t="shared" si="768"/>
        <v>0</v>
      </c>
      <c r="DR94" s="140" t="e">
        <f t="shared" si="769"/>
        <v>#DIV/0!</v>
      </c>
      <c r="DS94" s="149">
        <f t="shared" si="412"/>
        <v>0</v>
      </c>
      <c r="DT94" s="68">
        <f t="shared" si="831"/>
        <v>0</v>
      </c>
      <c r="DU94" s="68">
        <f t="shared" si="831"/>
        <v>0</v>
      </c>
      <c r="DV94" s="68">
        <f t="shared" si="831"/>
        <v>0</v>
      </c>
      <c r="DW94" s="150">
        <f t="shared" si="413"/>
        <v>0</v>
      </c>
      <c r="DX94" s="68">
        <f t="shared" si="832"/>
        <v>0</v>
      </c>
      <c r="DY94" s="68">
        <f t="shared" si="832"/>
        <v>0</v>
      </c>
      <c r="DZ94" s="68">
        <f t="shared" si="832"/>
        <v>0</v>
      </c>
      <c r="EA94" s="139">
        <f t="shared" si="770"/>
        <v>0</v>
      </c>
      <c r="EB94" s="140" t="e">
        <f t="shared" si="771"/>
        <v>#DIV/0!</v>
      </c>
      <c r="EC94" s="149">
        <f t="shared" si="414"/>
        <v>0</v>
      </c>
      <c r="ED94" s="68">
        <f t="shared" si="833"/>
        <v>0</v>
      </c>
      <c r="EE94" s="68">
        <f t="shared" si="833"/>
        <v>0</v>
      </c>
      <c r="EF94" s="68">
        <f t="shared" si="833"/>
        <v>0</v>
      </c>
      <c r="EG94" s="150">
        <f t="shared" si="415"/>
        <v>0</v>
      </c>
      <c r="EH94" s="68">
        <f t="shared" si="834"/>
        <v>0</v>
      </c>
      <c r="EI94" s="68">
        <f t="shared" si="834"/>
        <v>0</v>
      </c>
      <c r="EJ94" s="68">
        <f t="shared" si="834"/>
        <v>0</v>
      </c>
      <c r="EK94" s="139">
        <f t="shared" si="772"/>
        <v>0</v>
      </c>
      <c r="EL94" s="140" t="e">
        <f t="shared" si="773"/>
        <v>#DIV/0!</v>
      </c>
      <c r="EM94" s="149">
        <f t="shared" si="416"/>
        <v>0</v>
      </c>
      <c r="EN94" s="68">
        <f>+[1]Аппарат!EN90</f>
        <v>0</v>
      </c>
      <c r="EO94" s="68">
        <f>+[1]Аппарат!EO90</f>
        <v>0</v>
      </c>
      <c r="EP94" s="68"/>
      <c r="EQ94" s="150">
        <f t="shared" si="417"/>
        <v>0</v>
      </c>
      <c r="ER94" s="68">
        <f>+[1]Аппарат!ER90</f>
        <v>0</v>
      </c>
      <c r="ES94" s="68">
        <f>+[1]Аппарат!ES90</f>
        <v>0</v>
      </c>
      <c r="ET94" s="68">
        <f>+[1]Аппарат!ET90</f>
        <v>0</v>
      </c>
      <c r="EU94" s="139">
        <f t="shared" si="774"/>
        <v>0</v>
      </c>
      <c r="EV94" s="140" t="e">
        <f t="shared" si="775"/>
        <v>#DIV/0!</v>
      </c>
      <c r="EW94" s="149">
        <f t="shared" si="418"/>
        <v>0</v>
      </c>
      <c r="EX94" s="68">
        <f>+[1]Аппарат!EX90</f>
        <v>0</v>
      </c>
      <c r="EY94" s="68">
        <f>+[1]Аппарат!EY90</f>
        <v>0</v>
      </c>
      <c r="EZ94" s="68"/>
      <c r="FA94" s="150">
        <f t="shared" si="419"/>
        <v>0</v>
      </c>
      <c r="FB94" s="68">
        <f>+[1]Аппарат!FB90</f>
        <v>0</v>
      </c>
      <c r="FC94" s="68">
        <f>+[1]Аппарат!FC90</f>
        <v>0</v>
      </c>
      <c r="FD94" s="68">
        <f>+[1]Аппарат!FD90</f>
        <v>0</v>
      </c>
      <c r="FE94" s="139">
        <f t="shared" si="776"/>
        <v>0</v>
      </c>
      <c r="FF94" s="140" t="e">
        <f t="shared" si="777"/>
        <v>#DIV/0!</v>
      </c>
      <c r="FG94" s="149">
        <f t="shared" si="420"/>
        <v>0</v>
      </c>
      <c r="FH94" s="68">
        <f>+[1]Аппарат!FH90</f>
        <v>0</v>
      </c>
      <c r="FI94" s="68">
        <f>+[1]Аппарат!FI90</f>
        <v>0</v>
      </c>
      <c r="FJ94" s="68"/>
      <c r="FK94" s="150">
        <f t="shared" si="421"/>
        <v>0</v>
      </c>
      <c r="FL94" s="68">
        <f>+[1]Аппарат!FL90</f>
        <v>0</v>
      </c>
      <c r="FM94" s="68">
        <f>+[1]Аппарат!FM90</f>
        <v>0</v>
      </c>
      <c r="FN94" s="68">
        <f>+[1]Аппарат!FN90</f>
        <v>0</v>
      </c>
      <c r="FO94" s="139">
        <f t="shared" si="778"/>
        <v>0</v>
      </c>
      <c r="FP94" s="140" t="e">
        <f t="shared" si="779"/>
        <v>#DIV/0!</v>
      </c>
      <c r="FQ94" s="149">
        <f t="shared" si="422"/>
        <v>0</v>
      </c>
      <c r="FR94" s="68">
        <f t="shared" si="835"/>
        <v>0</v>
      </c>
      <c r="FS94" s="68">
        <f t="shared" si="835"/>
        <v>0</v>
      </c>
      <c r="FT94" s="68">
        <f t="shared" si="835"/>
        <v>0</v>
      </c>
      <c r="FU94" s="150">
        <f t="shared" si="423"/>
        <v>0</v>
      </c>
      <c r="FV94" s="68">
        <f t="shared" si="836"/>
        <v>0</v>
      </c>
      <c r="FW94" s="68">
        <f t="shared" si="836"/>
        <v>0</v>
      </c>
      <c r="FX94" s="68">
        <f t="shared" si="836"/>
        <v>0</v>
      </c>
      <c r="FY94" s="139">
        <f t="shared" si="780"/>
        <v>0</v>
      </c>
      <c r="FZ94" s="140" t="e">
        <f t="shared" si="781"/>
        <v>#DIV/0!</v>
      </c>
      <c r="GA94" s="149">
        <f t="shared" si="424"/>
        <v>0</v>
      </c>
      <c r="GB94" s="68">
        <f t="shared" si="837"/>
        <v>0</v>
      </c>
      <c r="GC94" s="68">
        <f t="shared" si="837"/>
        <v>0</v>
      </c>
      <c r="GD94" s="68">
        <f t="shared" si="837"/>
        <v>0</v>
      </c>
      <c r="GE94" s="150">
        <f t="shared" si="425"/>
        <v>0</v>
      </c>
      <c r="GF94" s="68">
        <f t="shared" si="838"/>
        <v>0</v>
      </c>
      <c r="GG94" s="68">
        <f t="shared" si="838"/>
        <v>0</v>
      </c>
      <c r="GH94" s="68">
        <f t="shared" si="838"/>
        <v>0</v>
      </c>
      <c r="GI94" s="139">
        <f t="shared" si="782"/>
        <v>0</v>
      </c>
      <c r="GJ94" s="140" t="e">
        <f t="shared" si="783"/>
        <v>#DIV/0!</v>
      </c>
      <c r="GK94" s="149">
        <f t="shared" si="426"/>
        <v>0</v>
      </c>
      <c r="GL94" s="68">
        <f t="shared" si="839"/>
        <v>0</v>
      </c>
      <c r="GM94" s="68">
        <f t="shared" si="839"/>
        <v>0</v>
      </c>
      <c r="GN94" s="68">
        <f t="shared" si="839"/>
        <v>0</v>
      </c>
      <c r="GO94" s="150">
        <f t="shared" si="427"/>
        <v>0</v>
      </c>
      <c r="GP94" s="68">
        <f t="shared" si="840"/>
        <v>0</v>
      </c>
      <c r="GQ94" s="68">
        <f t="shared" si="840"/>
        <v>0</v>
      </c>
      <c r="GR94" s="68">
        <f t="shared" si="840"/>
        <v>0</v>
      </c>
      <c r="GS94" s="139">
        <f t="shared" si="784"/>
        <v>0</v>
      </c>
      <c r="GT94" s="140" t="e">
        <f t="shared" si="785"/>
        <v>#DIV/0!</v>
      </c>
      <c r="GV94" s="31"/>
      <c r="GX94" s="65">
        <f t="shared" si="673"/>
        <v>0</v>
      </c>
      <c r="GZ94" s="79">
        <f t="shared" si="449"/>
        <v>0</v>
      </c>
    </row>
    <row r="95" spans="1:213" ht="15" x14ac:dyDescent="0.2">
      <c r="A95" s="340"/>
      <c r="B95" s="152" t="s">
        <v>354</v>
      </c>
      <c r="C95" s="149">
        <f t="shared" si="674"/>
        <v>180</v>
      </c>
      <c r="D95" s="68">
        <f>+[1]Аппарат!D91+[1]Филиалы!D61</f>
        <v>180</v>
      </c>
      <c r="E95" s="68">
        <f>+[1]Аппарат!E91+[1]Филиалы!F61</f>
        <v>0</v>
      </c>
      <c r="F95" s="68">
        <f>+[1]Филиалы!E61</f>
        <v>0</v>
      </c>
      <c r="G95" s="150">
        <f t="shared" si="521"/>
        <v>1.6</v>
      </c>
      <c r="H95" s="68">
        <f>+[1]Аппарат!H91+[1]Филиалы!H61</f>
        <v>1.6</v>
      </c>
      <c r="I95" s="68">
        <f>+[1]Аппарат!I91+[1]Филиалы!J61</f>
        <v>0</v>
      </c>
      <c r="J95" s="68">
        <f>+[1]Филиалы!I61</f>
        <v>0</v>
      </c>
      <c r="K95" s="139">
        <f t="shared" si="675"/>
        <v>178.4</v>
      </c>
      <c r="L95" s="140">
        <f t="shared" si="676"/>
        <v>-99.111111111111114</v>
      </c>
      <c r="M95" s="149">
        <f t="shared" si="762"/>
        <v>180</v>
      </c>
      <c r="N95" s="68">
        <f>+[1]Аппарат!N91+[1]Филиалы!N61</f>
        <v>180</v>
      </c>
      <c r="O95" s="68">
        <f>+[1]Аппарат!O91+[1]Филиалы!P61</f>
        <v>0</v>
      </c>
      <c r="P95" s="68">
        <f>+[1]Филиалы!O61</f>
        <v>0</v>
      </c>
      <c r="Q95" s="150">
        <f t="shared" si="656"/>
        <v>0</v>
      </c>
      <c r="R95" s="68">
        <f>+[1]Аппарат!R91+[1]Филиалы!R61</f>
        <v>0</v>
      </c>
      <c r="S95" s="68">
        <f>+[1]Аппарат!S91+[1]Филиалы!T61</f>
        <v>0</v>
      </c>
      <c r="T95" s="68">
        <f>+[1]Филиалы!S61</f>
        <v>0</v>
      </c>
      <c r="U95" s="139">
        <f t="shared" si="677"/>
        <v>180</v>
      </c>
      <c r="V95" s="140">
        <f t="shared" si="678"/>
        <v>-100</v>
      </c>
      <c r="W95" s="149">
        <f t="shared" si="396"/>
        <v>186.73069000000001</v>
      </c>
      <c r="X95" s="68">
        <f>+[1]Аппарат!X91+[1]Филиалы!X61</f>
        <v>186.73069000000001</v>
      </c>
      <c r="Y95" s="68">
        <f>+[1]Аппарат!Y91+[1]Филиалы!Z61</f>
        <v>0</v>
      </c>
      <c r="Z95" s="68">
        <f>+[1]Филиалы!Y61</f>
        <v>0</v>
      </c>
      <c r="AA95" s="150">
        <f t="shared" si="397"/>
        <v>17.5</v>
      </c>
      <c r="AB95" s="68">
        <f>+[1]Аппарат!AB91+[1]Филиалы!AB61</f>
        <v>17.5</v>
      </c>
      <c r="AC95" s="68">
        <f>+[1]Аппарат!AC91+[1]Филиалы!AD61</f>
        <v>0</v>
      </c>
      <c r="AD95" s="68">
        <f>+[1]Филиалы!AC61</f>
        <v>0</v>
      </c>
      <c r="AE95" s="139">
        <f t="shared" si="679"/>
        <v>169.23069000000001</v>
      </c>
      <c r="AF95" s="140">
        <f t="shared" si="680"/>
        <v>-90.628214355122878</v>
      </c>
      <c r="AG95" s="149">
        <f t="shared" si="398"/>
        <v>546.73068999999998</v>
      </c>
      <c r="AH95" s="68">
        <f t="shared" si="826"/>
        <v>546.73068999999998</v>
      </c>
      <c r="AI95" s="68">
        <f t="shared" si="826"/>
        <v>0</v>
      </c>
      <c r="AJ95" s="68">
        <f t="shared" si="826"/>
        <v>0</v>
      </c>
      <c r="AK95" s="150">
        <f t="shared" si="399"/>
        <v>19.100000000000001</v>
      </c>
      <c r="AL95" s="68">
        <f t="shared" si="827"/>
        <v>19.100000000000001</v>
      </c>
      <c r="AM95" s="68">
        <f t="shared" si="827"/>
        <v>0</v>
      </c>
      <c r="AN95" s="68">
        <f t="shared" si="827"/>
        <v>0</v>
      </c>
      <c r="AO95" s="139">
        <f t="shared" si="681"/>
        <v>527.63068999999996</v>
      </c>
      <c r="AP95" s="140">
        <f t="shared" si="682"/>
        <v>-96.506506704425178</v>
      </c>
      <c r="AQ95" s="149">
        <f t="shared" si="400"/>
        <v>180</v>
      </c>
      <c r="AR95" s="68">
        <f>+[1]Аппарат!AR91+[1]Филиалы!AR61</f>
        <v>180</v>
      </c>
      <c r="AS95" s="68">
        <f>+[1]Аппарат!AS91+[1]Филиалы!AT61</f>
        <v>0</v>
      </c>
      <c r="AT95" s="68">
        <f>+[1]Филиалы!AS61</f>
        <v>0</v>
      </c>
      <c r="AU95" s="150">
        <f t="shared" si="401"/>
        <v>9</v>
      </c>
      <c r="AV95" s="68">
        <f>+[1]Аппарат!AV91+[1]Филиалы!AV61</f>
        <v>9</v>
      </c>
      <c r="AW95" s="68">
        <f>+[1]Аппарат!AW91+[1]Филиалы!AX61</f>
        <v>0</v>
      </c>
      <c r="AX95" s="68">
        <f>+[1]Филиалы!AW61</f>
        <v>0</v>
      </c>
      <c r="AY95" s="139">
        <f t="shared" si="683"/>
        <v>171</v>
      </c>
      <c r="AZ95" s="140">
        <f t="shared" si="684"/>
        <v>-95</v>
      </c>
      <c r="BA95" s="149">
        <f t="shared" si="402"/>
        <v>180</v>
      </c>
      <c r="BB95" s="68">
        <f>+[1]Аппарат!BB91+[1]Филиалы!BB61</f>
        <v>180</v>
      </c>
      <c r="BC95" s="68">
        <f>+[1]Аппарат!BC91+[1]Филиалы!BD61</f>
        <v>0</v>
      </c>
      <c r="BD95" s="68">
        <f>+[1]Филиалы!BC61</f>
        <v>0</v>
      </c>
      <c r="BE95" s="150">
        <f t="shared" si="403"/>
        <v>0</v>
      </c>
      <c r="BF95" s="68">
        <f>+[1]Аппарат!BF91+[1]Филиалы!BF61</f>
        <v>0</v>
      </c>
      <c r="BG95" s="68">
        <f>+[1]Аппарат!BG91+[1]Филиалы!BH61</f>
        <v>0</v>
      </c>
      <c r="BH95" s="68">
        <f>+[1]Филиалы!BG61</f>
        <v>0</v>
      </c>
      <c r="BI95" s="139">
        <f t="shared" si="685"/>
        <v>180</v>
      </c>
      <c r="BJ95" s="140">
        <f t="shared" si="686"/>
        <v>-100</v>
      </c>
      <c r="BK95" s="149">
        <f t="shared" si="404"/>
        <v>180</v>
      </c>
      <c r="BL95" s="68">
        <f>+[1]Аппарат!BL91+[1]Филиалы!BL61</f>
        <v>180</v>
      </c>
      <c r="BM95" s="68">
        <f>+[1]Аппарат!BM91+[1]Филиалы!BN61</f>
        <v>0</v>
      </c>
      <c r="BN95" s="68">
        <f>+[1]Филиалы!BM61</f>
        <v>0</v>
      </c>
      <c r="BO95" s="150">
        <f t="shared" si="405"/>
        <v>0</v>
      </c>
      <c r="BP95" s="68">
        <f>+[1]Аппарат!BP91+[1]Филиалы!BP61</f>
        <v>0</v>
      </c>
      <c r="BQ95" s="68">
        <f>+[1]Аппарат!BQ91+[1]Филиалы!BR61</f>
        <v>0</v>
      </c>
      <c r="BR95" s="68">
        <f>+[1]Филиалы!BQ61</f>
        <v>0</v>
      </c>
      <c r="BS95" s="139">
        <f t="shared" si="687"/>
        <v>180</v>
      </c>
      <c r="BT95" s="140">
        <f t="shared" si="688"/>
        <v>-100</v>
      </c>
      <c r="BU95" s="149">
        <f t="shared" si="406"/>
        <v>540</v>
      </c>
      <c r="BV95" s="68">
        <f t="shared" si="828"/>
        <v>540</v>
      </c>
      <c r="BW95" s="68">
        <f t="shared" si="828"/>
        <v>0</v>
      </c>
      <c r="BX95" s="68">
        <f t="shared" si="828"/>
        <v>0</v>
      </c>
      <c r="BY95" s="150">
        <f t="shared" si="407"/>
        <v>9</v>
      </c>
      <c r="BZ95" s="68">
        <f t="shared" si="829"/>
        <v>9</v>
      </c>
      <c r="CA95" s="68">
        <f t="shared" si="829"/>
        <v>0</v>
      </c>
      <c r="CB95" s="68">
        <f t="shared" si="829"/>
        <v>0</v>
      </c>
      <c r="CC95" s="139">
        <f t="shared" si="689"/>
        <v>531</v>
      </c>
      <c r="CD95" s="140">
        <f t="shared" si="690"/>
        <v>-98.333333333333329</v>
      </c>
      <c r="CE95" s="149">
        <f t="shared" si="408"/>
        <v>1086.7306899999999</v>
      </c>
      <c r="CF95" s="68">
        <f t="shared" si="830"/>
        <v>1086.7306899999999</v>
      </c>
      <c r="CG95" s="68">
        <f t="shared" si="830"/>
        <v>0</v>
      </c>
      <c r="CH95" s="68">
        <f t="shared" si="830"/>
        <v>0</v>
      </c>
      <c r="CI95" s="150">
        <f t="shared" si="409"/>
        <v>28.1</v>
      </c>
      <c r="CJ95" s="68">
        <f>+[1]Аппарат!CJ91+[1]Филиалы!CJ61</f>
        <v>28.1</v>
      </c>
      <c r="CK95" s="68">
        <f>+[1]Аппарат!CK91+[1]Филиалы!CL61</f>
        <v>0</v>
      </c>
      <c r="CL95" s="68">
        <f>+[1]Филиалы!CK61</f>
        <v>0</v>
      </c>
      <c r="CM95" s="139">
        <f t="shared" si="691"/>
        <v>1058.63069</v>
      </c>
      <c r="CN95" s="140">
        <f t="shared" si="692"/>
        <v>-97.414262773788053</v>
      </c>
      <c r="CO95" s="149">
        <f t="shared" si="693"/>
        <v>180</v>
      </c>
      <c r="CP95" s="68">
        <f>+[1]Аппарат!CP91+[1]Филиалы!CP61</f>
        <v>180</v>
      </c>
      <c r="CQ95" s="68">
        <f>+[1]Аппарат!CQ91+[1]Филиалы!CR61</f>
        <v>0</v>
      </c>
      <c r="CR95" s="68">
        <f>+[1]Филиалы!CQ61</f>
        <v>0</v>
      </c>
      <c r="CS95" s="150">
        <f t="shared" si="523"/>
        <v>54.540000000000006</v>
      </c>
      <c r="CT95" s="68">
        <f>+[1]Аппарат!CT91+[1]Филиалы!CT61</f>
        <v>54.540000000000006</v>
      </c>
      <c r="CU95" s="68">
        <f>+[1]Аппарат!CU91+[1]Филиалы!CV61</f>
        <v>0</v>
      </c>
      <c r="CV95" s="68">
        <f>+[1]Филиалы!CU61</f>
        <v>0</v>
      </c>
      <c r="CW95" s="139">
        <f t="shared" si="763"/>
        <v>125.46</v>
      </c>
      <c r="CX95" s="140">
        <f t="shared" si="764"/>
        <v>-69.699999999999989</v>
      </c>
      <c r="CY95" s="149">
        <f t="shared" si="765"/>
        <v>180</v>
      </c>
      <c r="CZ95" s="68">
        <f>+[1]Аппарат!CZ91+[1]Филиалы!CZ61</f>
        <v>180</v>
      </c>
      <c r="DA95" s="68">
        <f>+[1]Аппарат!DA91+[1]Филиалы!DB61</f>
        <v>0</v>
      </c>
      <c r="DB95" s="68">
        <f>+[1]Филиалы!DA61</f>
        <v>0</v>
      </c>
      <c r="DC95" s="150">
        <f t="shared" si="662"/>
        <v>0</v>
      </c>
      <c r="DD95" s="68">
        <f>+[1]Аппарат!DD91+[1]Филиалы!DD61</f>
        <v>0</v>
      </c>
      <c r="DE95" s="68">
        <f>+[1]Аппарат!DE91+[1]Филиалы!DF61</f>
        <v>0</v>
      </c>
      <c r="DF95" s="68">
        <f>+[1]Филиалы!DE61</f>
        <v>0</v>
      </c>
      <c r="DG95" s="139">
        <f t="shared" si="766"/>
        <v>180</v>
      </c>
      <c r="DH95" s="140">
        <f t="shared" si="767"/>
        <v>-100</v>
      </c>
      <c r="DI95" s="149">
        <f t="shared" si="410"/>
        <v>180</v>
      </c>
      <c r="DJ95" s="68">
        <f>+[1]Аппарат!DJ91+[1]Филиалы!DJ61</f>
        <v>180</v>
      </c>
      <c r="DK95" s="68">
        <f>+[1]Аппарат!DK91+[1]Филиалы!DL61</f>
        <v>0</v>
      </c>
      <c r="DL95" s="68">
        <f>+[1]Филиалы!DK61</f>
        <v>0</v>
      </c>
      <c r="DM95" s="150">
        <f t="shared" si="411"/>
        <v>0</v>
      </c>
      <c r="DN95" s="68">
        <f>+[1]Аппарат!DN91+[1]Филиалы!DN61</f>
        <v>0</v>
      </c>
      <c r="DO95" s="68">
        <f>+[1]Аппарат!DO91+[1]Филиалы!DP61</f>
        <v>0</v>
      </c>
      <c r="DP95" s="68">
        <f>+[1]Филиалы!DO61</f>
        <v>0</v>
      </c>
      <c r="DQ95" s="139">
        <f t="shared" si="768"/>
        <v>180</v>
      </c>
      <c r="DR95" s="140">
        <f t="shared" si="769"/>
        <v>-100</v>
      </c>
      <c r="DS95" s="149">
        <f t="shared" si="412"/>
        <v>540</v>
      </c>
      <c r="DT95" s="68">
        <f t="shared" si="831"/>
        <v>540</v>
      </c>
      <c r="DU95" s="68">
        <f t="shared" si="831"/>
        <v>0</v>
      </c>
      <c r="DV95" s="68">
        <f t="shared" si="831"/>
        <v>0</v>
      </c>
      <c r="DW95" s="150">
        <f t="shared" si="413"/>
        <v>54.540000000000006</v>
      </c>
      <c r="DX95" s="68">
        <f t="shared" si="832"/>
        <v>54.540000000000006</v>
      </c>
      <c r="DY95" s="68">
        <f t="shared" si="832"/>
        <v>0</v>
      </c>
      <c r="DZ95" s="68">
        <f t="shared" si="832"/>
        <v>0</v>
      </c>
      <c r="EA95" s="139">
        <f t="shared" si="770"/>
        <v>485.46</v>
      </c>
      <c r="EB95" s="140">
        <f t="shared" si="771"/>
        <v>-89.9</v>
      </c>
      <c r="EC95" s="149">
        <f t="shared" si="414"/>
        <v>1626.7306899999999</v>
      </c>
      <c r="ED95" s="68">
        <f t="shared" si="833"/>
        <v>1626.7306899999999</v>
      </c>
      <c r="EE95" s="68">
        <f t="shared" si="833"/>
        <v>0</v>
      </c>
      <c r="EF95" s="68">
        <f t="shared" si="833"/>
        <v>0</v>
      </c>
      <c r="EG95" s="150">
        <f t="shared" si="415"/>
        <v>82.640000000000015</v>
      </c>
      <c r="EH95" s="68">
        <f t="shared" si="834"/>
        <v>82.640000000000015</v>
      </c>
      <c r="EI95" s="68">
        <f t="shared" si="834"/>
        <v>0</v>
      </c>
      <c r="EJ95" s="68">
        <f t="shared" si="834"/>
        <v>0</v>
      </c>
      <c r="EK95" s="139">
        <f t="shared" si="772"/>
        <v>1544.0906899999998</v>
      </c>
      <c r="EL95" s="140">
        <f t="shared" si="773"/>
        <v>-94.91987207790369</v>
      </c>
      <c r="EM95" s="149">
        <f t="shared" si="416"/>
        <v>180</v>
      </c>
      <c r="EN95" s="68">
        <f>+[1]Аппарат!EN91+[1]Филиалы!EN61</f>
        <v>180</v>
      </c>
      <c r="EO95" s="68">
        <f>+[1]Аппарат!EO91+[1]Филиалы!EP61</f>
        <v>0</v>
      </c>
      <c r="EP95" s="68">
        <f>+[1]Филиалы!EO61</f>
        <v>0</v>
      </c>
      <c r="EQ95" s="150">
        <f t="shared" si="417"/>
        <v>34.5</v>
      </c>
      <c r="ER95" s="68">
        <f>+[1]Аппарат!ER91+[1]Филиалы!ER61</f>
        <v>34.5</v>
      </c>
      <c r="ES95" s="68">
        <f>+[1]Аппарат!ES91+[1]Филиалы!ET61</f>
        <v>0</v>
      </c>
      <c r="ET95" s="68">
        <f>+[1]Филиалы!ES61</f>
        <v>0</v>
      </c>
      <c r="EU95" s="139">
        <f t="shared" si="774"/>
        <v>145.5</v>
      </c>
      <c r="EV95" s="140">
        <f t="shared" si="775"/>
        <v>-80.833333333333329</v>
      </c>
      <c r="EW95" s="149">
        <f t="shared" si="418"/>
        <v>180</v>
      </c>
      <c r="EX95" s="68">
        <f>+[1]Аппарат!EX91+[1]Филиалы!EX61</f>
        <v>180</v>
      </c>
      <c r="EY95" s="68">
        <f>+[1]Аппарат!EY91+[1]Филиалы!EZ61</f>
        <v>0</v>
      </c>
      <c r="EZ95" s="68">
        <f>+[1]Филиалы!EY61</f>
        <v>0</v>
      </c>
      <c r="FA95" s="150">
        <f t="shared" si="419"/>
        <v>206.7</v>
      </c>
      <c r="FB95" s="68">
        <f>+[1]Аппарат!FB91+[1]Филиалы!FB61</f>
        <v>206.7</v>
      </c>
      <c r="FC95" s="68">
        <f>+[1]Аппарат!FC91+[1]Филиалы!FD61</f>
        <v>0</v>
      </c>
      <c r="FD95" s="68">
        <f>+[1]Филиалы!FC61</f>
        <v>0</v>
      </c>
      <c r="FE95" s="139">
        <f t="shared" si="776"/>
        <v>-26.699999999999989</v>
      </c>
      <c r="FF95" s="140">
        <f t="shared" si="777"/>
        <v>14.833333333333314</v>
      </c>
      <c r="FG95" s="149">
        <f t="shared" si="420"/>
        <v>180</v>
      </c>
      <c r="FH95" s="68">
        <f>+[1]Аппарат!FH91+[1]Филиалы!FH61</f>
        <v>180</v>
      </c>
      <c r="FI95" s="68">
        <f>+[1]Аппарат!FI91+[1]Филиалы!FJ61</f>
        <v>0</v>
      </c>
      <c r="FJ95" s="68">
        <f>+[1]Филиалы!FI61</f>
        <v>0</v>
      </c>
      <c r="FK95" s="150">
        <f t="shared" si="421"/>
        <v>47.3</v>
      </c>
      <c r="FL95" s="68">
        <f>+[1]Аппарат!FL91+[1]Филиалы!FL61</f>
        <v>47.3</v>
      </c>
      <c r="FM95" s="68">
        <f>+[1]Аппарат!FM91+[1]Филиалы!FN61</f>
        <v>0</v>
      </c>
      <c r="FN95" s="68">
        <f>+[1]Филиалы!FM61</f>
        <v>0</v>
      </c>
      <c r="FO95" s="139">
        <f t="shared" si="778"/>
        <v>132.69999999999999</v>
      </c>
      <c r="FP95" s="140">
        <f t="shared" si="779"/>
        <v>-73.722222222222229</v>
      </c>
      <c r="FQ95" s="149">
        <f t="shared" si="422"/>
        <v>540</v>
      </c>
      <c r="FR95" s="68">
        <f t="shared" si="835"/>
        <v>540</v>
      </c>
      <c r="FS95" s="68">
        <f t="shared" si="835"/>
        <v>0</v>
      </c>
      <c r="FT95" s="68">
        <f t="shared" si="835"/>
        <v>0</v>
      </c>
      <c r="FU95" s="150">
        <f t="shared" si="423"/>
        <v>288.5</v>
      </c>
      <c r="FV95" s="68">
        <f t="shared" si="836"/>
        <v>288.5</v>
      </c>
      <c r="FW95" s="68">
        <f t="shared" si="836"/>
        <v>0</v>
      </c>
      <c r="FX95" s="68">
        <f t="shared" si="836"/>
        <v>0</v>
      </c>
      <c r="FY95" s="139">
        <f t="shared" si="780"/>
        <v>251.5</v>
      </c>
      <c r="FZ95" s="140">
        <f t="shared" si="781"/>
        <v>-46.574074074074076</v>
      </c>
      <c r="GA95" s="149">
        <f t="shared" si="424"/>
        <v>1080</v>
      </c>
      <c r="GB95" s="68">
        <f t="shared" si="837"/>
        <v>1080</v>
      </c>
      <c r="GC95" s="68">
        <f t="shared" si="837"/>
        <v>0</v>
      </c>
      <c r="GD95" s="68">
        <f t="shared" si="837"/>
        <v>0</v>
      </c>
      <c r="GE95" s="150">
        <f t="shared" si="425"/>
        <v>343.04</v>
      </c>
      <c r="GF95" s="68">
        <f t="shared" si="838"/>
        <v>343.04</v>
      </c>
      <c r="GG95" s="68">
        <f t="shared" si="838"/>
        <v>0</v>
      </c>
      <c r="GH95" s="68">
        <f t="shared" si="838"/>
        <v>0</v>
      </c>
      <c r="GI95" s="139">
        <f t="shared" si="782"/>
        <v>736.96</v>
      </c>
      <c r="GJ95" s="140">
        <f t="shared" si="783"/>
        <v>-68.237037037037027</v>
      </c>
      <c r="GK95" s="149">
        <f t="shared" si="426"/>
        <v>2166.7306899999999</v>
      </c>
      <c r="GL95" s="68">
        <f t="shared" si="839"/>
        <v>2166.7306899999999</v>
      </c>
      <c r="GM95" s="68">
        <f t="shared" si="839"/>
        <v>0</v>
      </c>
      <c r="GN95" s="68">
        <f t="shared" si="839"/>
        <v>0</v>
      </c>
      <c r="GO95" s="150">
        <f t="shared" si="427"/>
        <v>371.14</v>
      </c>
      <c r="GP95" s="68">
        <f t="shared" si="840"/>
        <v>371.14</v>
      </c>
      <c r="GQ95" s="68">
        <f t="shared" si="840"/>
        <v>0</v>
      </c>
      <c r="GR95" s="68">
        <f t="shared" si="840"/>
        <v>0</v>
      </c>
      <c r="GS95" s="139">
        <f t="shared" si="784"/>
        <v>1795.59069</v>
      </c>
      <c r="GT95" s="140">
        <f t="shared" si="785"/>
        <v>-82.870967688190177</v>
      </c>
      <c r="GV95" s="31">
        <f>+GK95-[1]Шатура!GK61</f>
        <v>2166.7306899999999</v>
      </c>
      <c r="GW95" s="31">
        <v>1609.4535699999999</v>
      </c>
      <c r="GX95" s="65">
        <f t="shared" si="673"/>
        <v>1581.35357</v>
      </c>
      <c r="GZ95" s="79">
        <f t="shared" si="449"/>
        <v>19.100000000000001</v>
      </c>
    </row>
    <row r="96" spans="1:213" ht="15" x14ac:dyDescent="0.2">
      <c r="A96" s="340"/>
      <c r="B96" s="152" t="s">
        <v>355</v>
      </c>
      <c r="C96" s="149">
        <f t="shared" si="674"/>
        <v>0</v>
      </c>
      <c r="D96" s="68">
        <f>+[1]Аппарат!D92</f>
        <v>0</v>
      </c>
      <c r="E96" s="68">
        <f>+[1]Аппарат!E92</f>
        <v>0</v>
      </c>
      <c r="F96" s="68"/>
      <c r="G96" s="150">
        <f t="shared" si="521"/>
        <v>0</v>
      </c>
      <c r="H96" s="68">
        <f>+[1]Аппарат!H92</f>
        <v>0</v>
      </c>
      <c r="I96" s="68">
        <f>+[1]Аппарат!I92</f>
        <v>0</v>
      </c>
      <c r="J96" s="68">
        <f>+[1]Аппарат!J92</f>
        <v>0</v>
      </c>
      <c r="K96" s="139">
        <f t="shared" si="675"/>
        <v>0</v>
      </c>
      <c r="L96" s="140" t="e">
        <f t="shared" si="676"/>
        <v>#DIV/0!</v>
      </c>
      <c r="M96" s="149">
        <f t="shared" si="762"/>
        <v>0</v>
      </c>
      <c r="N96" s="68">
        <f>+[1]Аппарат!N92</f>
        <v>0</v>
      </c>
      <c r="O96" s="68">
        <f>+[1]Аппарат!O92</f>
        <v>0</v>
      </c>
      <c r="P96" s="68"/>
      <c r="Q96" s="150">
        <f t="shared" si="656"/>
        <v>0</v>
      </c>
      <c r="R96" s="68">
        <f>+[1]Аппарат!R92</f>
        <v>0</v>
      </c>
      <c r="S96" s="68">
        <f>+[1]Аппарат!S92</f>
        <v>0</v>
      </c>
      <c r="T96" s="68">
        <f>+[1]Аппарат!T92</f>
        <v>0</v>
      </c>
      <c r="U96" s="139">
        <f t="shared" si="677"/>
        <v>0</v>
      </c>
      <c r="V96" s="140" t="e">
        <f t="shared" si="678"/>
        <v>#DIV/0!</v>
      </c>
      <c r="W96" s="149">
        <f t="shared" si="396"/>
        <v>0</v>
      </c>
      <c r="X96" s="68">
        <f>+[1]Аппарат!X92</f>
        <v>0</v>
      </c>
      <c r="Y96" s="68">
        <f>+[1]Аппарат!Y92</f>
        <v>0</v>
      </c>
      <c r="Z96" s="68"/>
      <c r="AA96" s="150">
        <f t="shared" si="397"/>
        <v>0</v>
      </c>
      <c r="AB96" s="68">
        <f>+[1]Аппарат!AB92</f>
        <v>0</v>
      </c>
      <c r="AC96" s="68">
        <f>+[1]Аппарат!AC92</f>
        <v>0</v>
      </c>
      <c r="AD96" s="68">
        <f>+[1]Аппарат!AD92</f>
        <v>0</v>
      </c>
      <c r="AE96" s="139">
        <f t="shared" si="679"/>
        <v>0</v>
      </c>
      <c r="AF96" s="140" t="e">
        <f t="shared" si="680"/>
        <v>#DIV/0!</v>
      </c>
      <c r="AG96" s="149">
        <f t="shared" si="398"/>
        <v>0</v>
      </c>
      <c r="AH96" s="68">
        <f t="shared" si="826"/>
        <v>0</v>
      </c>
      <c r="AI96" s="68">
        <f t="shared" si="826"/>
        <v>0</v>
      </c>
      <c r="AJ96" s="68">
        <f t="shared" si="826"/>
        <v>0</v>
      </c>
      <c r="AK96" s="150">
        <f t="shared" si="399"/>
        <v>0</v>
      </c>
      <c r="AL96" s="68">
        <f t="shared" si="827"/>
        <v>0</v>
      </c>
      <c r="AM96" s="68">
        <f t="shared" si="827"/>
        <v>0</v>
      </c>
      <c r="AN96" s="68">
        <f t="shared" si="827"/>
        <v>0</v>
      </c>
      <c r="AO96" s="139">
        <f t="shared" si="681"/>
        <v>0</v>
      </c>
      <c r="AP96" s="140" t="e">
        <f t="shared" si="682"/>
        <v>#DIV/0!</v>
      </c>
      <c r="AQ96" s="149">
        <f t="shared" si="400"/>
        <v>0</v>
      </c>
      <c r="AR96" s="68">
        <f>+[1]Аппарат!AR92</f>
        <v>0</v>
      </c>
      <c r="AS96" s="68">
        <f>+[1]Аппарат!AS92</f>
        <v>0</v>
      </c>
      <c r="AT96" s="68"/>
      <c r="AU96" s="150">
        <f t="shared" si="401"/>
        <v>0</v>
      </c>
      <c r="AV96" s="68">
        <f>+[1]Аппарат!AV92</f>
        <v>0</v>
      </c>
      <c r="AW96" s="68">
        <f>+[1]Аппарат!AW92</f>
        <v>0</v>
      </c>
      <c r="AX96" s="68">
        <f>+[1]Аппарат!AX92</f>
        <v>0</v>
      </c>
      <c r="AY96" s="139">
        <f t="shared" si="683"/>
        <v>0</v>
      </c>
      <c r="AZ96" s="140" t="e">
        <f t="shared" si="684"/>
        <v>#DIV/0!</v>
      </c>
      <c r="BA96" s="149">
        <f t="shared" si="402"/>
        <v>0</v>
      </c>
      <c r="BB96" s="68">
        <f>+[1]Аппарат!BB92</f>
        <v>0</v>
      </c>
      <c r="BC96" s="68">
        <f>+[1]Аппарат!BC92</f>
        <v>0</v>
      </c>
      <c r="BD96" s="68"/>
      <c r="BE96" s="150">
        <f t="shared" si="403"/>
        <v>0</v>
      </c>
      <c r="BF96" s="68">
        <f>+[1]Аппарат!BF92</f>
        <v>0</v>
      </c>
      <c r="BG96" s="68">
        <f>+[1]Аппарат!BG92</f>
        <v>0</v>
      </c>
      <c r="BH96" s="68">
        <f>+[1]Аппарат!BH92</f>
        <v>0</v>
      </c>
      <c r="BI96" s="139">
        <f t="shared" si="685"/>
        <v>0</v>
      </c>
      <c r="BJ96" s="140" t="e">
        <f t="shared" si="686"/>
        <v>#DIV/0!</v>
      </c>
      <c r="BK96" s="149">
        <f t="shared" si="404"/>
        <v>0</v>
      </c>
      <c r="BL96" s="68">
        <f>+[1]Аппарат!BL92</f>
        <v>0</v>
      </c>
      <c r="BM96" s="68">
        <f>+[1]Аппарат!BM92</f>
        <v>0</v>
      </c>
      <c r="BN96" s="68"/>
      <c r="BO96" s="150">
        <f t="shared" si="405"/>
        <v>0</v>
      </c>
      <c r="BP96" s="68">
        <f>+[1]Аппарат!BP92</f>
        <v>0</v>
      </c>
      <c r="BQ96" s="68">
        <f>+[1]Аппарат!BQ92</f>
        <v>0</v>
      </c>
      <c r="BR96" s="68">
        <f>+[1]Аппарат!BR92</f>
        <v>0</v>
      </c>
      <c r="BS96" s="139">
        <f t="shared" si="687"/>
        <v>0</v>
      </c>
      <c r="BT96" s="140" t="e">
        <f t="shared" si="688"/>
        <v>#DIV/0!</v>
      </c>
      <c r="BU96" s="149">
        <f t="shared" si="406"/>
        <v>0</v>
      </c>
      <c r="BV96" s="68">
        <f t="shared" si="828"/>
        <v>0</v>
      </c>
      <c r="BW96" s="68">
        <f t="shared" si="828"/>
        <v>0</v>
      </c>
      <c r="BX96" s="68">
        <f t="shared" si="828"/>
        <v>0</v>
      </c>
      <c r="BY96" s="150">
        <f t="shared" si="407"/>
        <v>0</v>
      </c>
      <c r="BZ96" s="68">
        <f t="shared" si="829"/>
        <v>0</v>
      </c>
      <c r="CA96" s="68">
        <f t="shared" si="829"/>
        <v>0</v>
      </c>
      <c r="CB96" s="68">
        <f t="shared" si="829"/>
        <v>0</v>
      </c>
      <c r="CC96" s="139">
        <f t="shared" si="689"/>
        <v>0</v>
      </c>
      <c r="CD96" s="140" t="e">
        <f t="shared" si="690"/>
        <v>#DIV/0!</v>
      </c>
      <c r="CE96" s="149">
        <f t="shared" si="408"/>
        <v>0</v>
      </c>
      <c r="CF96" s="68">
        <f t="shared" si="830"/>
        <v>0</v>
      </c>
      <c r="CG96" s="68">
        <f t="shared" si="830"/>
        <v>0</v>
      </c>
      <c r="CH96" s="68">
        <f t="shared" si="830"/>
        <v>0</v>
      </c>
      <c r="CI96" s="150">
        <f t="shared" si="409"/>
        <v>0</v>
      </c>
      <c r="CJ96" s="68">
        <f>+[1]Аппарат!CJ92</f>
        <v>0</v>
      </c>
      <c r="CK96" s="68">
        <f>+[1]Аппарат!CK92</f>
        <v>0</v>
      </c>
      <c r="CL96" s="68">
        <f>+[1]Аппарат!CL92</f>
        <v>0</v>
      </c>
      <c r="CM96" s="139">
        <f t="shared" si="691"/>
        <v>0</v>
      </c>
      <c r="CN96" s="140" t="e">
        <f t="shared" si="692"/>
        <v>#DIV/0!</v>
      </c>
      <c r="CO96" s="149">
        <f t="shared" si="693"/>
        <v>0</v>
      </c>
      <c r="CP96" s="68">
        <f>+[1]Аппарат!CP92</f>
        <v>0</v>
      </c>
      <c r="CQ96" s="68">
        <f>+[1]Аппарат!CQ92</f>
        <v>0</v>
      </c>
      <c r="CR96" s="68"/>
      <c r="CS96" s="150">
        <f t="shared" si="523"/>
        <v>0</v>
      </c>
      <c r="CT96" s="68">
        <f>+[1]Аппарат!CT92</f>
        <v>0</v>
      </c>
      <c r="CU96" s="68">
        <f>+[1]Аппарат!CU92</f>
        <v>0</v>
      </c>
      <c r="CV96" s="68">
        <f>+[1]Аппарат!CV92</f>
        <v>0</v>
      </c>
      <c r="CW96" s="139">
        <f t="shared" si="763"/>
        <v>0</v>
      </c>
      <c r="CX96" s="140" t="e">
        <f t="shared" si="764"/>
        <v>#DIV/0!</v>
      </c>
      <c r="CY96" s="149">
        <f t="shared" si="765"/>
        <v>0</v>
      </c>
      <c r="CZ96" s="68">
        <f>+[1]Аппарат!CZ92</f>
        <v>0</v>
      </c>
      <c r="DA96" s="68">
        <f>+[1]Аппарат!DA92</f>
        <v>0</v>
      </c>
      <c r="DB96" s="68"/>
      <c r="DC96" s="150">
        <f t="shared" si="662"/>
        <v>5946.9009999999998</v>
      </c>
      <c r="DD96" s="68">
        <f>+[1]Аппарат!DD92</f>
        <v>5946.9009999999998</v>
      </c>
      <c r="DE96" s="68">
        <f>+[1]Аппарат!DE92</f>
        <v>0</v>
      </c>
      <c r="DF96" s="68">
        <f>+[1]Аппарат!DF92</f>
        <v>0</v>
      </c>
      <c r="DG96" s="139">
        <f t="shared" si="766"/>
        <v>-5946.9009999999998</v>
      </c>
      <c r="DH96" s="140" t="e">
        <f t="shared" si="767"/>
        <v>#DIV/0!</v>
      </c>
      <c r="DI96" s="149">
        <f t="shared" si="410"/>
        <v>6840</v>
      </c>
      <c r="DJ96" s="68">
        <f>+[1]Аппарат!DJ92</f>
        <v>6840</v>
      </c>
      <c r="DK96" s="68">
        <f>+[1]Аппарат!DK92</f>
        <v>0</v>
      </c>
      <c r="DL96" s="68"/>
      <c r="DM96" s="150">
        <f t="shared" si="411"/>
        <v>0</v>
      </c>
      <c r="DN96" s="68">
        <f>+[1]Аппарат!DN92</f>
        <v>0</v>
      </c>
      <c r="DO96" s="68">
        <f>+[1]Аппарат!DO92</f>
        <v>0</v>
      </c>
      <c r="DP96" s="68">
        <f>+[1]Аппарат!DP92</f>
        <v>0</v>
      </c>
      <c r="DQ96" s="139">
        <f t="shared" si="768"/>
        <v>6840</v>
      </c>
      <c r="DR96" s="140">
        <f t="shared" si="769"/>
        <v>-100</v>
      </c>
      <c r="DS96" s="149">
        <f t="shared" si="412"/>
        <v>6840</v>
      </c>
      <c r="DT96" s="68">
        <f t="shared" si="831"/>
        <v>6840</v>
      </c>
      <c r="DU96" s="68">
        <f t="shared" si="831"/>
        <v>0</v>
      </c>
      <c r="DV96" s="68">
        <f t="shared" si="831"/>
        <v>0</v>
      </c>
      <c r="DW96" s="150">
        <f t="shared" si="413"/>
        <v>5946.9009999999998</v>
      </c>
      <c r="DX96" s="68">
        <f t="shared" si="832"/>
        <v>5946.9009999999998</v>
      </c>
      <c r="DY96" s="68">
        <f t="shared" si="832"/>
        <v>0</v>
      </c>
      <c r="DZ96" s="68">
        <f t="shared" si="832"/>
        <v>0</v>
      </c>
      <c r="EA96" s="139">
        <f t="shared" si="770"/>
        <v>893.09900000000016</v>
      </c>
      <c r="EB96" s="140">
        <f t="shared" si="771"/>
        <v>-13.057002923976611</v>
      </c>
      <c r="EC96" s="149">
        <f t="shared" si="414"/>
        <v>6840</v>
      </c>
      <c r="ED96" s="68">
        <f t="shared" si="833"/>
        <v>6840</v>
      </c>
      <c r="EE96" s="68">
        <f t="shared" si="833"/>
        <v>0</v>
      </c>
      <c r="EF96" s="68">
        <f t="shared" si="833"/>
        <v>0</v>
      </c>
      <c r="EG96" s="150">
        <f t="shared" si="415"/>
        <v>5946.9009999999998</v>
      </c>
      <c r="EH96" s="68">
        <f t="shared" si="834"/>
        <v>5946.9009999999998</v>
      </c>
      <c r="EI96" s="68">
        <f t="shared" si="834"/>
        <v>0</v>
      </c>
      <c r="EJ96" s="68">
        <f t="shared" si="834"/>
        <v>0</v>
      </c>
      <c r="EK96" s="139">
        <f t="shared" si="772"/>
        <v>893.09900000000016</v>
      </c>
      <c r="EL96" s="140">
        <f t="shared" si="773"/>
        <v>-13.057002923976611</v>
      </c>
      <c r="EM96" s="149">
        <f t="shared" si="416"/>
        <v>0</v>
      </c>
      <c r="EN96" s="68">
        <f>+[1]Аппарат!EN92</f>
        <v>0</v>
      </c>
      <c r="EO96" s="68">
        <f>+[1]Аппарат!EO92</f>
        <v>0</v>
      </c>
      <c r="EP96" s="68"/>
      <c r="EQ96" s="150">
        <f t="shared" si="417"/>
        <v>0</v>
      </c>
      <c r="ER96" s="68">
        <f>+[1]Аппарат!ER92</f>
        <v>0</v>
      </c>
      <c r="ES96" s="68">
        <f>+[1]Аппарат!ES92</f>
        <v>0</v>
      </c>
      <c r="ET96" s="68">
        <f>+[1]Аппарат!ET92</f>
        <v>0</v>
      </c>
      <c r="EU96" s="139">
        <f t="shared" si="774"/>
        <v>0</v>
      </c>
      <c r="EV96" s="140" t="e">
        <f t="shared" si="775"/>
        <v>#DIV/0!</v>
      </c>
      <c r="EW96" s="149">
        <f t="shared" si="418"/>
        <v>0</v>
      </c>
      <c r="EX96" s="68">
        <f>+[1]Аппарат!EX92</f>
        <v>0</v>
      </c>
      <c r="EY96" s="68">
        <f>+[1]Аппарат!EY92</f>
        <v>0</v>
      </c>
      <c r="EZ96" s="68"/>
      <c r="FA96" s="150">
        <f t="shared" si="419"/>
        <v>0</v>
      </c>
      <c r="FB96" s="68">
        <f>+[1]Аппарат!FB92</f>
        <v>0</v>
      </c>
      <c r="FC96" s="68">
        <f>+[1]Аппарат!FC92</f>
        <v>0</v>
      </c>
      <c r="FD96" s="68">
        <f>+[1]Аппарат!FD92</f>
        <v>0</v>
      </c>
      <c r="FE96" s="139">
        <f t="shared" si="776"/>
        <v>0</v>
      </c>
      <c r="FF96" s="140" t="e">
        <f t="shared" si="777"/>
        <v>#DIV/0!</v>
      </c>
      <c r="FG96" s="149">
        <f t="shared" si="420"/>
        <v>0</v>
      </c>
      <c r="FH96" s="68">
        <f>+[1]Аппарат!FH92</f>
        <v>0</v>
      </c>
      <c r="FI96" s="68">
        <f>+[1]Аппарат!FI92</f>
        <v>0</v>
      </c>
      <c r="FJ96" s="68"/>
      <c r="FK96" s="150">
        <f t="shared" si="421"/>
        <v>0</v>
      </c>
      <c r="FL96" s="68">
        <f>+[1]Аппарат!FL92</f>
        <v>0</v>
      </c>
      <c r="FM96" s="68">
        <f>+[1]Аппарат!FM92</f>
        <v>0</v>
      </c>
      <c r="FN96" s="68">
        <f>+[1]Аппарат!FN92</f>
        <v>0</v>
      </c>
      <c r="FO96" s="139">
        <f t="shared" si="778"/>
        <v>0</v>
      </c>
      <c r="FP96" s="140" t="e">
        <f t="shared" si="779"/>
        <v>#DIV/0!</v>
      </c>
      <c r="FQ96" s="149">
        <f t="shared" si="422"/>
        <v>0</v>
      </c>
      <c r="FR96" s="68">
        <f t="shared" si="835"/>
        <v>0</v>
      </c>
      <c r="FS96" s="68">
        <f t="shared" si="835"/>
        <v>0</v>
      </c>
      <c r="FT96" s="68">
        <f t="shared" si="835"/>
        <v>0</v>
      </c>
      <c r="FU96" s="150">
        <f t="shared" si="423"/>
        <v>0</v>
      </c>
      <c r="FV96" s="68">
        <f t="shared" si="836"/>
        <v>0</v>
      </c>
      <c r="FW96" s="68">
        <f t="shared" si="836"/>
        <v>0</v>
      </c>
      <c r="FX96" s="68">
        <f t="shared" si="836"/>
        <v>0</v>
      </c>
      <c r="FY96" s="139">
        <f t="shared" si="780"/>
        <v>0</v>
      </c>
      <c r="FZ96" s="140" t="e">
        <f t="shared" si="781"/>
        <v>#DIV/0!</v>
      </c>
      <c r="GA96" s="149">
        <f t="shared" si="424"/>
        <v>6840</v>
      </c>
      <c r="GB96" s="68">
        <f t="shared" si="837"/>
        <v>6840</v>
      </c>
      <c r="GC96" s="68">
        <f t="shared" si="837"/>
        <v>0</v>
      </c>
      <c r="GD96" s="68">
        <f t="shared" si="837"/>
        <v>0</v>
      </c>
      <c r="GE96" s="150">
        <f t="shared" si="425"/>
        <v>5946.9009999999998</v>
      </c>
      <c r="GF96" s="68">
        <f t="shared" si="838"/>
        <v>5946.9009999999998</v>
      </c>
      <c r="GG96" s="68">
        <f t="shared" si="838"/>
        <v>0</v>
      </c>
      <c r="GH96" s="68">
        <f t="shared" si="838"/>
        <v>0</v>
      </c>
      <c r="GI96" s="139">
        <f t="shared" si="782"/>
        <v>893.09900000000016</v>
      </c>
      <c r="GJ96" s="140">
        <f t="shared" si="783"/>
        <v>-13.057002923976611</v>
      </c>
      <c r="GK96" s="149">
        <f t="shared" si="426"/>
        <v>6840</v>
      </c>
      <c r="GL96" s="68">
        <f t="shared" si="839"/>
        <v>6840</v>
      </c>
      <c r="GM96" s="68">
        <f t="shared" si="839"/>
        <v>0</v>
      </c>
      <c r="GN96" s="68">
        <f t="shared" si="839"/>
        <v>0</v>
      </c>
      <c r="GO96" s="150">
        <f t="shared" si="427"/>
        <v>5946.9009999999998</v>
      </c>
      <c r="GP96" s="68">
        <f t="shared" si="840"/>
        <v>5946.9009999999998</v>
      </c>
      <c r="GQ96" s="68">
        <f t="shared" si="840"/>
        <v>0</v>
      </c>
      <c r="GR96" s="68">
        <f t="shared" si="840"/>
        <v>0</v>
      </c>
      <c r="GS96" s="139">
        <f t="shared" si="784"/>
        <v>893.09900000000016</v>
      </c>
      <c r="GT96" s="140">
        <f t="shared" si="785"/>
        <v>-13.057002923976611</v>
      </c>
      <c r="GV96" s="31">
        <f>+GK96</f>
        <v>6840</v>
      </c>
      <c r="GW96" s="31">
        <v>18.427969999999998</v>
      </c>
      <c r="GX96" s="65">
        <f t="shared" si="673"/>
        <v>18.427969999999998</v>
      </c>
      <c r="GZ96" s="79">
        <f t="shared" si="449"/>
        <v>0</v>
      </c>
    </row>
    <row r="97" spans="1:213" ht="15" x14ac:dyDescent="0.2">
      <c r="A97" s="340"/>
      <c r="B97" s="152" t="s">
        <v>356</v>
      </c>
      <c r="C97" s="149">
        <f t="shared" si="674"/>
        <v>600</v>
      </c>
      <c r="D97" s="68">
        <f>+[1]Аппарат!D93</f>
        <v>600</v>
      </c>
      <c r="E97" s="68">
        <f>+[1]Аппарат!E93</f>
        <v>0</v>
      </c>
      <c r="F97" s="68"/>
      <c r="G97" s="150">
        <f t="shared" si="521"/>
        <v>259.113</v>
      </c>
      <c r="H97" s="68">
        <f>+[1]Аппарат!H93</f>
        <v>259.113</v>
      </c>
      <c r="I97" s="68">
        <f>+[1]Аппарат!I93</f>
        <v>0</v>
      </c>
      <c r="J97" s="68">
        <f>+[1]Аппарат!J93</f>
        <v>0</v>
      </c>
      <c r="K97" s="139">
        <f t="shared" si="675"/>
        <v>340.887</v>
      </c>
      <c r="L97" s="140">
        <f t="shared" si="676"/>
        <v>-56.814500000000002</v>
      </c>
      <c r="M97" s="149">
        <f t="shared" si="762"/>
        <v>600</v>
      </c>
      <c r="N97" s="68">
        <f>+[1]Аппарат!N93</f>
        <v>600</v>
      </c>
      <c r="O97" s="68">
        <f>+[1]Аппарат!O93</f>
        <v>0</v>
      </c>
      <c r="P97" s="68"/>
      <c r="Q97" s="150">
        <f t="shared" si="656"/>
        <v>259.113</v>
      </c>
      <c r="R97" s="68">
        <f>+[1]Аппарат!R93</f>
        <v>259.113</v>
      </c>
      <c r="S97" s="68">
        <f>+[1]Аппарат!S93</f>
        <v>0</v>
      </c>
      <c r="T97" s="68">
        <f>+[1]Аппарат!T93</f>
        <v>0</v>
      </c>
      <c r="U97" s="139">
        <f t="shared" si="677"/>
        <v>340.887</v>
      </c>
      <c r="V97" s="140">
        <f t="shared" si="678"/>
        <v>-56.814500000000002</v>
      </c>
      <c r="W97" s="149">
        <f t="shared" si="396"/>
        <v>600</v>
      </c>
      <c r="X97" s="68">
        <f>+[1]Аппарат!X93</f>
        <v>600</v>
      </c>
      <c r="Y97" s="68">
        <f>+[1]Аппарат!Y93</f>
        <v>0</v>
      </c>
      <c r="Z97" s="68"/>
      <c r="AA97" s="150">
        <f t="shared" si="397"/>
        <v>259.113</v>
      </c>
      <c r="AB97" s="68">
        <f>+[1]Аппарат!AB93</f>
        <v>259.113</v>
      </c>
      <c r="AC97" s="68">
        <f>+[1]Аппарат!AC93</f>
        <v>0</v>
      </c>
      <c r="AD97" s="68">
        <f>+[1]Аппарат!AD93</f>
        <v>0</v>
      </c>
      <c r="AE97" s="139">
        <f t="shared" si="679"/>
        <v>340.887</v>
      </c>
      <c r="AF97" s="140">
        <f t="shared" si="680"/>
        <v>-56.814500000000002</v>
      </c>
      <c r="AG97" s="149">
        <f t="shared" si="398"/>
        <v>1800</v>
      </c>
      <c r="AH97" s="68">
        <f t="shared" si="826"/>
        <v>1800</v>
      </c>
      <c r="AI97" s="68">
        <f t="shared" si="826"/>
        <v>0</v>
      </c>
      <c r="AJ97" s="68">
        <f t="shared" si="826"/>
        <v>0</v>
      </c>
      <c r="AK97" s="150">
        <f t="shared" si="399"/>
        <v>777.33899999999994</v>
      </c>
      <c r="AL97" s="68">
        <f t="shared" si="827"/>
        <v>777.33899999999994</v>
      </c>
      <c r="AM97" s="68">
        <f t="shared" si="827"/>
        <v>0</v>
      </c>
      <c r="AN97" s="68">
        <f t="shared" si="827"/>
        <v>0</v>
      </c>
      <c r="AO97" s="139">
        <f t="shared" si="681"/>
        <v>1022.6610000000001</v>
      </c>
      <c r="AP97" s="140">
        <f t="shared" si="682"/>
        <v>-56.814500000000002</v>
      </c>
      <c r="AQ97" s="149">
        <f t="shared" si="400"/>
        <v>600</v>
      </c>
      <c r="AR97" s="68">
        <f>+[1]Аппарат!AR93</f>
        <v>600</v>
      </c>
      <c r="AS97" s="68">
        <f>+[1]Аппарат!AS93</f>
        <v>0</v>
      </c>
      <c r="AT97" s="68"/>
      <c r="AU97" s="150">
        <f t="shared" si="401"/>
        <v>259.113</v>
      </c>
      <c r="AV97" s="68">
        <f>+[1]Аппарат!AV93</f>
        <v>259.113</v>
      </c>
      <c r="AW97" s="68">
        <f>+[1]Аппарат!AW93</f>
        <v>0</v>
      </c>
      <c r="AX97" s="68">
        <f>+[1]Аппарат!AX93</f>
        <v>0</v>
      </c>
      <c r="AY97" s="139">
        <f t="shared" si="683"/>
        <v>340.887</v>
      </c>
      <c r="AZ97" s="140">
        <f t="shared" si="684"/>
        <v>-56.814500000000002</v>
      </c>
      <c r="BA97" s="149">
        <f t="shared" si="402"/>
        <v>600</v>
      </c>
      <c r="BB97" s="68">
        <f>+[1]Аппарат!BB93</f>
        <v>600</v>
      </c>
      <c r="BC97" s="68">
        <f>+[1]Аппарат!BC93</f>
        <v>0</v>
      </c>
      <c r="BD97" s="68"/>
      <c r="BE97" s="150">
        <f t="shared" si="403"/>
        <v>259.113</v>
      </c>
      <c r="BF97" s="68">
        <f>+[1]Аппарат!BF93</f>
        <v>259.113</v>
      </c>
      <c r="BG97" s="68">
        <f>+[1]Аппарат!BG93</f>
        <v>0</v>
      </c>
      <c r="BH97" s="68">
        <f>+[1]Аппарат!BH93</f>
        <v>0</v>
      </c>
      <c r="BI97" s="139">
        <f t="shared" si="685"/>
        <v>340.887</v>
      </c>
      <c r="BJ97" s="140">
        <f t="shared" si="686"/>
        <v>-56.814500000000002</v>
      </c>
      <c r="BK97" s="149">
        <f t="shared" si="404"/>
        <v>600</v>
      </c>
      <c r="BL97" s="68">
        <f>+[1]Аппарат!BL93</f>
        <v>600</v>
      </c>
      <c r="BM97" s="68">
        <f>+[1]Аппарат!BM93</f>
        <v>0</v>
      </c>
      <c r="BN97" s="68"/>
      <c r="BO97" s="150">
        <f t="shared" si="405"/>
        <v>259.113</v>
      </c>
      <c r="BP97" s="68">
        <f>+[1]Аппарат!BP93</f>
        <v>259.113</v>
      </c>
      <c r="BQ97" s="68">
        <f>+[1]Аппарат!BQ93</f>
        <v>0</v>
      </c>
      <c r="BR97" s="68">
        <f>+[1]Аппарат!BR93</f>
        <v>0</v>
      </c>
      <c r="BS97" s="139">
        <f t="shared" si="687"/>
        <v>340.887</v>
      </c>
      <c r="BT97" s="140">
        <f t="shared" si="688"/>
        <v>-56.814500000000002</v>
      </c>
      <c r="BU97" s="149">
        <f t="shared" si="406"/>
        <v>1800</v>
      </c>
      <c r="BV97" s="68">
        <f t="shared" si="828"/>
        <v>1800</v>
      </c>
      <c r="BW97" s="68">
        <f t="shared" si="828"/>
        <v>0</v>
      </c>
      <c r="BX97" s="68">
        <f t="shared" si="828"/>
        <v>0</v>
      </c>
      <c r="BY97" s="150">
        <f t="shared" si="407"/>
        <v>777.33899999999994</v>
      </c>
      <c r="BZ97" s="68">
        <f t="shared" si="829"/>
        <v>777.33899999999994</v>
      </c>
      <c r="CA97" s="68">
        <f t="shared" si="829"/>
        <v>0</v>
      </c>
      <c r="CB97" s="68">
        <f t="shared" si="829"/>
        <v>0</v>
      </c>
      <c r="CC97" s="139">
        <f t="shared" si="689"/>
        <v>1022.6610000000001</v>
      </c>
      <c r="CD97" s="140">
        <f t="shared" si="690"/>
        <v>-56.814500000000002</v>
      </c>
      <c r="CE97" s="149">
        <f t="shared" si="408"/>
        <v>3600</v>
      </c>
      <c r="CF97" s="68">
        <f t="shared" si="830"/>
        <v>3600</v>
      </c>
      <c r="CG97" s="68">
        <f t="shared" si="830"/>
        <v>0</v>
      </c>
      <c r="CH97" s="68">
        <f t="shared" si="830"/>
        <v>0</v>
      </c>
      <c r="CI97" s="150">
        <f t="shared" si="409"/>
        <v>1554.6779999999999</v>
      </c>
      <c r="CJ97" s="68">
        <f>+[1]Аппарат!CJ93</f>
        <v>1554.6779999999999</v>
      </c>
      <c r="CK97" s="68">
        <f>+[1]Аппарат!CK93</f>
        <v>0</v>
      </c>
      <c r="CL97" s="68">
        <f>+[1]Аппарат!CL93</f>
        <v>0</v>
      </c>
      <c r="CM97" s="139">
        <f t="shared" si="691"/>
        <v>2045.3220000000001</v>
      </c>
      <c r="CN97" s="140">
        <f t="shared" si="692"/>
        <v>-56.814500000000002</v>
      </c>
      <c r="CO97" s="149">
        <f t="shared" si="693"/>
        <v>600</v>
      </c>
      <c r="CP97" s="68">
        <f>+[1]Аппарат!CP93</f>
        <v>600</v>
      </c>
      <c r="CQ97" s="68">
        <f>+[1]Аппарат!CQ93</f>
        <v>0</v>
      </c>
      <c r="CR97" s="68"/>
      <c r="CS97" s="150">
        <f t="shared" si="523"/>
        <v>259.11</v>
      </c>
      <c r="CT97" s="68">
        <f>+[1]Аппарат!CT93</f>
        <v>259.11</v>
      </c>
      <c r="CU97" s="68">
        <f>+[1]Аппарат!CU93</f>
        <v>0</v>
      </c>
      <c r="CV97" s="68">
        <f>+[1]Аппарат!CV93</f>
        <v>0</v>
      </c>
      <c r="CW97" s="139">
        <f t="shared" si="763"/>
        <v>340.89</v>
      </c>
      <c r="CX97" s="140">
        <f t="shared" si="764"/>
        <v>-56.814999999999998</v>
      </c>
      <c r="CY97" s="149">
        <f t="shared" si="765"/>
        <v>600</v>
      </c>
      <c r="CZ97" s="68">
        <f>+[1]Аппарат!CZ93</f>
        <v>600</v>
      </c>
      <c r="DA97" s="68">
        <f>+[1]Аппарат!DA93</f>
        <v>0</v>
      </c>
      <c r="DB97" s="68"/>
      <c r="DC97" s="150">
        <f t="shared" si="662"/>
        <v>259.113</v>
      </c>
      <c r="DD97" s="68">
        <f>+[1]Аппарат!DD93</f>
        <v>259.113</v>
      </c>
      <c r="DE97" s="68">
        <f>+[1]Аппарат!DE93</f>
        <v>0</v>
      </c>
      <c r="DF97" s="68">
        <f>+[1]Аппарат!DF93</f>
        <v>0</v>
      </c>
      <c r="DG97" s="139">
        <f t="shared" si="766"/>
        <v>340.887</v>
      </c>
      <c r="DH97" s="140">
        <f t="shared" si="767"/>
        <v>-56.814500000000002</v>
      </c>
      <c r="DI97" s="149">
        <f t="shared" si="410"/>
        <v>600</v>
      </c>
      <c r="DJ97" s="68">
        <f>+[1]Аппарат!DJ93</f>
        <v>600</v>
      </c>
      <c r="DK97" s="68">
        <f>+[1]Аппарат!DK93</f>
        <v>0</v>
      </c>
      <c r="DL97" s="68"/>
      <c r="DM97" s="150">
        <f t="shared" si="411"/>
        <v>259.113</v>
      </c>
      <c r="DN97" s="68">
        <f>+[1]Аппарат!DN93</f>
        <v>259.113</v>
      </c>
      <c r="DO97" s="68">
        <f>+[1]Аппарат!DO93</f>
        <v>0</v>
      </c>
      <c r="DP97" s="68">
        <f>+[1]Аппарат!DP93</f>
        <v>0</v>
      </c>
      <c r="DQ97" s="139">
        <f t="shared" si="768"/>
        <v>340.887</v>
      </c>
      <c r="DR97" s="140">
        <f t="shared" si="769"/>
        <v>-56.814500000000002</v>
      </c>
      <c r="DS97" s="149">
        <f t="shared" si="412"/>
        <v>1800</v>
      </c>
      <c r="DT97" s="68">
        <f t="shared" si="831"/>
        <v>1800</v>
      </c>
      <c r="DU97" s="68">
        <f t="shared" si="831"/>
        <v>0</v>
      </c>
      <c r="DV97" s="68">
        <f t="shared" si="831"/>
        <v>0</v>
      </c>
      <c r="DW97" s="150">
        <f t="shared" si="413"/>
        <v>777.33600000000001</v>
      </c>
      <c r="DX97" s="68">
        <f t="shared" si="832"/>
        <v>777.33600000000001</v>
      </c>
      <c r="DY97" s="68">
        <f t="shared" si="832"/>
        <v>0</v>
      </c>
      <c r="DZ97" s="68">
        <f t="shared" si="832"/>
        <v>0</v>
      </c>
      <c r="EA97" s="139">
        <f t="shared" si="770"/>
        <v>1022.664</v>
      </c>
      <c r="EB97" s="140">
        <f t="shared" si="771"/>
        <v>-56.81466666666666</v>
      </c>
      <c r="EC97" s="149">
        <f t="shared" si="414"/>
        <v>5400</v>
      </c>
      <c r="ED97" s="68">
        <f t="shared" si="833"/>
        <v>5400</v>
      </c>
      <c r="EE97" s="68">
        <f t="shared" si="833"/>
        <v>0</v>
      </c>
      <c r="EF97" s="68">
        <f t="shared" si="833"/>
        <v>0</v>
      </c>
      <c r="EG97" s="150">
        <f t="shared" si="415"/>
        <v>2332.0140000000001</v>
      </c>
      <c r="EH97" s="68">
        <f t="shared" si="834"/>
        <v>2332.0140000000001</v>
      </c>
      <c r="EI97" s="68">
        <f t="shared" si="834"/>
        <v>0</v>
      </c>
      <c r="EJ97" s="68">
        <f t="shared" si="834"/>
        <v>0</v>
      </c>
      <c r="EK97" s="139">
        <f t="shared" si="772"/>
        <v>3067.9859999999999</v>
      </c>
      <c r="EL97" s="140">
        <f t="shared" si="773"/>
        <v>-56.81455555555555</v>
      </c>
      <c r="EM97" s="149">
        <f t="shared" si="416"/>
        <v>600</v>
      </c>
      <c r="EN97" s="68">
        <f>+[1]Аппарат!EN93</f>
        <v>600</v>
      </c>
      <c r="EO97" s="68">
        <f>+[1]Аппарат!EO93</f>
        <v>0</v>
      </c>
      <c r="EP97" s="68"/>
      <c r="EQ97" s="150">
        <f t="shared" si="417"/>
        <v>259.113</v>
      </c>
      <c r="ER97" s="68">
        <f>+[1]Аппарат!ER93</f>
        <v>259.113</v>
      </c>
      <c r="ES97" s="68">
        <f>+[1]Аппарат!ES93</f>
        <v>0</v>
      </c>
      <c r="ET97" s="68">
        <f>+[1]Аппарат!ET93</f>
        <v>0</v>
      </c>
      <c r="EU97" s="139">
        <f t="shared" si="774"/>
        <v>340.887</v>
      </c>
      <c r="EV97" s="140">
        <f t="shared" si="775"/>
        <v>-56.814500000000002</v>
      </c>
      <c r="EW97" s="149">
        <f t="shared" si="418"/>
        <v>600</v>
      </c>
      <c r="EX97" s="68">
        <f>+[1]Аппарат!EX93</f>
        <v>600</v>
      </c>
      <c r="EY97" s="68">
        <f>+[1]Аппарат!EY93</f>
        <v>0</v>
      </c>
      <c r="EZ97" s="68"/>
      <c r="FA97" s="150">
        <f t="shared" si="419"/>
        <v>259.113</v>
      </c>
      <c r="FB97" s="68">
        <f>+[1]Аппарат!FB93</f>
        <v>259.113</v>
      </c>
      <c r="FC97" s="68">
        <f>+[1]Аппарат!FC93</f>
        <v>0</v>
      </c>
      <c r="FD97" s="68">
        <f>+[1]Аппарат!FD93</f>
        <v>0</v>
      </c>
      <c r="FE97" s="139">
        <f t="shared" si="776"/>
        <v>340.887</v>
      </c>
      <c r="FF97" s="140">
        <f t="shared" si="777"/>
        <v>-56.814500000000002</v>
      </c>
      <c r="FG97" s="149">
        <f t="shared" si="420"/>
        <v>600</v>
      </c>
      <c r="FH97" s="68">
        <f>+[1]Аппарат!FH93</f>
        <v>600</v>
      </c>
      <c r="FI97" s="68">
        <f>+[1]Аппарат!FI93</f>
        <v>0</v>
      </c>
      <c r="FJ97" s="68"/>
      <c r="FK97" s="150">
        <f t="shared" si="421"/>
        <v>168.34100000000001</v>
      </c>
      <c r="FL97" s="68">
        <f>+[1]Аппарат!FL93</f>
        <v>168.34100000000001</v>
      </c>
      <c r="FM97" s="68">
        <f>+[1]Аппарат!FM93</f>
        <v>0</v>
      </c>
      <c r="FN97" s="68">
        <f>+[1]Аппарат!FN93</f>
        <v>0</v>
      </c>
      <c r="FO97" s="139">
        <f t="shared" si="778"/>
        <v>431.65899999999999</v>
      </c>
      <c r="FP97" s="140">
        <f t="shared" si="779"/>
        <v>-71.943166666666656</v>
      </c>
      <c r="FQ97" s="149">
        <f t="shared" si="422"/>
        <v>1800</v>
      </c>
      <c r="FR97" s="68">
        <f t="shared" si="835"/>
        <v>1800</v>
      </c>
      <c r="FS97" s="68">
        <f t="shared" si="835"/>
        <v>0</v>
      </c>
      <c r="FT97" s="68">
        <f t="shared" si="835"/>
        <v>0</v>
      </c>
      <c r="FU97" s="150">
        <f t="shared" si="423"/>
        <v>686.56700000000001</v>
      </c>
      <c r="FV97" s="68">
        <f t="shared" si="836"/>
        <v>686.56700000000001</v>
      </c>
      <c r="FW97" s="68">
        <f t="shared" si="836"/>
        <v>0</v>
      </c>
      <c r="FX97" s="68">
        <f t="shared" si="836"/>
        <v>0</v>
      </c>
      <c r="FY97" s="139">
        <f t="shared" si="780"/>
        <v>1113.433</v>
      </c>
      <c r="FZ97" s="140">
        <f t="shared" si="781"/>
        <v>-61.857388888888885</v>
      </c>
      <c r="GA97" s="149">
        <f t="shared" si="424"/>
        <v>3600</v>
      </c>
      <c r="GB97" s="68">
        <f t="shared" si="837"/>
        <v>3600</v>
      </c>
      <c r="GC97" s="68">
        <f t="shared" si="837"/>
        <v>0</v>
      </c>
      <c r="GD97" s="68">
        <f t="shared" si="837"/>
        <v>0</v>
      </c>
      <c r="GE97" s="150">
        <f t="shared" si="425"/>
        <v>1463.903</v>
      </c>
      <c r="GF97" s="68">
        <f t="shared" si="838"/>
        <v>1463.903</v>
      </c>
      <c r="GG97" s="68">
        <f t="shared" si="838"/>
        <v>0</v>
      </c>
      <c r="GH97" s="68">
        <f t="shared" si="838"/>
        <v>0</v>
      </c>
      <c r="GI97" s="139">
        <f t="shared" si="782"/>
        <v>2136.0969999999998</v>
      </c>
      <c r="GJ97" s="140">
        <f t="shared" si="783"/>
        <v>-59.33602777777778</v>
      </c>
      <c r="GK97" s="149">
        <f t="shared" si="426"/>
        <v>7200</v>
      </c>
      <c r="GL97" s="68">
        <f t="shared" si="839"/>
        <v>7200</v>
      </c>
      <c r="GM97" s="68">
        <f t="shared" si="839"/>
        <v>0</v>
      </c>
      <c r="GN97" s="68">
        <f t="shared" si="839"/>
        <v>0</v>
      </c>
      <c r="GO97" s="150">
        <f t="shared" si="427"/>
        <v>3018.5810000000001</v>
      </c>
      <c r="GP97" s="68">
        <f t="shared" si="840"/>
        <v>3018.5810000000001</v>
      </c>
      <c r="GQ97" s="68">
        <f t="shared" si="840"/>
        <v>0</v>
      </c>
      <c r="GR97" s="68">
        <f t="shared" si="840"/>
        <v>0</v>
      </c>
      <c r="GS97" s="139">
        <f t="shared" si="784"/>
        <v>4181.4189999999999</v>
      </c>
      <c r="GT97" s="140">
        <f t="shared" si="785"/>
        <v>-58.075263888888891</v>
      </c>
      <c r="GV97" s="31">
        <f>+GK97</f>
        <v>7200</v>
      </c>
      <c r="GW97" s="31">
        <v>1554.6834799999999</v>
      </c>
      <c r="GX97" s="65">
        <f t="shared" si="673"/>
        <v>5.4800000000341242E-3</v>
      </c>
      <c r="GZ97" s="79">
        <f t="shared" si="449"/>
        <v>777.33899999999994</v>
      </c>
    </row>
    <row r="98" spans="1:213" ht="15" x14ac:dyDescent="0.2">
      <c r="A98" s="340"/>
      <c r="B98" s="153" t="s">
        <v>357</v>
      </c>
      <c r="C98" s="149">
        <f t="shared" si="674"/>
        <v>9000</v>
      </c>
      <c r="D98" s="68">
        <f>+[1]Аппарат!D94</f>
        <v>6588.8051462131789</v>
      </c>
      <c r="E98" s="68">
        <f>+[1]Аппарат!E94</f>
        <v>2411.1948537868211</v>
      </c>
      <c r="F98" s="68"/>
      <c r="G98" s="150">
        <f t="shared" si="521"/>
        <v>8206.2790000000005</v>
      </c>
      <c r="H98" s="68">
        <f>+[1]Аппарат!H94</f>
        <v>5799.3773693000003</v>
      </c>
      <c r="I98" s="68">
        <f>+[1]Аппарат!I94</f>
        <v>2406.9016307000002</v>
      </c>
      <c r="J98" s="68">
        <f>+[1]Аппарат!J94</f>
        <v>0</v>
      </c>
      <c r="K98" s="139">
        <f t="shared" si="675"/>
        <v>793.72099999999955</v>
      </c>
      <c r="L98" s="140">
        <f t="shared" si="676"/>
        <v>-8.8191222222222194</v>
      </c>
      <c r="M98" s="149">
        <f t="shared" si="762"/>
        <v>9000.0000000000018</v>
      </c>
      <c r="N98" s="68">
        <f>+[1]Аппарат!N94</f>
        <v>6595.5281560565527</v>
      </c>
      <c r="O98" s="68">
        <f>+[1]Аппарат!O94</f>
        <v>2404.4718439434487</v>
      </c>
      <c r="P98" s="68"/>
      <c r="Q98" s="150">
        <f t="shared" si="656"/>
        <v>8576.0444431371998</v>
      </c>
      <c r="R98" s="68">
        <f>+[1]Аппарат!R94</f>
        <v>6013.3045489052001</v>
      </c>
      <c r="S98" s="68">
        <f>+[1]Аппарат!S94</f>
        <v>2562.7398942320001</v>
      </c>
      <c r="T98" s="68">
        <f>+[1]Аппарат!T94</f>
        <v>0</v>
      </c>
      <c r="U98" s="139">
        <f t="shared" si="677"/>
        <v>423.95555686280204</v>
      </c>
      <c r="V98" s="140">
        <f t="shared" si="678"/>
        <v>-4.7106172984755688</v>
      </c>
      <c r="W98" s="149">
        <f t="shared" si="396"/>
        <v>9000</v>
      </c>
      <c r="X98" s="68">
        <f>+[1]Аппарат!X94</f>
        <v>6588.805146213178</v>
      </c>
      <c r="Y98" s="68">
        <f>+[1]Аппарат!Y94</f>
        <v>2411.194853786822</v>
      </c>
      <c r="Z98" s="68"/>
      <c r="AA98" s="150">
        <f t="shared" si="397"/>
        <v>8646.0480000000007</v>
      </c>
      <c r="AB98" s="68">
        <f>+[1]Аппарат!AB94</f>
        <v>6330.0655335110405</v>
      </c>
      <c r="AC98" s="68">
        <f>+[1]Аппарат!AC94</f>
        <v>2315.9824664889607</v>
      </c>
      <c r="AD98" s="68">
        <f>+[1]Аппарат!AD94</f>
        <v>0</v>
      </c>
      <c r="AE98" s="139">
        <f t="shared" si="679"/>
        <v>353.95199999999932</v>
      </c>
      <c r="AF98" s="140">
        <f t="shared" si="680"/>
        <v>-3.9327999999999861</v>
      </c>
      <c r="AG98" s="149">
        <f t="shared" si="398"/>
        <v>27000.000000000004</v>
      </c>
      <c r="AH98" s="68">
        <f t="shared" si="826"/>
        <v>19773.13844848291</v>
      </c>
      <c r="AI98" s="68">
        <f t="shared" si="826"/>
        <v>7226.8615515170923</v>
      </c>
      <c r="AJ98" s="68">
        <f t="shared" si="826"/>
        <v>0</v>
      </c>
      <c r="AK98" s="150">
        <f t="shared" si="399"/>
        <v>25428.371443137199</v>
      </c>
      <c r="AL98" s="68">
        <f t="shared" si="827"/>
        <v>18142.747451716241</v>
      </c>
      <c r="AM98" s="68">
        <f t="shared" si="827"/>
        <v>7285.62399142096</v>
      </c>
      <c r="AN98" s="68">
        <f t="shared" si="827"/>
        <v>0</v>
      </c>
      <c r="AO98" s="139">
        <f t="shared" si="681"/>
        <v>1571.6285568628045</v>
      </c>
      <c r="AP98" s="140">
        <f t="shared" si="682"/>
        <v>-5.8208465068992865</v>
      </c>
      <c r="AQ98" s="149">
        <f t="shared" si="400"/>
        <v>9000</v>
      </c>
      <c r="AR98" s="68">
        <f>+[1]Аппарат!AR94</f>
        <v>6588.805146213178</v>
      </c>
      <c r="AS98" s="68">
        <f>+[1]Аппарат!AS94</f>
        <v>2411.194853786822</v>
      </c>
      <c r="AT98" s="68"/>
      <c r="AU98" s="150">
        <f t="shared" si="401"/>
        <v>8817.5924400000004</v>
      </c>
      <c r="AV98" s="68">
        <f>+[1]Аппарат!AV94</f>
        <v>6316.4947766702853</v>
      </c>
      <c r="AW98" s="68">
        <f>+[1]Аппарат!AW94</f>
        <v>2501.097663329715</v>
      </c>
      <c r="AX98" s="68">
        <f>+[1]Аппарат!AX94</f>
        <v>0</v>
      </c>
      <c r="AY98" s="139">
        <f t="shared" si="683"/>
        <v>182.40755999999965</v>
      </c>
      <c r="AZ98" s="140">
        <f t="shared" si="684"/>
        <v>-2.0267506666666719</v>
      </c>
      <c r="BA98" s="149">
        <f t="shared" si="402"/>
        <v>9000</v>
      </c>
      <c r="BB98" s="68">
        <f>+[1]Аппарат!BB94</f>
        <v>6549.0059158435561</v>
      </c>
      <c r="BC98" s="68">
        <f>+[1]Аппарат!BC94</f>
        <v>2450.9940841564439</v>
      </c>
      <c r="BD98" s="68"/>
      <c r="BE98" s="150">
        <f t="shared" si="403"/>
        <v>8683.2779999999984</v>
      </c>
      <c r="BF98" s="68">
        <f>+[1]Аппарат!BF94</f>
        <v>6216.3686871188784</v>
      </c>
      <c r="BG98" s="68">
        <f>+[1]Аппарат!BG94</f>
        <v>2466.909312881121</v>
      </c>
      <c r="BH98" s="68">
        <f>+[1]Аппарат!BH94</f>
        <v>0</v>
      </c>
      <c r="BI98" s="139">
        <f t="shared" si="685"/>
        <v>316.72200000000157</v>
      </c>
      <c r="BJ98" s="140">
        <f t="shared" si="686"/>
        <v>-3.5191333333333432</v>
      </c>
      <c r="BK98" s="149">
        <f t="shared" si="404"/>
        <v>9000</v>
      </c>
      <c r="BL98" s="68">
        <f>+[1]Аппарат!BL94</f>
        <v>6588.8051462131789</v>
      </c>
      <c r="BM98" s="68">
        <f>+[1]Аппарат!BM94</f>
        <v>2411.1948537868211</v>
      </c>
      <c r="BN98" s="68"/>
      <c r="BO98" s="150">
        <f t="shared" si="405"/>
        <v>9087.7920000000013</v>
      </c>
      <c r="BP98" s="68">
        <f>+[1]Аппарат!BP94</f>
        <v>6564.8219652856069</v>
      </c>
      <c r="BQ98" s="68">
        <f>+[1]Аппарат!BQ94</f>
        <v>2522.9700347143935</v>
      </c>
      <c r="BR98" s="68">
        <f>+[1]Аппарат!BR94</f>
        <v>0</v>
      </c>
      <c r="BS98" s="139">
        <f t="shared" si="687"/>
        <v>-87.792000000001281</v>
      </c>
      <c r="BT98" s="140">
        <f t="shared" si="688"/>
        <v>0.97546666666667647</v>
      </c>
      <c r="BU98" s="149">
        <f t="shared" si="406"/>
        <v>27000.000000000004</v>
      </c>
      <c r="BV98" s="68">
        <f t="shared" si="828"/>
        <v>19726.616208269916</v>
      </c>
      <c r="BW98" s="68">
        <f t="shared" si="828"/>
        <v>7273.3837917300871</v>
      </c>
      <c r="BX98" s="68">
        <f t="shared" si="828"/>
        <v>0</v>
      </c>
      <c r="BY98" s="150">
        <f t="shared" si="407"/>
        <v>26588.66244</v>
      </c>
      <c r="BZ98" s="68">
        <f t="shared" si="829"/>
        <v>19097.685429074769</v>
      </c>
      <c r="CA98" s="68">
        <f t="shared" si="829"/>
        <v>7490.9770109252295</v>
      </c>
      <c r="CB98" s="68">
        <f t="shared" si="829"/>
        <v>0</v>
      </c>
      <c r="CC98" s="139">
        <f t="shared" si="689"/>
        <v>411.33756000000358</v>
      </c>
      <c r="CD98" s="140">
        <f t="shared" si="690"/>
        <v>-1.5234724444444652</v>
      </c>
      <c r="CE98" s="149">
        <f t="shared" si="408"/>
        <v>54000.000000000007</v>
      </c>
      <c r="CF98" s="68">
        <f t="shared" si="830"/>
        <v>39499.754656752826</v>
      </c>
      <c r="CG98" s="68">
        <f t="shared" si="830"/>
        <v>14500.245343247179</v>
      </c>
      <c r="CH98" s="68">
        <f t="shared" si="830"/>
        <v>0</v>
      </c>
      <c r="CI98" s="150">
        <f t="shared" si="409"/>
        <v>52017.033883137192</v>
      </c>
      <c r="CJ98" s="68">
        <f>+[1]Аппарат!CJ94</f>
        <v>37240.432880791006</v>
      </c>
      <c r="CK98" s="68">
        <f>+[1]Аппарат!CK94</f>
        <v>14776.601002346189</v>
      </c>
      <c r="CL98" s="68">
        <f>+[1]Аппарат!CL94</f>
        <v>0</v>
      </c>
      <c r="CM98" s="139">
        <f t="shared" si="691"/>
        <v>1982.9661168628154</v>
      </c>
      <c r="CN98" s="140">
        <f t="shared" si="692"/>
        <v>-3.6721594756718758</v>
      </c>
      <c r="CO98" s="149">
        <f t="shared" si="693"/>
        <v>9000.0000000000018</v>
      </c>
      <c r="CP98" s="68">
        <f>+[1]Аппарат!CP94</f>
        <v>6588.8051462131789</v>
      </c>
      <c r="CQ98" s="68">
        <f>+[1]Аппарат!CQ94</f>
        <v>2411.1948537868225</v>
      </c>
      <c r="CR98" s="68"/>
      <c r="CS98" s="150">
        <f t="shared" si="523"/>
        <v>9103.5300000000025</v>
      </c>
      <c r="CT98" s="68">
        <f>+[1]Аппарат!CT94</f>
        <v>6416.3494249535843</v>
      </c>
      <c r="CU98" s="68">
        <f>+[1]Аппарат!CU94</f>
        <v>2687.1805750464173</v>
      </c>
      <c r="CV98" s="68">
        <f>+[1]Аппарат!CV94</f>
        <v>0</v>
      </c>
      <c r="CW98" s="139">
        <f t="shared" si="763"/>
        <v>-103.53000000000065</v>
      </c>
      <c r="CX98" s="140">
        <f t="shared" si="764"/>
        <v>1.1503333333333359</v>
      </c>
      <c r="CY98" s="149">
        <f t="shared" si="765"/>
        <v>9000.0000000000018</v>
      </c>
      <c r="CZ98" s="68">
        <f>+[1]Аппарат!CZ94</f>
        <v>6549.2282928172017</v>
      </c>
      <c r="DA98" s="68">
        <f>+[1]Аппарат!DA94</f>
        <v>2450.7717071827997</v>
      </c>
      <c r="DB98" s="68"/>
      <c r="DC98" s="150">
        <f t="shared" si="662"/>
        <v>8915.4140000000007</v>
      </c>
      <c r="DD98" s="68">
        <f>+[1]Аппарат!DD94</f>
        <v>6433.0227612455019</v>
      </c>
      <c r="DE98" s="68">
        <f>+[1]Аппарат!DE94</f>
        <v>2482.3912387544997</v>
      </c>
      <c r="DF98" s="68">
        <f>+[1]Аппарат!DF94</f>
        <v>0</v>
      </c>
      <c r="DG98" s="139">
        <f t="shared" si="766"/>
        <v>84.58600000000115</v>
      </c>
      <c r="DH98" s="140">
        <f t="shared" si="767"/>
        <v>-0.93984444444446069</v>
      </c>
      <c r="DI98" s="149">
        <f t="shared" si="410"/>
        <v>9000</v>
      </c>
      <c r="DJ98" s="68">
        <f>+[1]Аппарат!DJ94</f>
        <v>6588.805146213178</v>
      </c>
      <c r="DK98" s="68">
        <f>+[1]Аппарат!DK94</f>
        <v>2411.1948537868225</v>
      </c>
      <c r="DL98" s="68"/>
      <c r="DM98" s="150">
        <f t="shared" si="411"/>
        <v>8958.9650000000001</v>
      </c>
      <c r="DN98" s="68">
        <f>+[1]Аппарат!DN94</f>
        <v>6512.1825193084278</v>
      </c>
      <c r="DO98" s="68">
        <f>+[1]Аппарат!DO94</f>
        <v>2446.7824806915719</v>
      </c>
      <c r="DP98" s="68">
        <f>+[1]Аппарат!DP94</f>
        <v>0</v>
      </c>
      <c r="DQ98" s="139">
        <f t="shared" si="768"/>
        <v>41.034999999999854</v>
      </c>
      <c r="DR98" s="140">
        <f t="shared" si="769"/>
        <v>-0.45594444444444093</v>
      </c>
      <c r="DS98" s="149">
        <f t="shared" si="412"/>
        <v>27000</v>
      </c>
      <c r="DT98" s="68">
        <f t="shared" si="831"/>
        <v>19726.838585243557</v>
      </c>
      <c r="DU98" s="68">
        <f t="shared" si="831"/>
        <v>7273.1614147564451</v>
      </c>
      <c r="DV98" s="68">
        <f t="shared" si="831"/>
        <v>0</v>
      </c>
      <c r="DW98" s="150">
        <f t="shared" si="413"/>
        <v>26977.909000000003</v>
      </c>
      <c r="DX98" s="68">
        <f t="shared" si="832"/>
        <v>19361.554705507515</v>
      </c>
      <c r="DY98" s="68">
        <f t="shared" si="832"/>
        <v>7616.3542944924884</v>
      </c>
      <c r="DZ98" s="68">
        <f t="shared" si="832"/>
        <v>0</v>
      </c>
      <c r="EA98" s="139">
        <f t="shared" si="770"/>
        <v>22.090999999996711</v>
      </c>
      <c r="EB98" s="140">
        <f t="shared" si="771"/>
        <v>-8.181851851850297E-2</v>
      </c>
      <c r="EC98" s="149">
        <f t="shared" si="414"/>
        <v>81000</v>
      </c>
      <c r="ED98" s="68">
        <f t="shared" si="833"/>
        <v>59226.593241996379</v>
      </c>
      <c r="EE98" s="68">
        <f t="shared" si="833"/>
        <v>21773.406758003624</v>
      </c>
      <c r="EF98" s="68">
        <f t="shared" si="833"/>
        <v>0</v>
      </c>
      <c r="EG98" s="150">
        <f t="shared" si="415"/>
        <v>78994.942883137206</v>
      </c>
      <c r="EH98" s="68">
        <f t="shared" si="834"/>
        <v>56601.987586298521</v>
      </c>
      <c r="EI98" s="68">
        <f t="shared" si="834"/>
        <v>22392.955296838678</v>
      </c>
      <c r="EJ98" s="68">
        <f t="shared" si="834"/>
        <v>0</v>
      </c>
      <c r="EK98" s="139">
        <f t="shared" si="772"/>
        <v>2005.0571168627939</v>
      </c>
      <c r="EL98" s="140">
        <f t="shared" si="773"/>
        <v>-2.4753791566207326</v>
      </c>
      <c r="EM98" s="149">
        <f t="shared" si="416"/>
        <v>9000.0000000000018</v>
      </c>
      <c r="EN98" s="68">
        <f>+[1]Аппарат!EN94</f>
        <v>6588.8051462131798</v>
      </c>
      <c r="EO98" s="68">
        <f>+[1]Аппарат!EO94</f>
        <v>2411.194853786822</v>
      </c>
      <c r="EP98" s="68"/>
      <c r="EQ98" s="150">
        <f t="shared" si="417"/>
        <v>8888.6119999999992</v>
      </c>
      <c r="ER98" s="68">
        <f>+[1]Аппарат!ER94</f>
        <v>6447.6626802778028</v>
      </c>
      <c r="ES98" s="68">
        <f>+[1]Аппарат!ES94</f>
        <v>2440.9493197221959</v>
      </c>
      <c r="ET98" s="68">
        <f>+[1]Аппарат!ET94</f>
        <v>0</v>
      </c>
      <c r="EU98" s="139">
        <f t="shared" si="774"/>
        <v>111.38800000000265</v>
      </c>
      <c r="EV98" s="140">
        <f t="shared" si="775"/>
        <v>-1.2376444444444701</v>
      </c>
      <c r="EW98" s="149">
        <f t="shared" si="418"/>
        <v>9000</v>
      </c>
      <c r="EX98" s="68">
        <f>+[1]Аппарат!EX94</f>
        <v>6548.2470081777565</v>
      </c>
      <c r="EY98" s="68">
        <f>+[1]Аппарат!EY94</f>
        <v>2451.752991822244</v>
      </c>
      <c r="EZ98" s="68"/>
      <c r="FA98" s="150">
        <f t="shared" si="419"/>
        <v>8706.3966</v>
      </c>
      <c r="FB98" s="68">
        <f>+[1]Аппарат!FB94</f>
        <v>6286.011547355135</v>
      </c>
      <c r="FC98" s="68">
        <f>+[1]Аппарат!FC94</f>
        <v>2420.3850526448646</v>
      </c>
      <c r="FD98" s="68">
        <f>+[1]Аппарат!FD94</f>
        <v>0</v>
      </c>
      <c r="FE98" s="139">
        <f t="shared" si="776"/>
        <v>293.60339999999997</v>
      </c>
      <c r="FF98" s="140">
        <f t="shared" si="777"/>
        <v>-3.2622599999999977</v>
      </c>
      <c r="FG98" s="149">
        <f t="shared" si="420"/>
        <v>9000</v>
      </c>
      <c r="FH98" s="68">
        <f>+[1]Аппарат!FH94</f>
        <v>6588.805146213178</v>
      </c>
      <c r="FI98" s="68">
        <f>+[1]Аппарат!FI94</f>
        <v>2411.1948537868211</v>
      </c>
      <c r="FJ98" s="68"/>
      <c r="FK98" s="150">
        <f t="shared" si="421"/>
        <v>9117.2279999999992</v>
      </c>
      <c r="FL98" s="68">
        <f>+[1]Аппарат!FL94</f>
        <v>6671.4197578651974</v>
      </c>
      <c r="FM98" s="68">
        <f>+[1]Аппарат!FM94</f>
        <v>2445.8082421348013</v>
      </c>
      <c r="FN98" s="68">
        <f>+[1]Аппарат!FN94</f>
        <v>0</v>
      </c>
      <c r="FO98" s="139">
        <f t="shared" si="778"/>
        <v>-117.22799999999916</v>
      </c>
      <c r="FP98" s="140">
        <f t="shared" si="779"/>
        <v>1.3025333333333151</v>
      </c>
      <c r="FQ98" s="149">
        <f t="shared" si="422"/>
        <v>27000</v>
      </c>
      <c r="FR98" s="68">
        <f t="shared" si="835"/>
        <v>19725.857300604115</v>
      </c>
      <c r="FS98" s="68">
        <f t="shared" si="835"/>
        <v>7274.1426993958867</v>
      </c>
      <c r="FT98" s="68">
        <f t="shared" si="835"/>
        <v>0</v>
      </c>
      <c r="FU98" s="150">
        <f t="shared" si="423"/>
        <v>26712.236599999997</v>
      </c>
      <c r="FV98" s="68">
        <f t="shared" si="836"/>
        <v>19405.093985498137</v>
      </c>
      <c r="FW98" s="68">
        <f t="shared" si="836"/>
        <v>7307.1426145018613</v>
      </c>
      <c r="FX98" s="68">
        <f t="shared" si="836"/>
        <v>0</v>
      </c>
      <c r="FY98" s="139">
        <f t="shared" si="780"/>
        <v>287.76340000000346</v>
      </c>
      <c r="FZ98" s="140">
        <f t="shared" si="781"/>
        <v>-1.0657903703703795</v>
      </c>
      <c r="GA98" s="149">
        <f t="shared" si="424"/>
        <v>54000</v>
      </c>
      <c r="GB98" s="68">
        <f t="shared" si="837"/>
        <v>39452.695885847672</v>
      </c>
      <c r="GC98" s="68">
        <f t="shared" si="837"/>
        <v>14547.304114152332</v>
      </c>
      <c r="GD98" s="68">
        <f t="shared" si="837"/>
        <v>0</v>
      </c>
      <c r="GE98" s="150">
        <f t="shared" si="425"/>
        <v>53690.145600000003</v>
      </c>
      <c r="GF98" s="68">
        <f t="shared" si="838"/>
        <v>38766.648691005656</v>
      </c>
      <c r="GG98" s="68">
        <f t="shared" si="838"/>
        <v>14923.49690899435</v>
      </c>
      <c r="GH98" s="68">
        <f t="shared" si="838"/>
        <v>0</v>
      </c>
      <c r="GI98" s="139">
        <f t="shared" si="782"/>
        <v>309.85439999999653</v>
      </c>
      <c r="GJ98" s="140">
        <f t="shared" si="783"/>
        <v>-0.57380444444443413</v>
      </c>
      <c r="GK98" s="149">
        <f t="shared" si="426"/>
        <v>108000</v>
      </c>
      <c r="GL98" s="68">
        <f t="shared" si="839"/>
        <v>78952.450542600491</v>
      </c>
      <c r="GM98" s="68">
        <f t="shared" si="839"/>
        <v>29047.549457399509</v>
      </c>
      <c r="GN98" s="68">
        <f t="shared" si="839"/>
        <v>0</v>
      </c>
      <c r="GO98" s="150">
        <f t="shared" si="427"/>
        <v>105707.17948313721</v>
      </c>
      <c r="GP98" s="68">
        <f t="shared" si="840"/>
        <v>76007.081571796662</v>
      </c>
      <c r="GQ98" s="68">
        <f t="shared" si="840"/>
        <v>29700.097911340541</v>
      </c>
      <c r="GR98" s="68">
        <f t="shared" si="840"/>
        <v>0</v>
      </c>
      <c r="GS98" s="139">
        <f t="shared" si="784"/>
        <v>2292.8205168627901</v>
      </c>
      <c r="GT98" s="140">
        <f t="shared" si="785"/>
        <v>-2.1229819600581408</v>
      </c>
      <c r="GV98" s="31">
        <f>+GK98</f>
        <v>108000</v>
      </c>
      <c r="GW98" s="31">
        <v>59538.95076</v>
      </c>
      <c r="GX98" s="65">
        <f t="shared" si="673"/>
        <v>7521.9168768628078</v>
      </c>
      <c r="GZ98" s="79">
        <f t="shared" si="449"/>
        <v>25428.371443137199</v>
      </c>
    </row>
    <row r="99" spans="1:213" ht="15" x14ac:dyDescent="0.2">
      <c r="A99" s="340"/>
      <c r="B99" s="153" t="s">
        <v>358</v>
      </c>
      <c r="C99" s="149">
        <f>SUM(D99:F99)</f>
        <v>1</v>
      </c>
      <c r="D99" s="68">
        <f>[1]Филиалы!D59+[1]Филиалы!D111</f>
        <v>1</v>
      </c>
      <c r="E99" s="68">
        <f>+[1]Филиалы!F59+[1]Филиалы!F111</f>
        <v>0</v>
      </c>
      <c r="F99" s="68">
        <f>+[1]Филиалы!E59+[1]Филиалы!E111</f>
        <v>0</v>
      </c>
      <c r="G99" s="150">
        <f t="shared" si="521"/>
        <v>28.58</v>
      </c>
      <c r="H99" s="68">
        <f>[1]Филиалы!H59+[1]Филиалы!H111</f>
        <v>28.58</v>
      </c>
      <c r="I99" s="68">
        <f>+[1]Филиалы!J59+[1]Филиалы!J111</f>
        <v>0</v>
      </c>
      <c r="J99" s="68">
        <f>+[1]Филиалы!I59+[1]Филиалы!I111</f>
        <v>0</v>
      </c>
      <c r="K99" s="139">
        <f t="shared" si="675"/>
        <v>-27.58</v>
      </c>
      <c r="L99" s="140">
        <f t="shared" si="676"/>
        <v>2758</v>
      </c>
      <c r="M99" s="149">
        <f t="shared" si="762"/>
        <v>47.07</v>
      </c>
      <c r="N99" s="68">
        <f>[1]Филиалы!N59+[1]Филиалы!N111</f>
        <v>47.07</v>
      </c>
      <c r="O99" s="68">
        <f>+[1]Филиалы!P59+[1]Филиалы!P111</f>
        <v>0</v>
      </c>
      <c r="P99" s="68">
        <f>+[1]Филиалы!O59+[1]Филиалы!O111</f>
        <v>0</v>
      </c>
      <c r="Q99" s="150">
        <f t="shared" si="656"/>
        <v>33.519999999999996</v>
      </c>
      <c r="R99" s="68">
        <f>[1]Филиалы!R59+[1]Филиалы!R111</f>
        <v>28.75</v>
      </c>
      <c r="S99" s="68">
        <f>+[1]Филиалы!T59+[1]Филиалы!T111</f>
        <v>0</v>
      </c>
      <c r="T99" s="68">
        <f>+[1]Филиалы!S59+[1]Филиалы!S111</f>
        <v>4.7699999999999996</v>
      </c>
      <c r="U99" s="139">
        <f t="shared" si="677"/>
        <v>13.550000000000004</v>
      </c>
      <c r="V99" s="140">
        <f t="shared" si="678"/>
        <v>-28.786913108136829</v>
      </c>
      <c r="W99" s="149">
        <f t="shared" ref="W99:W162" si="841">SUM(X99:Z99)</f>
        <v>83.87</v>
      </c>
      <c r="X99" s="68">
        <f>[1]Филиалы!X59+[1]Филиалы!X111</f>
        <v>83.87</v>
      </c>
      <c r="Y99" s="68">
        <f>+[1]Филиалы!Z59+[1]Филиалы!Z111</f>
        <v>0</v>
      </c>
      <c r="Z99" s="68">
        <f>+[1]Филиалы!Y59+[1]Филиалы!Y111</f>
        <v>0</v>
      </c>
      <c r="AA99" s="150">
        <f t="shared" ref="AA99:AA162" si="842">SUM(AB99:AD99)</f>
        <v>24.889999999999997</v>
      </c>
      <c r="AB99" s="68">
        <f>[1]Филиалы!AB59+[1]Филиалы!AB111</f>
        <v>20.459999999999997</v>
      </c>
      <c r="AC99" s="68">
        <f>+[1]Филиалы!AD59+[1]Филиалы!AD111</f>
        <v>0.25</v>
      </c>
      <c r="AD99" s="68">
        <f>+[1]Филиалы!AC59+[1]Филиалы!AC111</f>
        <v>4.18</v>
      </c>
      <c r="AE99" s="139">
        <f t="shared" si="679"/>
        <v>58.980000000000004</v>
      </c>
      <c r="AF99" s="140">
        <f t="shared" si="680"/>
        <v>-70.323119112912849</v>
      </c>
      <c r="AG99" s="149">
        <f t="shared" ref="AG99:AG162" si="843">SUM(AH99:AJ99)</f>
        <v>131.94</v>
      </c>
      <c r="AH99" s="68">
        <f t="shared" si="826"/>
        <v>131.94</v>
      </c>
      <c r="AI99" s="68">
        <f t="shared" si="826"/>
        <v>0</v>
      </c>
      <c r="AJ99" s="68">
        <f t="shared" si="826"/>
        <v>0</v>
      </c>
      <c r="AK99" s="150">
        <f t="shared" ref="AK99:AK162" si="844">SUM(AL99:AN99)</f>
        <v>86.99</v>
      </c>
      <c r="AL99" s="68">
        <f t="shared" si="827"/>
        <v>77.789999999999992</v>
      </c>
      <c r="AM99" s="68">
        <f t="shared" si="827"/>
        <v>0.25</v>
      </c>
      <c r="AN99" s="68">
        <f t="shared" si="827"/>
        <v>8.9499999999999993</v>
      </c>
      <c r="AO99" s="139">
        <f t="shared" si="681"/>
        <v>44.95</v>
      </c>
      <c r="AP99" s="140">
        <f t="shared" si="682"/>
        <v>-34.068515992117625</v>
      </c>
      <c r="AQ99" s="149">
        <f t="shared" ref="AQ99:AQ162" si="845">SUM(AR99:AT99)</f>
        <v>45.269999999999996</v>
      </c>
      <c r="AR99" s="68">
        <f>[1]Филиалы!AR59+[1]Филиалы!AR111</f>
        <v>45.269999999999996</v>
      </c>
      <c r="AS99" s="68">
        <f>+[1]Филиалы!AT59+[1]Филиалы!AT111</f>
        <v>0</v>
      </c>
      <c r="AT99" s="68">
        <f>+[1]Филиалы!AS59+[1]Филиалы!AS111</f>
        <v>0</v>
      </c>
      <c r="AU99" s="150">
        <f t="shared" ref="AU99:AU162" si="846">SUM(AV99:AX99)</f>
        <v>31.209999999999997</v>
      </c>
      <c r="AV99" s="68">
        <f>[1]Филиалы!AV59+[1]Филиалы!AV111</f>
        <v>29.95</v>
      </c>
      <c r="AW99" s="68">
        <f>+[1]Филиалы!AX59+[1]Филиалы!AX111</f>
        <v>0.15</v>
      </c>
      <c r="AX99" s="68">
        <f>+[1]Филиалы!AW59+[1]Филиалы!AW111</f>
        <v>1.1100000000000001</v>
      </c>
      <c r="AY99" s="139">
        <f t="shared" si="683"/>
        <v>14.059999999999999</v>
      </c>
      <c r="AZ99" s="140">
        <f t="shared" si="684"/>
        <v>-31.058095869229078</v>
      </c>
      <c r="BA99" s="149">
        <f t="shared" ref="BA99:BA162" si="847">SUM(BB99:BD99)</f>
        <v>48.120000000000005</v>
      </c>
      <c r="BB99" s="68">
        <f>[1]Филиалы!BB59+[1]Филиалы!BB111</f>
        <v>48.120000000000005</v>
      </c>
      <c r="BC99" s="68">
        <f>+[1]Филиалы!BD59+[1]Филиалы!BD111</f>
        <v>0</v>
      </c>
      <c r="BD99" s="68">
        <f>+[1]Филиалы!BC59+[1]Филиалы!BC111</f>
        <v>0</v>
      </c>
      <c r="BE99" s="150">
        <f t="shared" ref="BE99:BE162" si="848">SUM(BF99:BH99)</f>
        <v>34.728139999999996</v>
      </c>
      <c r="BF99" s="68">
        <f>[1]Филиалы!BF59+[1]Филиалы!BF111</f>
        <v>34.728139999999996</v>
      </c>
      <c r="BG99" s="68">
        <f>+[1]Филиалы!BH59+[1]Филиалы!BH111</f>
        <v>0</v>
      </c>
      <c r="BH99" s="68">
        <f>+[1]Филиалы!BG59+[1]Филиалы!BG111</f>
        <v>0</v>
      </c>
      <c r="BI99" s="139">
        <f t="shared" si="685"/>
        <v>13.391860000000008</v>
      </c>
      <c r="BJ99" s="140">
        <f t="shared" si="686"/>
        <v>-27.830133000831268</v>
      </c>
      <c r="BK99" s="149">
        <f t="shared" ref="BK99:BK162" si="849">SUM(BL99:BN99)</f>
        <v>60.769999999999996</v>
      </c>
      <c r="BL99" s="68">
        <f>[1]Филиалы!BL59+[1]Филиалы!BL111</f>
        <v>60.769999999999996</v>
      </c>
      <c r="BM99" s="68">
        <f>+[1]Филиалы!BN59+[1]Филиалы!BN111</f>
        <v>0</v>
      </c>
      <c r="BN99" s="68">
        <f>+[1]Филиалы!BM59+[1]Филиалы!BM111</f>
        <v>0</v>
      </c>
      <c r="BO99" s="150">
        <f t="shared" ref="BO99:BO162" si="850">SUM(BP99:BR99)</f>
        <v>47.114999999999995</v>
      </c>
      <c r="BP99" s="68">
        <f>[1]Филиалы!BP59+[1]Филиалы!BP111</f>
        <v>30.32</v>
      </c>
      <c r="BQ99" s="68">
        <f>+[1]Филиалы!BR59+[1]Филиалы!BR111</f>
        <v>2.5000000000000001E-2</v>
      </c>
      <c r="BR99" s="68">
        <f>+[1]Филиалы!BQ59+[1]Филиалы!BQ111</f>
        <v>16.77</v>
      </c>
      <c r="BS99" s="139">
        <f t="shared" si="687"/>
        <v>13.655000000000001</v>
      </c>
      <c r="BT99" s="140">
        <f t="shared" si="688"/>
        <v>-22.469968734572987</v>
      </c>
      <c r="BU99" s="149">
        <f t="shared" ref="BU99:BU162" si="851">SUM(BV99:BX99)</f>
        <v>154.16</v>
      </c>
      <c r="BV99" s="68">
        <f t="shared" si="828"/>
        <v>154.16</v>
      </c>
      <c r="BW99" s="68">
        <f t="shared" si="828"/>
        <v>0</v>
      </c>
      <c r="BX99" s="68"/>
      <c r="BY99" s="150">
        <f t="shared" ref="BY99:BY162" si="852">SUM(BZ99:CB99)</f>
        <v>113.05314</v>
      </c>
      <c r="BZ99" s="68">
        <f t="shared" si="829"/>
        <v>94.998140000000006</v>
      </c>
      <c r="CA99" s="68">
        <f t="shared" si="829"/>
        <v>0.17499999999999999</v>
      </c>
      <c r="CB99" s="68">
        <f t="shared" si="829"/>
        <v>17.88</v>
      </c>
      <c r="CC99" s="139">
        <f t="shared" si="689"/>
        <v>41.106859999999998</v>
      </c>
      <c r="CD99" s="140">
        <f t="shared" si="690"/>
        <v>-26.665062272963155</v>
      </c>
      <c r="CE99" s="149">
        <f t="shared" ref="CE99:CE162" si="853">SUM(CF99:CH99)</f>
        <v>286.10000000000002</v>
      </c>
      <c r="CF99" s="68">
        <f t="shared" si="830"/>
        <v>286.10000000000002</v>
      </c>
      <c r="CG99" s="68">
        <f t="shared" si="830"/>
        <v>0</v>
      </c>
      <c r="CH99" s="68">
        <f t="shared" si="830"/>
        <v>0</v>
      </c>
      <c r="CI99" s="150">
        <f t="shared" ref="CI99:CI162" si="854">SUM(CJ99:CL99)</f>
        <v>200.04313999999999</v>
      </c>
      <c r="CJ99" s="68">
        <f>[1]Филиалы!CJ59+[1]Филиалы!CJ111</f>
        <v>172.78814</v>
      </c>
      <c r="CK99" s="68">
        <f>+[1]Филиалы!CL59+[1]Филиалы!CL111</f>
        <v>0.42500000000000004</v>
      </c>
      <c r="CL99" s="68">
        <f>+[1]Филиалы!CK59+[1]Филиалы!CK111</f>
        <v>26.83</v>
      </c>
      <c r="CM99" s="139">
        <f t="shared" si="691"/>
        <v>86.056860000000029</v>
      </c>
      <c r="CN99" s="140">
        <f t="shared" si="692"/>
        <v>-30.07929395316323</v>
      </c>
      <c r="CO99" s="149">
        <f>SUM(CP99:CR99)</f>
        <v>46.269999999999996</v>
      </c>
      <c r="CP99" s="68">
        <f>[1]Филиалы!CP59+[1]Филиалы!CP111</f>
        <v>46.269999999999996</v>
      </c>
      <c r="CQ99" s="68">
        <f>+[1]Филиалы!CR59+[1]Филиалы!CR111</f>
        <v>0</v>
      </c>
      <c r="CR99" s="68">
        <f>+[1]Филиалы!CQ59+[1]Филиалы!CQ111</f>
        <v>0</v>
      </c>
      <c r="CS99" s="150">
        <f t="shared" si="523"/>
        <v>53.316439999999993</v>
      </c>
      <c r="CT99" s="68">
        <f>[1]Филиалы!CT59+[1]Филиалы!CT111</f>
        <v>48.613939999999992</v>
      </c>
      <c r="CU99" s="68">
        <f>+[1]Филиалы!CV59+[1]Филиалы!CV111</f>
        <v>0.20250000000000001</v>
      </c>
      <c r="CV99" s="68">
        <f>+[1]Филиалы!CU59+[1]Филиалы!CU111</f>
        <v>4.5</v>
      </c>
      <c r="CW99" s="139">
        <f t="shared" si="763"/>
        <v>-7.0464399999999969</v>
      </c>
      <c r="CX99" s="140">
        <f t="shared" si="764"/>
        <v>15.228960449535322</v>
      </c>
      <c r="CY99" s="149">
        <f t="shared" si="765"/>
        <v>65.569999999999993</v>
      </c>
      <c r="CZ99" s="68">
        <f>[1]Филиалы!CZ59+[1]Филиалы!CZ111</f>
        <v>65.569999999999993</v>
      </c>
      <c r="DA99" s="68">
        <f>+[1]Филиалы!DB59+[1]Филиалы!DB111</f>
        <v>0</v>
      </c>
      <c r="DB99" s="68">
        <f>+[1]Филиалы!DA59+[1]Филиалы!DA111</f>
        <v>0</v>
      </c>
      <c r="DC99" s="150">
        <f t="shared" si="662"/>
        <v>173.61733999999998</v>
      </c>
      <c r="DD99" s="68">
        <f>[1]Филиалы!DD59+[1]Филиалы!DD111</f>
        <v>172.64963</v>
      </c>
      <c r="DE99" s="68">
        <f>+[1]Филиалы!DF59+[1]Филиалы!DF111</f>
        <v>0.76770999999999989</v>
      </c>
      <c r="DF99" s="68">
        <f>+[1]Филиалы!DE59+[1]Филиалы!DE111</f>
        <v>0.2</v>
      </c>
      <c r="DG99" s="139">
        <f t="shared" si="766"/>
        <v>-108.04733999999999</v>
      </c>
      <c r="DH99" s="140">
        <f t="shared" si="767"/>
        <v>164.78166844593562</v>
      </c>
      <c r="DI99" s="149">
        <f t="shared" ref="DI99:DI162" si="855">SUM(DJ99:DL99)</f>
        <v>46.669999999999995</v>
      </c>
      <c r="DJ99" s="68">
        <f>[1]Филиалы!DJ59+[1]Филиалы!DJ111</f>
        <v>46.669999999999995</v>
      </c>
      <c r="DK99" s="68">
        <f>+[1]Филиалы!DL59+[1]Филиалы!DL111</f>
        <v>0</v>
      </c>
      <c r="DL99" s="68">
        <f>+[1]Филиалы!DK59+[1]Филиалы!DK111</f>
        <v>0</v>
      </c>
      <c r="DM99" s="150">
        <f t="shared" ref="DM99:DM162" si="856">SUM(DN99:DP99)</f>
        <v>157.58542</v>
      </c>
      <c r="DN99" s="68">
        <f>[1]Филиалы!DN59+[1]Филиалы!DN111</f>
        <v>157.29422</v>
      </c>
      <c r="DO99" s="68">
        <f>+[1]Филиалы!DP59+[1]Филиалы!DP111</f>
        <v>0.29120000000000001</v>
      </c>
      <c r="DP99" s="68">
        <f>+[1]Филиалы!DO59+[1]Филиалы!DO111</f>
        <v>0</v>
      </c>
      <c r="DQ99" s="139">
        <f t="shared" si="768"/>
        <v>-110.91542000000001</v>
      </c>
      <c r="DR99" s="140">
        <f t="shared" si="769"/>
        <v>237.65892436254558</v>
      </c>
      <c r="DS99" s="149">
        <f t="shared" ref="DS99:DS162" si="857">SUM(DT99:DV99)</f>
        <v>158.51</v>
      </c>
      <c r="DT99" s="68">
        <f t="shared" si="831"/>
        <v>158.51</v>
      </c>
      <c r="DU99" s="68">
        <f t="shared" si="831"/>
        <v>0</v>
      </c>
      <c r="DV99" s="68">
        <f t="shared" si="831"/>
        <v>0</v>
      </c>
      <c r="DW99" s="150">
        <f t="shared" ref="DW99:DW162" si="858">SUM(DX99:DZ99)</f>
        <v>384.51919999999996</v>
      </c>
      <c r="DX99" s="68">
        <f t="shared" si="832"/>
        <v>378.55778999999995</v>
      </c>
      <c r="DY99" s="68">
        <f t="shared" si="832"/>
        <v>1.2614099999999999</v>
      </c>
      <c r="DZ99" s="68">
        <f t="shared" si="832"/>
        <v>4.7</v>
      </c>
      <c r="EA99" s="139">
        <f t="shared" si="770"/>
        <v>-226.00919999999996</v>
      </c>
      <c r="EB99" s="140">
        <f t="shared" si="771"/>
        <v>142.58355939688349</v>
      </c>
      <c r="EC99" s="149">
        <f t="shared" ref="EC99:EC162" si="859">SUM(ED99:EF99)</f>
        <v>444.61</v>
      </c>
      <c r="ED99" s="68">
        <f t="shared" si="833"/>
        <v>444.61</v>
      </c>
      <c r="EE99" s="68">
        <f t="shared" si="833"/>
        <v>0</v>
      </c>
      <c r="EF99" s="68">
        <f t="shared" si="833"/>
        <v>0</v>
      </c>
      <c r="EG99" s="150">
        <f t="shared" ref="EG99:EG162" si="860">SUM(EH99:EJ99)</f>
        <v>584.56233999999995</v>
      </c>
      <c r="EH99" s="68">
        <f t="shared" si="834"/>
        <v>551.34592999999995</v>
      </c>
      <c r="EI99" s="68">
        <f t="shared" si="834"/>
        <v>1.68641</v>
      </c>
      <c r="EJ99" s="68">
        <f t="shared" si="834"/>
        <v>31.529999999999998</v>
      </c>
      <c r="EK99" s="139">
        <f t="shared" si="772"/>
        <v>-139.95233999999994</v>
      </c>
      <c r="EL99" s="140">
        <f t="shared" si="773"/>
        <v>31.477551112210676</v>
      </c>
      <c r="EM99" s="149">
        <f t="shared" ref="EM99:EM162" si="861">SUM(EN99:EP99)</f>
        <v>57.669999999999995</v>
      </c>
      <c r="EN99" s="68">
        <f>[1]Филиалы!EN59+[1]Филиалы!EN111</f>
        <v>57.669999999999995</v>
      </c>
      <c r="EO99" s="68">
        <f>+[1]Филиалы!EP59+[1]Филиалы!EP111</f>
        <v>0</v>
      </c>
      <c r="EP99" s="68">
        <f>+[1]Филиалы!EO59+[1]Филиалы!EO111</f>
        <v>0</v>
      </c>
      <c r="EQ99" s="150">
        <f t="shared" ref="EQ99:EQ162" si="862">SUM(ER99:ET99)</f>
        <v>91.013599999999997</v>
      </c>
      <c r="ER99" s="68">
        <f>[1]Филиалы!ER59+[1]Филиалы!ER111</f>
        <v>89.403599999999997</v>
      </c>
      <c r="ES99" s="68">
        <f>+[1]Филиалы!ET59+[1]Филиалы!ET111</f>
        <v>0.5</v>
      </c>
      <c r="ET99" s="68">
        <f>+[1]Филиалы!ES59+[1]Филиалы!ES111</f>
        <v>1.1099999999999999</v>
      </c>
      <c r="EU99" s="139">
        <f t="shared" si="774"/>
        <v>-33.343600000000002</v>
      </c>
      <c r="EV99" s="140">
        <f t="shared" si="775"/>
        <v>57.817929599445108</v>
      </c>
      <c r="EW99" s="149">
        <f t="shared" ref="EW99:EW162" si="863">SUM(EX99:EZ99)</f>
        <v>49.17</v>
      </c>
      <c r="EX99" s="68">
        <f>[1]Филиалы!EX59+[1]Филиалы!EX111</f>
        <v>49.17</v>
      </c>
      <c r="EY99" s="68">
        <f>+[1]Филиалы!EZ59+[1]Филиалы!EZ111</f>
        <v>0</v>
      </c>
      <c r="EZ99" s="68">
        <f>+[1]Филиалы!EY59+[1]Филиалы!EY111</f>
        <v>0</v>
      </c>
      <c r="FA99" s="150">
        <f t="shared" ref="FA99:FA162" si="864">SUM(FB99:FD99)</f>
        <v>238.12225999999998</v>
      </c>
      <c r="FB99" s="68">
        <f>[1]Филиалы!FB59+[1]Филиалы!FB111</f>
        <v>237.98226</v>
      </c>
      <c r="FC99" s="68">
        <f>+[1]Филиалы!FD59+[1]Филиалы!FD111</f>
        <v>0.14000000000000001</v>
      </c>
      <c r="FD99" s="68">
        <f>+[1]Филиалы!FC59+[1]Филиалы!FC111</f>
        <v>0</v>
      </c>
      <c r="FE99" s="139">
        <f t="shared" si="776"/>
        <v>-188.95225999999997</v>
      </c>
      <c r="FF99" s="140">
        <f t="shared" si="777"/>
        <v>384.28362822859458</v>
      </c>
      <c r="FG99" s="149">
        <f t="shared" ref="FG99:FG162" si="865">SUM(FH99:FJ99)</f>
        <v>61.5</v>
      </c>
      <c r="FH99" s="68">
        <f>[1]Филиалы!FH59+[1]Филиалы!FH111</f>
        <v>61.5</v>
      </c>
      <c r="FI99" s="68">
        <f>+[1]Филиалы!FJ59+[1]Филиалы!FJ111</f>
        <v>0</v>
      </c>
      <c r="FJ99" s="68">
        <f>+[1]Филиалы!FI59+[1]Филиалы!FI111</f>
        <v>0</v>
      </c>
      <c r="FK99" s="150">
        <f t="shared" ref="FK99:FK162" si="866">SUM(FL99:FN99)</f>
        <v>147.11000000000001</v>
      </c>
      <c r="FL99" s="68">
        <f>[1]Филиалы!FL59+[1]Филиалы!FL111</f>
        <v>146.74</v>
      </c>
      <c r="FM99" s="68">
        <f>+[1]Филиалы!FN59+[1]Филиалы!FN111</f>
        <v>0.25</v>
      </c>
      <c r="FN99" s="68">
        <f>+[1]Филиалы!FM59+[1]Филиалы!FM111</f>
        <v>0.12</v>
      </c>
      <c r="FO99" s="139">
        <f t="shared" si="778"/>
        <v>-85.610000000000014</v>
      </c>
      <c r="FP99" s="140">
        <f t="shared" si="779"/>
        <v>139.20325203252034</v>
      </c>
      <c r="FQ99" s="149">
        <f t="shared" ref="FQ99:FQ162" si="867">SUM(FR99:FT99)</f>
        <v>168.34</v>
      </c>
      <c r="FR99" s="68">
        <f t="shared" si="835"/>
        <v>168.34</v>
      </c>
      <c r="FS99" s="68">
        <f t="shared" si="835"/>
        <v>0</v>
      </c>
      <c r="FT99" s="68"/>
      <c r="FU99" s="150">
        <f t="shared" ref="FU99:FU162" si="868">SUM(FV99:FX99)</f>
        <v>476.24585999999999</v>
      </c>
      <c r="FV99" s="68">
        <f t="shared" si="836"/>
        <v>474.12585999999999</v>
      </c>
      <c r="FW99" s="68">
        <f t="shared" si="836"/>
        <v>0.89</v>
      </c>
      <c r="FX99" s="68">
        <f t="shared" si="836"/>
        <v>1.23</v>
      </c>
      <c r="FY99" s="139">
        <f t="shared" si="780"/>
        <v>-307.90585999999996</v>
      </c>
      <c r="FZ99" s="140">
        <f t="shared" si="781"/>
        <v>182.90712843055718</v>
      </c>
      <c r="GA99" s="149">
        <f t="shared" ref="GA99:GA162" si="869">SUM(GB99:GD99)</f>
        <v>326.85000000000002</v>
      </c>
      <c r="GB99" s="68">
        <f t="shared" si="837"/>
        <v>326.85000000000002</v>
      </c>
      <c r="GC99" s="68">
        <f t="shared" si="837"/>
        <v>0</v>
      </c>
      <c r="GD99" s="68">
        <f t="shared" si="837"/>
        <v>0</v>
      </c>
      <c r="GE99" s="150">
        <f t="shared" ref="GE99:GE162" si="870">SUM(GF99:GH99)</f>
        <v>860.76505999999995</v>
      </c>
      <c r="GF99" s="68">
        <f t="shared" si="838"/>
        <v>852.68364999999994</v>
      </c>
      <c r="GG99" s="68">
        <f t="shared" si="838"/>
        <v>2.1514099999999998</v>
      </c>
      <c r="GH99" s="68">
        <f t="shared" si="838"/>
        <v>5.93</v>
      </c>
      <c r="GI99" s="139">
        <f t="shared" si="782"/>
        <v>-533.91505999999993</v>
      </c>
      <c r="GJ99" s="140">
        <f t="shared" si="783"/>
        <v>163.35170873489363</v>
      </c>
      <c r="GK99" s="149">
        <f t="shared" ref="GK99:GK162" si="871">SUM(GL99:GN99)</f>
        <v>612.95000000000005</v>
      </c>
      <c r="GL99" s="68">
        <f t="shared" si="839"/>
        <v>612.95000000000005</v>
      </c>
      <c r="GM99" s="68">
        <f t="shared" si="839"/>
        <v>0</v>
      </c>
      <c r="GN99" s="68">
        <f t="shared" si="839"/>
        <v>0</v>
      </c>
      <c r="GO99" s="150">
        <f t="shared" ref="GO99:GO162" si="872">SUM(GP99:GR99)</f>
        <v>1060.8081999999999</v>
      </c>
      <c r="GP99" s="68">
        <f t="shared" si="840"/>
        <v>1025.4717900000001</v>
      </c>
      <c r="GQ99" s="68">
        <f t="shared" si="840"/>
        <v>2.5764100000000001</v>
      </c>
      <c r="GR99" s="68">
        <f t="shared" si="840"/>
        <v>32.76</v>
      </c>
      <c r="GS99" s="139">
        <f t="shared" si="784"/>
        <v>-447.8581999999999</v>
      </c>
      <c r="GT99" s="140">
        <f t="shared" si="785"/>
        <v>73.066024961252936</v>
      </c>
      <c r="GV99" s="31">
        <f>+GK99</f>
        <v>612.95000000000005</v>
      </c>
      <c r="GX99" s="65">
        <f t="shared" si="673"/>
        <v>-200.04313999999999</v>
      </c>
      <c r="GZ99" s="79">
        <f t="shared" si="449"/>
        <v>86.99</v>
      </c>
    </row>
    <row r="100" spans="1:213" ht="15" x14ac:dyDescent="0.2">
      <c r="A100" s="340"/>
      <c r="B100" s="152" t="s">
        <v>359</v>
      </c>
      <c r="C100" s="149">
        <f t="shared" si="674"/>
        <v>9.35</v>
      </c>
      <c r="D100" s="68">
        <f>+[1]Аппарат!D95+[1]Филиалы!D60</f>
        <v>9.35</v>
      </c>
      <c r="E100" s="68">
        <f>+[1]Аппарат!E95+[1]Филиалы!F60</f>
        <v>0</v>
      </c>
      <c r="F100" s="68">
        <f>+[1]Филиалы!E60</f>
        <v>0</v>
      </c>
      <c r="G100" s="150">
        <f t="shared" si="521"/>
        <v>0</v>
      </c>
      <c r="H100" s="68">
        <f>+[1]Аппарат!H95+[1]Филиалы!H60</f>
        <v>0</v>
      </c>
      <c r="I100" s="68">
        <f>+[1]Аппарат!I95+[1]Филиалы!J60</f>
        <v>0</v>
      </c>
      <c r="J100" s="68">
        <f>+[1]Филиалы!I60</f>
        <v>0</v>
      </c>
      <c r="K100" s="139">
        <f t="shared" si="675"/>
        <v>9.35</v>
      </c>
      <c r="L100" s="140">
        <f t="shared" si="676"/>
        <v>-100</v>
      </c>
      <c r="M100" s="149">
        <f t="shared" si="762"/>
        <v>46.120000000000005</v>
      </c>
      <c r="N100" s="68">
        <f>+[1]Аппарат!N95+[1]Филиалы!N60</f>
        <v>46.120000000000005</v>
      </c>
      <c r="O100" s="68">
        <f>+[1]Аппарат!O95+[1]Филиалы!P60</f>
        <v>0</v>
      </c>
      <c r="P100" s="68">
        <f>+[1]Филиалы!O60</f>
        <v>0</v>
      </c>
      <c r="Q100" s="150">
        <f t="shared" si="656"/>
        <v>13</v>
      </c>
      <c r="R100" s="68">
        <f>+[1]Аппарат!R95+[1]Филиалы!R60</f>
        <v>13</v>
      </c>
      <c r="S100" s="68">
        <f>+[1]Аппарат!S95+[1]Филиалы!T60</f>
        <v>0</v>
      </c>
      <c r="T100" s="68">
        <f>+[1]Филиалы!S60</f>
        <v>0</v>
      </c>
      <c r="U100" s="139">
        <f t="shared" si="677"/>
        <v>33.120000000000005</v>
      </c>
      <c r="V100" s="140">
        <f t="shared" si="678"/>
        <v>-71.812662619254127</v>
      </c>
      <c r="W100" s="149">
        <f t="shared" si="841"/>
        <v>22.35</v>
      </c>
      <c r="X100" s="68">
        <f>+[1]Аппарат!X95+[1]Филиалы!X60</f>
        <v>22.35</v>
      </c>
      <c r="Y100" s="68">
        <f>+[1]Аппарат!Y95+[1]Филиалы!Z60</f>
        <v>0</v>
      </c>
      <c r="Z100" s="68">
        <f>+[1]Филиалы!Y60</f>
        <v>0</v>
      </c>
      <c r="AA100" s="150">
        <f t="shared" si="842"/>
        <v>0</v>
      </c>
      <c r="AB100" s="68">
        <f>+[1]Аппарат!AB95+[1]Филиалы!AB60</f>
        <v>0</v>
      </c>
      <c r="AC100" s="68">
        <f>+[1]Аппарат!AC95+[1]Филиалы!AD60</f>
        <v>0</v>
      </c>
      <c r="AD100" s="68">
        <f>+[1]Филиалы!AC60</f>
        <v>0</v>
      </c>
      <c r="AE100" s="139">
        <f t="shared" si="679"/>
        <v>22.35</v>
      </c>
      <c r="AF100" s="140">
        <f t="shared" si="680"/>
        <v>-100</v>
      </c>
      <c r="AG100" s="149">
        <f t="shared" si="843"/>
        <v>77.820000000000007</v>
      </c>
      <c r="AH100" s="68">
        <f t="shared" si="826"/>
        <v>77.820000000000007</v>
      </c>
      <c r="AI100" s="68">
        <f t="shared" si="826"/>
        <v>0</v>
      </c>
      <c r="AJ100" s="68">
        <f t="shared" si="826"/>
        <v>0</v>
      </c>
      <c r="AK100" s="150">
        <f t="shared" si="844"/>
        <v>13</v>
      </c>
      <c r="AL100" s="68">
        <f t="shared" si="827"/>
        <v>13</v>
      </c>
      <c r="AM100" s="68">
        <f t="shared" si="827"/>
        <v>0</v>
      </c>
      <c r="AN100" s="68">
        <f t="shared" si="827"/>
        <v>0</v>
      </c>
      <c r="AO100" s="139">
        <f t="shared" si="681"/>
        <v>64.820000000000007</v>
      </c>
      <c r="AP100" s="140">
        <f t="shared" si="682"/>
        <v>-83.294782832176821</v>
      </c>
      <c r="AQ100" s="149">
        <f t="shared" si="845"/>
        <v>129.35</v>
      </c>
      <c r="AR100" s="68">
        <f>+[1]Аппарат!AR95+[1]Филиалы!AR60</f>
        <v>129.35</v>
      </c>
      <c r="AS100" s="68">
        <f>+[1]Аппарат!AS95+[1]Филиалы!AT60</f>
        <v>0</v>
      </c>
      <c r="AT100" s="68">
        <f>+[1]Филиалы!AS60</f>
        <v>0</v>
      </c>
      <c r="AU100" s="150">
        <f t="shared" si="846"/>
        <v>39.647599999999997</v>
      </c>
      <c r="AV100" s="68">
        <f>+[1]Аппарат!AV95+[1]Филиалы!AV60</f>
        <v>39.114649999999997</v>
      </c>
      <c r="AW100" s="68">
        <f>+[1]Аппарат!AW95+[1]Филиалы!AX60</f>
        <v>0.40771000000000002</v>
      </c>
      <c r="AX100" s="68">
        <f>+[1]Филиалы!AW60</f>
        <v>0.12523999999999999</v>
      </c>
      <c r="AY100" s="139">
        <f t="shared" si="683"/>
        <v>89.702399999999997</v>
      </c>
      <c r="AZ100" s="140">
        <f t="shared" si="684"/>
        <v>-69.34858909934286</v>
      </c>
      <c r="BA100" s="149">
        <f t="shared" si="847"/>
        <v>9.35</v>
      </c>
      <c r="BB100" s="68">
        <f>+[1]Аппарат!BB95+[1]Филиалы!BB60</f>
        <v>9.35</v>
      </c>
      <c r="BC100" s="68">
        <f>+[1]Аппарат!BC95+[1]Филиалы!BD60</f>
        <v>0</v>
      </c>
      <c r="BD100" s="68">
        <f>+[1]Филиалы!BC60</f>
        <v>0</v>
      </c>
      <c r="BE100" s="150">
        <f t="shared" si="848"/>
        <v>72.03</v>
      </c>
      <c r="BF100" s="68">
        <f>+[1]Аппарат!BF95+[1]Филиалы!BF60</f>
        <v>66.400000000000006</v>
      </c>
      <c r="BG100" s="68">
        <f>+[1]Аппарат!BG95+[1]Филиалы!BH60</f>
        <v>2.6</v>
      </c>
      <c r="BH100" s="68">
        <f>+[1]Филиалы!BG60</f>
        <v>3.03</v>
      </c>
      <c r="BI100" s="139">
        <f t="shared" si="685"/>
        <v>-62.68</v>
      </c>
      <c r="BJ100" s="140">
        <f t="shared" si="686"/>
        <v>670.37433155080214</v>
      </c>
      <c r="BK100" s="149">
        <f t="shared" si="849"/>
        <v>13022.35</v>
      </c>
      <c r="BL100" s="68">
        <f>+[1]Аппарат!BL95+[1]Филиалы!BL60</f>
        <v>13022.35</v>
      </c>
      <c r="BM100" s="68">
        <f>+[1]Аппарат!BM95+[1]Филиалы!BN60</f>
        <v>0</v>
      </c>
      <c r="BN100" s="68">
        <f>+[1]Филиалы!BM60</f>
        <v>0</v>
      </c>
      <c r="BO100" s="150">
        <f t="shared" si="850"/>
        <v>0</v>
      </c>
      <c r="BP100" s="68">
        <f>+[1]Аппарат!BP95+[1]Филиалы!BP60</f>
        <v>0</v>
      </c>
      <c r="BQ100" s="68">
        <f>+[1]Аппарат!BQ95+[1]Филиалы!BR60</f>
        <v>0</v>
      </c>
      <c r="BR100" s="68">
        <f>+[1]Филиалы!BQ60</f>
        <v>0</v>
      </c>
      <c r="BS100" s="139">
        <f t="shared" si="687"/>
        <v>13022.35</v>
      </c>
      <c r="BT100" s="140">
        <f t="shared" si="688"/>
        <v>-100</v>
      </c>
      <c r="BU100" s="149">
        <f t="shared" si="851"/>
        <v>13161.050000000001</v>
      </c>
      <c r="BV100" s="68">
        <f t="shared" si="828"/>
        <v>13161.050000000001</v>
      </c>
      <c r="BW100" s="68">
        <f t="shared" si="828"/>
        <v>0</v>
      </c>
      <c r="BX100" s="68">
        <f t="shared" si="828"/>
        <v>0</v>
      </c>
      <c r="BY100" s="150">
        <f t="shared" si="852"/>
        <v>111.67760000000001</v>
      </c>
      <c r="BZ100" s="68">
        <f t="shared" si="829"/>
        <v>105.51465</v>
      </c>
      <c r="CA100" s="68">
        <f t="shared" si="829"/>
        <v>3.0077100000000003</v>
      </c>
      <c r="CB100" s="68">
        <f t="shared" si="829"/>
        <v>3.1552399999999996</v>
      </c>
      <c r="CC100" s="139">
        <f t="shared" si="689"/>
        <v>13049.3724</v>
      </c>
      <c r="CD100" s="140">
        <f t="shared" si="690"/>
        <v>-99.151453721397615</v>
      </c>
      <c r="CE100" s="149">
        <f t="shared" si="853"/>
        <v>13238.87</v>
      </c>
      <c r="CF100" s="68">
        <f t="shared" si="830"/>
        <v>13238.87</v>
      </c>
      <c r="CG100" s="68">
        <f t="shared" si="830"/>
        <v>0</v>
      </c>
      <c r="CH100" s="68">
        <f t="shared" si="830"/>
        <v>0</v>
      </c>
      <c r="CI100" s="150">
        <f t="shared" si="854"/>
        <v>124.67760000000001</v>
      </c>
      <c r="CJ100" s="68">
        <f>+[1]Аппарат!CJ95+[1]Филиалы!CJ60</f>
        <v>118.51465</v>
      </c>
      <c r="CK100" s="68">
        <f>+[1]Аппарат!CK95+[1]Филиалы!CL60</f>
        <v>3.0077100000000003</v>
      </c>
      <c r="CL100" s="68">
        <f>+[1]Филиалы!CK60</f>
        <v>3.1552399999999996</v>
      </c>
      <c r="CM100" s="139">
        <f t="shared" si="691"/>
        <v>13114.1924</v>
      </c>
      <c r="CN100" s="140">
        <f t="shared" si="692"/>
        <v>-99.058245907694541</v>
      </c>
      <c r="CO100" s="149">
        <f t="shared" ref="CO100:CO102" si="873">SUM(CP100:CR100)</f>
        <v>66.25</v>
      </c>
      <c r="CP100" s="68">
        <f>+[1]Аппарат!CP95+[1]Филиалы!CP60</f>
        <v>66.25</v>
      </c>
      <c r="CQ100" s="68">
        <f>+[1]Аппарат!CQ95+[1]Филиалы!CR60</f>
        <v>0</v>
      </c>
      <c r="CR100" s="68">
        <f>+[1]Филиалы!CQ60</f>
        <v>0</v>
      </c>
      <c r="CS100" s="150">
        <f t="shared" si="523"/>
        <v>41.359500000000004</v>
      </c>
      <c r="CT100" s="68">
        <f>+[1]Аппарат!CT95+[1]Филиалы!CT60</f>
        <v>40.680120000000002</v>
      </c>
      <c r="CU100" s="68">
        <f>+[1]Аппарат!CU95+[1]Филиалы!CV60</f>
        <v>0.59669000000000005</v>
      </c>
      <c r="CV100" s="68">
        <f>+[1]Филиалы!CU60</f>
        <v>8.269E-2</v>
      </c>
      <c r="CW100" s="139">
        <f t="shared" si="763"/>
        <v>24.890499999999996</v>
      </c>
      <c r="CX100" s="140">
        <f t="shared" si="764"/>
        <v>-37.570566037735844</v>
      </c>
      <c r="CY100" s="149">
        <f t="shared" si="765"/>
        <v>9.35</v>
      </c>
      <c r="CZ100" s="68">
        <f>+[1]Аппарат!CZ95+[1]Филиалы!CZ60</f>
        <v>9.35</v>
      </c>
      <c r="DA100" s="68">
        <f>+[1]Аппарат!DA95+[1]Филиалы!DB60</f>
        <v>0</v>
      </c>
      <c r="DB100" s="68">
        <f>+[1]Филиалы!DA60</f>
        <v>0</v>
      </c>
      <c r="DC100" s="150">
        <f t="shared" si="662"/>
        <v>0</v>
      </c>
      <c r="DD100" s="68">
        <f>+[1]Аппарат!DD95+[1]Филиалы!DD60</f>
        <v>0</v>
      </c>
      <c r="DE100" s="68">
        <f>+[1]Аппарат!DE95+[1]Филиалы!DF60</f>
        <v>0</v>
      </c>
      <c r="DF100" s="68">
        <f>+[1]Филиалы!DE60</f>
        <v>0</v>
      </c>
      <c r="DG100" s="139">
        <f t="shared" si="766"/>
        <v>9.35</v>
      </c>
      <c r="DH100" s="140">
        <f t="shared" si="767"/>
        <v>-100</v>
      </c>
      <c r="DI100" s="149">
        <f t="shared" si="855"/>
        <v>60.620000000000005</v>
      </c>
      <c r="DJ100" s="68">
        <f>+[1]Аппарат!DJ95+[1]Филиалы!DJ60</f>
        <v>60.620000000000005</v>
      </c>
      <c r="DK100" s="68">
        <f>+[1]Аппарат!DK95+[1]Филиалы!DL60</f>
        <v>0</v>
      </c>
      <c r="DL100" s="68">
        <f>+[1]Филиалы!DK60</f>
        <v>0</v>
      </c>
      <c r="DM100" s="150">
        <f t="shared" si="856"/>
        <v>0</v>
      </c>
      <c r="DN100" s="68">
        <f>+[1]Аппарат!DN95+[1]Филиалы!DN60</f>
        <v>0</v>
      </c>
      <c r="DO100" s="68">
        <f>+[1]Аппарат!DO95+[1]Филиалы!DP60</f>
        <v>0</v>
      </c>
      <c r="DP100" s="68">
        <f>+[1]Филиалы!DO60</f>
        <v>0</v>
      </c>
      <c r="DQ100" s="139">
        <f t="shared" si="768"/>
        <v>60.620000000000005</v>
      </c>
      <c r="DR100" s="140">
        <f t="shared" si="769"/>
        <v>-100</v>
      </c>
      <c r="DS100" s="149">
        <f t="shared" si="857"/>
        <v>136.22</v>
      </c>
      <c r="DT100" s="68">
        <f t="shared" si="831"/>
        <v>136.22</v>
      </c>
      <c r="DU100" s="68">
        <f t="shared" si="831"/>
        <v>0</v>
      </c>
      <c r="DV100" s="68">
        <f t="shared" si="831"/>
        <v>0</v>
      </c>
      <c r="DW100" s="150">
        <f t="shared" si="858"/>
        <v>41.359500000000004</v>
      </c>
      <c r="DX100" s="68">
        <f t="shared" si="832"/>
        <v>40.680120000000002</v>
      </c>
      <c r="DY100" s="68">
        <f t="shared" si="832"/>
        <v>0.59669000000000005</v>
      </c>
      <c r="DZ100" s="68">
        <f t="shared" si="832"/>
        <v>8.269E-2</v>
      </c>
      <c r="EA100" s="139">
        <f t="shared" si="770"/>
        <v>94.860500000000002</v>
      </c>
      <c r="EB100" s="140">
        <f t="shared" si="771"/>
        <v>-69.637718396711193</v>
      </c>
      <c r="EC100" s="149">
        <f t="shared" si="859"/>
        <v>13375.09</v>
      </c>
      <c r="ED100" s="68">
        <f t="shared" si="833"/>
        <v>13375.09</v>
      </c>
      <c r="EE100" s="68">
        <f t="shared" si="833"/>
        <v>0</v>
      </c>
      <c r="EF100" s="68">
        <f t="shared" si="833"/>
        <v>0</v>
      </c>
      <c r="EG100" s="150">
        <f t="shared" si="860"/>
        <v>166.03710000000001</v>
      </c>
      <c r="EH100" s="68">
        <f t="shared" si="834"/>
        <v>159.19477000000001</v>
      </c>
      <c r="EI100" s="68">
        <f t="shared" si="834"/>
        <v>3.6044000000000005</v>
      </c>
      <c r="EJ100" s="68">
        <f t="shared" si="834"/>
        <v>3.2379299999999995</v>
      </c>
      <c r="EK100" s="139">
        <f t="shared" si="772"/>
        <v>13209.052900000001</v>
      </c>
      <c r="EL100" s="140">
        <f t="shared" si="773"/>
        <v>-98.758609474777373</v>
      </c>
      <c r="EM100" s="149">
        <f t="shared" si="861"/>
        <v>9.35</v>
      </c>
      <c r="EN100" s="68">
        <f>+[1]Аппарат!EN95+[1]Филиалы!EN60</f>
        <v>9.35</v>
      </c>
      <c r="EO100" s="68">
        <f>+[1]Аппарат!EO95+[1]Филиалы!EP60</f>
        <v>0</v>
      </c>
      <c r="EP100" s="68">
        <f>+[1]Филиалы!EO60</f>
        <v>0</v>
      </c>
      <c r="EQ100" s="150">
        <f t="shared" si="862"/>
        <v>0</v>
      </c>
      <c r="ER100" s="68">
        <f>+[1]Аппарат!ER95+[1]Филиалы!ER60</f>
        <v>0</v>
      </c>
      <c r="ES100" s="68">
        <f>+[1]Аппарат!ES95+[1]Филиалы!ET60</f>
        <v>0</v>
      </c>
      <c r="ET100" s="68">
        <f>+[1]Филиалы!ES60</f>
        <v>0</v>
      </c>
      <c r="EU100" s="139">
        <f t="shared" si="774"/>
        <v>9.35</v>
      </c>
      <c r="EV100" s="140">
        <f t="shared" si="775"/>
        <v>-100</v>
      </c>
      <c r="EW100" s="149">
        <f t="shared" si="863"/>
        <v>23.85</v>
      </c>
      <c r="EX100" s="68">
        <f>+[1]Аппарат!EX95+[1]Филиалы!EX60</f>
        <v>23.85</v>
      </c>
      <c r="EY100" s="68">
        <f>+[1]Аппарат!EY95+[1]Филиалы!EZ60</f>
        <v>0</v>
      </c>
      <c r="EZ100" s="68">
        <f>+[1]Филиалы!EY60</f>
        <v>0</v>
      </c>
      <c r="FA100" s="150">
        <f t="shared" si="864"/>
        <v>0</v>
      </c>
      <c r="FB100" s="68">
        <f>+[1]Аппарат!FB95+[1]Филиалы!FB60</f>
        <v>0</v>
      </c>
      <c r="FC100" s="68">
        <f>+[1]Аппарат!FC95+[1]Филиалы!FD60</f>
        <v>0</v>
      </c>
      <c r="FD100" s="68">
        <f>+[1]Филиалы!FC60</f>
        <v>0</v>
      </c>
      <c r="FE100" s="139">
        <f t="shared" si="776"/>
        <v>23.85</v>
      </c>
      <c r="FF100" s="140">
        <f t="shared" si="777"/>
        <v>-100</v>
      </c>
      <c r="FG100" s="149">
        <f t="shared" si="865"/>
        <v>9.35</v>
      </c>
      <c r="FH100" s="68">
        <f>+[1]Аппарат!FH95+[1]Филиалы!FH60</f>
        <v>9.35</v>
      </c>
      <c r="FI100" s="68">
        <f>+[1]Аппарат!FI95+[1]Филиалы!FJ60</f>
        <v>0</v>
      </c>
      <c r="FJ100" s="68">
        <f>+[1]Филиалы!FI60</f>
        <v>0</v>
      </c>
      <c r="FK100" s="150">
        <f t="shared" si="866"/>
        <v>0</v>
      </c>
      <c r="FL100" s="68">
        <f>+[1]Аппарат!FL95+[1]Филиалы!FL60</f>
        <v>0</v>
      </c>
      <c r="FM100" s="68">
        <f>+[1]Аппарат!FM95+[1]Филиалы!FN60</f>
        <v>0</v>
      </c>
      <c r="FN100" s="68">
        <f>+[1]Филиалы!FM60</f>
        <v>0</v>
      </c>
      <c r="FO100" s="139">
        <f t="shared" si="778"/>
        <v>9.35</v>
      </c>
      <c r="FP100" s="140">
        <f t="shared" si="779"/>
        <v>-100</v>
      </c>
      <c r="FQ100" s="149">
        <f t="shared" si="867"/>
        <v>42.550000000000004</v>
      </c>
      <c r="FR100" s="68">
        <f t="shared" si="835"/>
        <v>42.550000000000004</v>
      </c>
      <c r="FS100" s="68">
        <f t="shared" si="835"/>
        <v>0</v>
      </c>
      <c r="FT100" s="68">
        <f t="shared" si="835"/>
        <v>0</v>
      </c>
      <c r="FU100" s="150">
        <f t="shared" si="868"/>
        <v>0</v>
      </c>
      <c r="FV100" s="68">
        <f t="shared" si="836"/>
        <v>0</v>
      </c>
      <c r="FW100" s="68">
        <f t="shared" si="836"/>
        <v>0</v>
      </c>
      <c r="FX100" s="68">
        <f t="shared" si="836"/>
        <v>0</v>
      </c>
      <c r="FY100" s="139">
        <f t="shared" si="780"/>
        <v>42.550000000000004</v>
      </c>
      <c r="FZ100" s="140">
        <f t="shared" si="781"/>
        <v>-100</v>
      </c>
      <c r="GA100" s="149">
        <f t="shared" si="869"/>
        <v>178.77</v>
      </c>
      <c r="GB100" s="68">
        <f t="shared" si="837"/>
        <v>178.77</v>
      </c>
      <c r="GC100" s="68">
        <f t="shared" si="837"/>
        <v>0</v>
      </c>
      <c r="GD100" s="68">
        <f t="shared" si="837"/>
        <v>0</v>
      </c>
      <c r="GE100" s="150">
        <f t="shared" si="870"/>
        <v>41.359500000000004</v>
      </c>
      <c r="GF100" s="68">
        <f t="shared" si="838"/>
        <v>40.680120000000002</v>
      </c>
      <c r="GG100" s="68">
        <f t="shared" si="838"/>
        <v>0.59669000000000005</v>
      </c>
      <c r="GH100" s="68">
        <f t="shared" si="838"/>
        <v>8.269E-2</v>
      </c>
      <c r="GI100" s="139">
        <f t="shared" si="782"/>
        <v>137.41050000000001</v>
      </c>
      <c r="GJ100" s="140">
        <f t="shared" si="783"/>
        <v>-76.86440677966101</v>
      </c>
      <c r="GK100" s="149">
        <f t="shared" si="871"/>
        <v>13417.64</v>
      </c>
      <c r="GL100" s="68">
        <f t="shared" si="839"/>
        <v>13417.64</v>
      </c>
      <c r="GM100" s="68">
        <f t="shared" si="839"/>
        <v>0</v>
      </c>
      <c r="GN100" s="68">
        <f t="shared" si="839"/>
        <v>0</v>
      </c>
      <c r="GO100" s="150">
        <f t="shared" si="872"/>
        <v>166.03710000000001</v>
      </c>
      <c r="GP100" s="68">
        <f t="shared" si="840"/>
        <v>159.19477000000001</v>
      </c>
      <c r="GQ100" s="68">
        <f t="shared" si="840"/>
        <v>3.6044000000000005</v>
      </c>
      <c r="GR100" s="68">
        <f t="shared" si="840"/>
        <v>3.2379299999999995</v>
      </c>
      <c r="GS100" s="139">
        <f t="shared" si="784"/>
        <v>13251.6029</v>
      </c>
      <c r="GT100" s="140">
        <f t="shared" si="785"/>
        <v>-98.762546170563525</v>
      </c>
      <c r="GV100" s="31">
        <f>+GK100-[1]Шатура!GK60</f>
        <v>13417.64</v>
      </c>
      <c r="GW100" s="31">
        <v>1676.3317099999999</v>
      </c>
      <c r="GX100" s="65">
        <f t="shared" si="673"/>
        <v>1551.6541099999999</v>
      </c>
      <c r="GZ100" s="79">
        <f t="shared" si="449"/>
        <v>13</v>
      </c>
    </row>
    <row r="101" spans="1:213" ht="15" x14ac:dyDescent="0.2">
      <c r="A101" s="340"/>
      <c r="B101" s="152" t="s">
        <v>360</v>
      </c>
      <c r="C101" s="149">
        <f t="shared" si="674"/>
        <v>0</v>
      </c>
      <c r="D101" s="68">
        <f>+[1]Аппарат!D96</f>
        <v>0</v>
      </c>
      <c r="E101" s="68">
        <f>+[1]Аппарат!E96</f>
        <v>0</v>
      </c>
      <c r="F101" s="68"/>
      <c r="G101" s="150">
        <f t="shared" si="521"/>
        <v>0</v>
      </c>
      <c r="H101" s="68">
        <f>+[1]Аппарат!H96</f>
        <v>0</v>
      </c>
      <c r="I101" s="68">
        <f>+[1]Аппарат!I96</f>
        <v>0</v>
      </c>
      <c r="J101" s="68">
        <f>+[1]Аппарат!J96</f>
        <v>0</v>
      </c>
      <c r="K101" s="139">
        <f t="shared" si="675"/>
        <v>0</v>
      </c>
      <c r="L101" s="140" t="e">
        <f t="shared" si="676"/>
        <v>#DIV/0!</v>
      </c>
      <c r="M101" s="149">
        <f t="shared" si="762"/>
        <v>0</v>
      </c>
      <c r="N101" s="68">
        <f>+[1]Аппарат!N96</f>
        <v>0</v>
      </c>
      <c r="O101" s="68">
        <f>+[1]Аппарат!O96</f>
        <v>0</v>
      </c>
      <c r="P101" s="68"/>
      <c r="Q101" s="150">
        <f t="shared" si="656"/>
        <v>0</v>
      </c>
      <c r="R101" s="68">
        <f>+[1]Аппарат!R96</f>
        <v>0</v>
      </c>
      <c r="S101" s="68">
        <f>+[1]Аппарат!S96</f>
        <v>0</v>
      </c>
      <c r="T101" s="68">
        <f>+[1]Аппарат!T96</f>
        <v>0</v>
      </c>
      <c r="U101" s="139">
        <f t="shared" si="677"/>
        <v>0</v>
      </c>
      <c r="V101" s="140" t="e">
        <f t="shared" si="678"/>
        <v>#DIV/0!</v>
      </c>
      <c r="W101" s="149">
        <f t="shared" si="841"/>
        <v>0</v>
      </c>
      <c r="X101" s="68">
        <f>+[1]Аппарат!X96</f>
        <v>0</v>
      </c>
      <c r="Y101" s="68">
        <f>+[1]Аппарат!Y96</f>
        <v>0</v>
      </c>
      <c r="Z101" s="68"/>
      <c r="AA101" s="150">
        <f t="shared" si="842"/>
        <v>0</v>
      </c>
      <c r="AB101" s="68">
        <f>+[1]Аппарат!AB96</f>
        <v>0</v>
      </c>
      <c r="AC101" s="68">
        <f>+[1]Аппарат!AC96</f>
        <v>0</v>
      </c>
      <c r="AD101" s="68">
        <f>+[1]Аппарат!AD96</f>
        <v>0</v>
      </c>
      <c r="AE101" s="139">
        <f t="shared" si="679"/>
        <v>0</v>
      </c>
      <c r="AF101" s="140" t="e">
        <f t="shared" si="680"/>
        <v>#DIV/0!</v>
      </c>
      <c r="AG101" s="149">
        <f t="shared" si="843"/>
        <v>0</v>
      </c>
      <c r="AH101" s="68">
        <f t="shared" si="826"/>
        <v>0</v>
      </c>
      <c r="AI101" s="68">
        <f t="shared" si="826"/>
        <v>0</v>
      </c>
      <c r="AJ101" s="68">
        <f t="shared" si="826"/>
        <v>0</v>
      </c>
      <c r="AK101" s="150">
        <f t="shared" si="844"/>
        <v>0</v>
      </c>
      <c r="AL101" s="68">
        <f t="shared" si="827"/>
        <v>0</v>
      </c>
      <c r="AM101" s="68">
        <f t="shared" si="827"/>
        <v>0</v>
      </c>
      <c r="AN101" s="68">
        <f t="shared" si="827"/>
        <v>0</v>
      </c>
      <c r="AO101" s="139">
        <f t="shared" si="681"/>
        <v>0</v>
      </c>
      <c r="AP101" s="140" t="e">
        <f t="shared" si="682"/>
        <v>#DIV/0!</v>
      </c>
      <c r="AQ101" s="149">
        <f t="shared" si="845"/>
        <v>0</v>
      </c>
      <c r="AR101" s="68">
        <f>+[1]Аппарат!AR96</f>
        <v>0</v>
      </c>
      <c r="AS101" s="68">
        <f>+[1]Аппарат!AS96</f>
        <v>0</v>
      </c>
      <c r="AT101" s="68"/>
      <c r="AU101" s="150">
        <f t="shared" si="846"/>
        <v>0</v>
      </c>
      <c r="AV101" s="68">
        <f>+[1]Аппарат!AV96</f>
        <v>0</v>
      </c>
      <c r="AW101" s="68">
        <f>+[1]Аппарат!AW96</f>
        <v>0</v>
      </c>
      <c r="AX101" s="68">
        <f>+[1]Аппарат!AX96</f>
        <v>0</v>
      </c>
      <c r="AY101" s="139">
        <f t="shared" si="683"/>
        <v>0</v>
      </c>
      <c r="AZ101" s="140" t="e">
        <f t="shared" si="684"/>
        <v>#DIV/0!</v>
      </c>
      <c r="BA101" s="149">
        <f t="shared" si="847"/>
        <v>0</v>
      </c>
      <c r="BB101" s="68">
        <f>+[1]Аппарат!BB96</f>
        <v>0</v>
      </c>
      <c r="BC101" s="68">
        <f>+[1]Аппарат!BC96</f>
        <v>0</v>
      </c>
      <c r="BD101" s="68"/>
      <c r="BE101" s="150">
        <f t="shared" si="848"/>
        <v>0</v>
      </c>
      <c r="BF101" s="68">
        <f>+[1]Аппарат!BF96</f>
        <v>0</v>
      </c>
      <c r="BG101" s="68">
        <f>+[1]Аппарат!BG96</f>
        <v>0</v>
      </c>
      <c r="BH101" s="68">
        <f>+[1]Аппарат!BH96</f>
        <v>0</v>
      </c>
      <c r="BI101" s="139">
        <f t="shared" si="685"/>
        <v>0</v>
      </c>
      <c r="BJ101" s="140" t="e">
        <f t="shared" si="686"/>
        <v>#DIV/0!</v>
      </c>
      <c r="BK101" s="149">
        <f t="shared" si="849"/>
        <v>0</v>
      </c>
      <c r="BL101" s="68">
        <f>+[1]Аппарат!BL96</f>
        <v>0</v>
      </c>
      <c r="BM101" s="68">
        <f>+[1]Аппарат!BM96</f>
        <v>0</v>
      </c>
      <c r="BN101" s="68"/>
      <c r="BO101" s="150">
        <f t="shared" si="850"/>
        <v>0</v>
      </c>
      <c r="BP101" s="68">
        <f>+[1]Аппарат!BP96</f>
        <v>0</v>
      </c>
      <c r="BQ101" s="68">
        <f>+[1]Аппарат!BQ96</f>
        <v>0</v>
      </c>
      <c r="BR101" s="68">
        <f>+[1]Аппарат!BR96</f>
        <v>0</v>
      </c>
      <c r="BS101" s="139">
        <f t="shared" si="687"/>
        <v>0</v>
      </c>
      <c r="BT101" s="140" t="e">
        <f t="shared" si="688"/>
        <v>#DIV/0!</v>
      </c>
      <c r="BU101" s="149">
        <f t="shared" si="851"/>
        <v>0</v>
      </c>
      <c r="BV101" s="68">
        <f t="shared" si="828"/>
        <v>0</v>
      </c>
      <c r="BW101" s="68">
        <f t="shared" si="828"/>
        <v>0</v>
      </c>
      <c r="BX101" s="68">
        <f t="shared" si="828"/>
        <v>0</v>
      </c>
      <c r="BY101" s="150">
        <f t="shared" si="852"/>
        <v>0</v>
      </c>
      <c r="BZ101" s="68">
        <f t="shared" si="829"/>
        <v>0</v>
      </c>
      <c r="CA101" s="68">
        <f t="shared" si="829"/>
        <v>0</v>
      </c>
      <c r="CB101" s="68">
        <f t="shared" si="829"/>
        <v>0</v>
      </c>
      <c r="CC101" s="139">
        <f t="shared" si="689"/>
        <v>0</v>
      </c>
      <c r="CD101" s="140" t="e">
        <f t="shared" si="690"/>
        <v>#DIV/0!</v>
      </c>
      <c r="CE101" s="149">
        <f t="shared" si="853"/>
        <v>0</v>
      </c>
      <c r="CF101" s="68">
        <f t="shared" si="830"/>
        <v>0</v>
      </c>
      <c r="CG101" s="68">
        <f t="shared" si="830"/>
        <v>0</v>
      </c>
      <c r="CH101" s="68">
        <f t="shared" si="830"/>
        <v>0</v>
      </c>
      <c r="CI101" s="150">
        <f t="shared" si="854"/>
        <v>0</v>
      </c>
      <c r="CJ101" s="68">
        <f>+[1]Аппарат!CJ96</f>
        <v>0</v>
      </c>
      <c r="CK101" s="68">
        <f>+[1]Аппарат!CK96</f>
        <v>0</v>
      </c>
      <c r="CL101" s="68">
        <f>+[1]Аппарат!CL96</f>
        <v>0</v>
      </c>
      <c r="CM101" s="139">
        <f t="shared" si="691"/>
        <v>0</v>
      </c>
      <c r="CN101" s="140" t="e">
        <f t="shared" si="692"/>
        <v>#DIV/0!</v>
      </c>
      <c r="CO101" s="149">
        <f t="shared" si="873"/>
        <v>0</v>
      </c>
      <c r="CP101" s="68">
        <f>+[1]Аппарат!CP96</f>
        <v>0</v>
      </c>
      <c r="CQ101" s="68">
        <f>+[1]Аппарат!CQ96</f>
        <v>0</v>
      </c>
      <c r="CR101" s="68"/>
      <c r="CS101" s="150">
        <f t="shared" si="523"/>
        <v>0</v>
      </c>
      <c r="CT101" s="68">
        <f>+[1]Аппарат!CT96</f>
        <v>0</v>
      </c>
      <c r="CU101" s="68">
        <f>+[1]Аппарат!CU96</f>
        <v>0</v>
      </c>
      <c r="CV101" s="68">
        <f>+[1]Аппарат!CV96</f>
        <v>0</v>
      </c>
      <c r="CW101" s="139">
        <f t="shared" si="763"/>
        <v>0</v>
      </c>
      <c r="CX101" s="140" t="e">
        <f t="shared" si="764"/>
        <v>#DIV/0!</v>
      </c>
      <c r="CY101" s="149">
        <f t="shared" si="765"/>
        <v>0</v>
      </c>
      <c r="CZ101" s="68">
        <f>+[1]Аппарат!CZ96</f>
        <v>0</v>
      </c>
      <c r="DA101" s="68">
        <f>+[1]Аппарат!DA96</f>
        <v>0</v>
      </c>
      <c r="DB101" s="68"/>
      <c r="DC101" s="150">
        <f t="shared" si="662"/>
        <v>0</v>
      </c>
      <c r="DD101" s="68">
        <f>+[1]Аппарат!DD96</f>
        <v>0</v>
      </c>
      <c r="DE101" s="68">
        <f>+[1]Аппарат!DE96</f>
        <v>0</v>
      </c>
      <c r="DF101" s="68">
        <f>+[1]Аппарат!DF96</f>
        <v>0</v>
      </c>
      <c r="DG101" s="139">
        <f t="shared" si="766"/>
        <v>0</v>
      </c>
      <c r="DH101" s="140" t="e">
        <f t="shared" si="767"/>
        <v>#DIV/0!</v>
      </c>
      <c r="DI101" s="149">
        <f t="shared" si="855"/>
        <v>0</v>
      </c>
      <c r="DJ101" s="68">
        <f>+[1]Аппарат!DJ96</f>
        <v>0</v>
      </c>
      <c r="DK101" s="68">
        <f>+[1]Аппарат!DK96</f>
        <v>0</v>
      </c>
      <c r="DL101" s="68"/>
      <c r="DM101" s="150">
        <f t="shared" si="856"/>
        <v>0</v>
      </c>
      <c r="DN101" s="68">
        <f>+[1]Аппарат!DN96</f>
        <v>0</v>
      </c>
      <c r="DO101" s="68">
        <f>+[1]Аппарат!DO96</f>
        <v>0</v>
      </c>
      <c r="DP101" s="68">
        <f>+[1]Аппарат!DP96</f>
        <v>0</v>
      </c>
      <c r="DQ101" s="139">
        <f t="shared" si="768"/>
        <v>0</v>
      </c>
      <c r="DR101" s="140" t="e">
        <f t="shared" si="769"/>
        <v>#DIV/0!</v>
      </c>
      <c r="DS101" s="149">
        <f t="shared" si="857"/>
        <v>0</v>
      </c>
      <c r="DT101" s="68">
        <f t="shared" si="831"/>
        <v>0</v>
      </c>
      <c r="DU101" s="68">
        <f t="shared" si="831"/>
        <v>0</v>
      </c>
      <c r="DV101" s="68">
        <f t="shared" si="831"/>
        <v>0</v>
      </c>
      <c r="DW101" s="150">
        <f t="shared" si="858"/>
        <v>0</v>
      </c>
      <c r="DX101" s="68">
        <f t="shared" si="832"/>
        <v>0</v>
      </c>
      <c r="DY101" s="68">
        <f t="shared" si="832"/>
        <v>0</v>
      </c>
      <c r="DZ101" s="68">
        <f t="shared" si="832"/>
        <v>0</v>
      </c>
      <c r="EA101" s="139">
        <f t="shared" si="770"/>
        <v>0</v>
      </c>
      <c r="EB101" s="140" t="e">
        <f t="shared" si="771"/>
        <v>#DIV/0!</v>
      </c>
      <c r="EC101" s="149">
        <f t="shared" si="859"/>
        <v>0</v>
      </c>
      <c r="ED101" s="68">
        <f t="shared" si="833"/>
        <v>0</v>
      </c>
      <c r="EE101" s="68">
        <f t="shared" si="833"/>
        <v>0</v>
      </c>
      <c r="EF101" s="68">
        <f t="shared" si="833"/>
        <v>0</v>
      </c>
      <c r="EG101" s="150">
        <f t="shared" si="860"/>
        <v>0</v>
      </c>
      <c r="EH101" s="68">
        <f t="shared" si="834"/>
        <v>0</v>
      </c>
      <c r="EI101" s="68">
        <f t="shared" si="834"/>
        <v>0</v>
      </c>
      <c r="EJ101" s="68">
        <f t="shared" si="834"/>
        <v>0</v>
      </c>
      <c r="EK101" s="139">
        <f t="shared" si="772"/>
        <v>0</v>
      </c>
      <c r="EL101" s="140" t="e">
        <f t="shared" si="773"/>
        <v>#DIV/0!</v>
      </c>
      <c r="EM101" s="149">
        <f t="shared" si="861"/>
        <v>0</v>
      </c>
      <c r="EN101" s="68">
        <f>+[1]Аппарат!EN96</f>
        <v>0</v>
      </c>
      <c r="EO101" s="68">
        <f>+[1]Аппарат!EO96</f>
        <v>0</v>
      </c>
      <c r="EP101" s="68"/>
      <c r="EQ101" s="150">
        <f t="shared" si="862"/>
        <v>0</v>
      </c>
      <c r="ER101" s="68">
        <f>+[1]Аппарат!ER96</f>
        <v>0</v>
      </c>
      <c r="ES101" s="68">
        <f>+[1]Аппарат!ES96</f>
        <v>0</v>
      </c>
      <c r="ET101" s="68">
        <f>+[1]Аппарат!ET96</f>
        <v>0</v>
      </c>
      <c r="EU101" s="139">
        <f t="shared" si="774"/>
        <v>0</v>
      </c>
      <c r="EV101" s="140" t="e">
        <f t="shared" si="775"/>
        <v>#DIV/0!</v>
      </c>
      <c r="EW101" s="149">
        <f t="shared" si="863"/>
        <v>0</v>
      </c>
      <c r="EX101" s="68">
        <f>+[1]Аппарат!EX96</f>
        <v>0</v>
      </c>
      <c r="EY101" s="68">
        <f>+[1]Аппарат!EY96</f>
        <v>0</v>
      </c>
      <c r="EZ101" s="68"/>
      <c r="FA101" s="150">
        <f t="shared" si="864"/>
        <v>0</v>
      </c>
      <c r="FB101" s="68">
        <f>+[1]Аппарат!FB96</f>
        <v>0</v>
      </c>
      <c r="FC101" s="68">
        <f>+[1]Аппарат!FC96</f>
        <v>0</v>
      </c>
      <c r="FD101" s="68">
        <f>+[1]Аппарат!FD96</f>
        <v>0</v>
      </c>
      <c r="FE101" s="139">
        <f t="shared" si="776"/>
        <v>0</v>
      </c>
      <c r="FF101" s="140" t="e">
        <f t="shared" si="777"/>
        <v>#DIV/0!</v>
      </c>
      <c r="FG101" s="149">
        <f t="shared" si="865"/>
        <v>0</v>
      </c>
      <c r="FH101" s="68">
        <f>+[1]Аппарат!FH96</f>
        <v>0</v>
      </c>
      <c r="FI101" s="68">
        <f>+[1]Аппарат!FI96</f>
        <v>0</v>
      </c>
      <c r="FJ101" s="68"/>
      <c r="FK101" s="150">
        <f t="shared" si="866"/>
        <v>0</v>
      </c>
      <c r="FL101" s="68">
        <f>+[1]Аппарат!FL96</f>
        <v>0</v>
      </c>
      <c r="FM101" s="68">
        <f>+[1]Аппарат!FM96</f>
        <v>0</v>
      </c>
      <c r="FN101" s="68">
        <f>+[1]Аппарат!FN96</f>
        <v>0</v>
      </c>
      <c r="FO101" s="139">
        <f t="shared" si="778"/>
        <v>0</v>
      </c>
      <c r="FP101" s="140" t="e">
        <f t="shared" si="779"/>
        <v>#DIV/0!</v>
      </c>
      <c r="FQ101" s="149">
        <f t="shared" si="867"/>
        <v>0</v>
      </c>
      <c r="FR101" s="68">
        <f t="shared" si="835"/>
        <v>0</v>
      </c>
      <c r="FS101" s="68">
        <f t="shared" si="835"/>
        <v>0</v>
      </c>
      <c r="FT101" s="68">
        <f t="shared" si="835"/>
        <v>0</v>
      </c>
      <c r="FU101" s="150">
        <f t="shared" si="868"/>
        <v>0</v>
      </c>
      <c r="FV101" s="68">
        <f t="shared" si="836"/>
        <v>0</v>
      </c>
      <c r="FW101" s="68">
        <f t="shared" si="836"/>
        <v>0</v>
      </c>
      <c r="FX101" s="68">
        <f t="shared" si="836"/>
        <v>0</v>
      </c>
      <c r="FY101" s="139">
        <f t="shared" si="780"/>
        <v>0</v>
      </c>
      <c r="FZ101" s="140" t="e">
        <f t="shared" si="781"/>
        <v>#DIV/0!</v>
      </c>
      <c r="GA101" s="149">
        <f t="shared" si="869"/>
        <v>0</v>
      </c>
      <c r="GB101" s="68">
        <f t="shared" si="837"/>
        <v>0</v>
      </c>
      <c r="GC101" s="68">
        <f t="shared" si="837"/>
        <v>0</v>
      </c>
      <c r="GD101" s="68">
        <f t="shared" si="837"/>
        <v>0</v>
      </c>
      <c r="GE101" s="150">
        <f t="shared" si="870"/>
        <v>0</v>
      </c>
      <c r="GF101" s="68">
        <f t="shared" si="838"/>
        <v>0</v>
      </c>
      <c r="GG101" s="68">
        <f t="shared" si="838"/>
        <v>0</v>
      </c>
      <c r="GH101" s="68">
        <f t="shared" si="838"/>
        <v>0</v>
      </c>
      <c r="GI101" s="139">
        <f t="shared" si="782"/>
        <v>0</v>
      </c>
      <c r="GJ101" s="140" t="e">
        <f t="shared" si="783"/>
        <v>#DIV/0!</v>
      </c>
      <c r="GK101" s="149">
        <f t="shared" si="871"/>
        <v>0</v>
      </c>
      <c r="GL101" s="68">
        <f t="shared" si="839"/>
        <v>0</v>
      </c>
      <c r="GM101" s="68">
        <f t="shared" si="839"/>
        <v>0</v>
      </c>
      <c r="GN101" s="68">
        <f t="shared" si="839"/>
        <v>0</v>
      </c>
      <c r="GO101" s="150">
        <f t="shared" si="872"/>
        <v>0</v>
      </c>
      <c r="GP101" s="68">
        <f t="shared" si="840"/>
        <v>0</v>
      </c>
      <c r="GQ101" s="68">
        <f t="shared" si="840"/>
        <v>0</v>
      </c>
      <c r="GR101" s="68">
        <f t="shared" si="840"/>
        <v>0</v>
      </c>
      <c r="GS101" s="139">
        <f t="shared" si="784"/>
        <v>0</v>
      </c>
      <c r="GT101" s="140" t="e">
        <f t="shared" si="785"/>
        <v>#DIV/0!</v>
      </c>
      <c r="GV101" s="31">
        <f>+GK101</f>
        <v>0</v>
      </c>
      <c r="GX101" s="65">
        <f t="shared" si="673"/>
        <v>0</v>
      </c>
      <c r="GZ101" s="79">
        <f t="shared" si="449"/>
        <v>0</v>
      </c>
    </row>
    <row r="102" spans="1:213" ht="15" x14ac:dyDescent="0.2">
      <c r="A102" s="341"/>
      <c r="B102" s="154" t="s">
        <v>361</v>
      </c>
      <c r="C102" s="149">
        <f t="shared" si="674"/>
        <v>377.60152542372884</v>
      </c>
      <c r="D102" s="68">
        <f>+[1]Аппарат!D97+[1]Филиалы!D62</f>
        <v>377.60152542372884</v>
      </c>
      <c r="E102" s="68">
        <f>+[1]Аппарат!E97+[1]Филиалы!F62</f>
        <v>0</v>
      </c>
      <c r="F102" s="68">
        <f>+[1]Филиалы!E62</f>
        <v>0</v>
      </c>
      <c r="G102" s="150">
        <f t="shared" si="521"/>
        <v>571.29666999999995</v>
      </c>
      <c r="H102" s="68">
        <f>+[1]Аппарат!H97+[1]Филиалы!H62</f>
        <v>522.16975439381281</v>
      </c>
      <c r="I102" s="68">
        <f>+[1]Аппарат!I97+[1]Филиалы!J62</f>
        <v>49.126915606187197</v>
      </c>
      <c r="J102" s="68">
        <f>+[1]Филиалы!I62</f>
        <v>0</v>
      </c>
      <c r="K102" s="139">
        <f t="shared" si="675"/>
        <v>-193.6951445762711</v>
      </c>
      <c r="L102" s="140">
        <f t="shared" si="676"/>
        <v>51.296176401542454</v>
      </c>
      <c r="M102" s="149">
        <f t="shared" si="762"/>
        <v>665.05152542372889</v>
      </c>
      <c r="N102" s="68">
        <f>+[1]Аппарат!N97+[1]Филиалы!N62</f>
        <v>665.05152542372889</v>
      </c>
      <c r="O102" s="68">
        <f>+[1]Аппарат!O97+[1]Филиалы!P62</f>
        <v>0</v>
      </c>
      <c r="P102" s="68">
        <f>+[1]Филиалы!O62</f>
        <v>0</v>
      </c>
      <c r="Q102" s="150">
        <f t="shared" si="656"/>
        <v>438.30815893300002</v>
      </c>
      <c r="R102" s="68">
        <f>+[1]Аппарат!R97+[1]Филиалы!R62</f>
        <v>381.65167515565423</v>
      </c>
      <c r="S102" s="68">
        <f>+[1]Аппарат!S97+[1]Филиалы!T62</f>
        <v>56.65648377734577</v>
      </c>
      <c r="T102" s="68">
        <f>+[1]Филиалы!S62</f>
        <v>0</v>
      </c>
      <c r="U102" s="139">
        <f t="shared" si="677"/>
        <v>226.74336649072887</v>
      </c>
      <c r="V102" s="140">
        <f t="shared" si="678"/>
        <v>-34.094105166703031</v>
      </c>
      <c r="W102" s="149">
        <f t="shared" si="841"/>
        <v>1315.9370254237288</v>
      </c>
      <c r="X102" s="68">
        <f>+[1]Аппарат!X97+[1]Филиалы!X62</f>
        <v>1315.9370254237288</v>
      </c>
      <c r="Y102" s="68">
        <f>+[1]Аппарат!Y97+[1]Филиалы!Z62</f>
        <v>0</v>
      </c>
      <c r="Z102" s="68">
        <f>+[1]Филиалы!Y62</f>
        <v>0</v>
      </c>
      <c r="AA102" s="150">
        <f t="shared" si="842"/>
        <v>1332.8727399999998</v>
      </c>
      <c r="AB102" s="68">
        <f>+[1]Аппарат!AB97+[1]Филиалы!AB62</f>
        <v>1265.5904114041798</v>
      </c>
      <c r="AC102" s="68">
        <f>+[1]Аппарат!AC97+[1]Филиалы!AD62</f>
        <v>48.882328595820013</v>
      </c>
      <c r="AD102" s="68">
        <f>+[1]Филиалы!AC62</f>
        <v>18.399999999999999</v>
      </c>
      <c r="AE102" s="139">
        <f t="shared" si="679"/>
        <v>-16.935714576271039</v>
      </c>
      <c r="AF102" s="140">
        <f t="shared" si="680"/>
        <v>1.2869699878546896</v>
      </c>
      <c r="AG102" s="149">
        <f t="shared" si="843"/>
        <v>2358.5900762711863</v>
      </c>
      <c r="AH102" s="68">
        <f t="shared" si="826"/>
        <v>2358.5900762711863</v>
      </c>
      <c r="AI102" s="68">
        <f t="shared" si="826"/>
        <v>0</v>
      </c>
      <c r="AJ102" s="68">
        <f>+F102+P102+Z102</f>
        <v>0</v>
      </c>
      <c r="AK102" s="150">
        <f t="shared" si="844"/>
        <v>2342.4775689329999</v>
      </c>
      <c r="AL102" s="68">
        <f t="shared" si="827"/>
        <v>2169.4118409536468</v>
      </c>
      <c r="AM102" s="68">
        <f t="shared" si="827"/>
        <v>154.66572797935299</v>
      </c>
      <c r="AN102" s="68">
        <f t="shared" si="827"/>
        <v>18.399999999999999</v>
      </c>
      <c r="AO102" s="139">
        <f t="shared" si="681"/>
        <v>16.112507338186333</v>
      </c>
      <c r="AP102" s="140">
        <f t="shared" si="682"/>
        <v>-0.68314148780187622</v>
      </c>
      <c r="AQ102" s="149">
        <f t="shared" si="845"/>
        <v>597.56152542372877</v>
      </c>
      <c r="AR102" s="68">
        <f>+[1]Аппарат!AR97+[1]Филиалы!AR62</f>
        <v>597.56152542372877</v>
      </c>
      <c r="AS102" s="68">
        <f>+[1]Аппарат!AS97+[1]Филиалы!AT62</f>
        <v>0</v>
      </c>
      <c r="AT102" s="68">
        <f>+[1]Филиалы!AS62</f>
        <v>0</v>
      </c>
      <c r="AU102" s="150">
        <f t="shared" si="846"/>
        <v>681.53867999999989</v>
      </c>
      <c r="AV102" s="68">
        <f>+[1]Аппарат!AV97+[1]Филиалы!AV62</f>
        <v>629.04592682214047</v>
      </c>
      <c r="AW102" s="68">
        <f>+[1]Аппарат!AW97+[1]Филиалы!AX62</f>
        <v>49.869953177859458</v>
      </c>
      <c r="AX102" s="68">
        <f>+[1]Филиалы!AW62</f>
        <v>2.6228000000000002</v>
      </c>
      <c r="AY102" s="139">
        <f t="shared" si="683"/>
        <v>-83.977154576271118</v>
      </c>
      <c r="AZ102" s="140">
        <f t="shared" si="684"/>
        <v>14.053306815013443</v>
      </c>
      <c r="BA102" s="149">
        <f t="shared" si="847"/>
        <v>1298.3415254237289</v>
      </c>
      <c r="BB102" s="68">
        <f>+[1]Аппарат!BB97+[1]Филиалы!BB62</f>
        <v>1298.3415254237289</v>
      </c>
      <c r="BC102" s="68">
        <f>+[1]Аппарат!BC97+[1]Филиалы!BD62</f>
        <v>0</v>
      </c>
      <c r="BD102" s="68">
        <f>+[1]Филиалы!BC62</f>
        <v>0</v>
      </c>
      <c r="BE102" s="150">
        <f t="shared" si="848"/>
        <v>1039.0116099999998</v>
      </c>
      <c r="BF102" s="68">
        <f>+[1]Аппарат!BF97+[1]Филиалы!BF62</f>
        <v>984.73555144669615</v>
      </c>
      <c r="BG102" s="68">
        <f>+[1]Аппарат!BG97+[1]Филиалы!BH62</f>
        <v>52.216988553303736</v>
      </c>
      <c r="BH102" s="68">
        <f>+[1]Филиалы!BG62</f>
        <v>2.0590700000000002</v>
      </c>
      <c r="BI102" s="139">
        <f t="shared" si="685"/>
        <v>259.32991542372906</v>
      </c>
      <c r="BJ102" s="140">
        <f t="shared" si="686"/>
        <v>-19.97393677592602</v>
      </c>
      <c r="BK102" s="149">
        <f t="shared" si="849"/>
        <v>1486.7415254237289</v>
      </c>
      <c r="BL102" s="68">
        <f>+[1]Аппарат!BL97+[1]Филиалы!BL62</f>
        <v>1486.7415254237289</v>
      </c>
      <c r="BM102" s="68">
        <f>+[1]Аппарат!BM97+[1]Филиалы!BN62</f>
        <v>0</v>
      </c>
      <c r="BN102" s="68">
        <f>+[1]Филиалы!BM62</f>
        <v>0</v>
      </c>
      <c r="BO102" s="150">
        <f t="shared" si="850"/>
        <v>1309.8724299999997</v>
      </c>
      <c r="BP102" s="68">
        <f>+[1]Аппарат!BP97+[1]Филиалы!BP62</f>
        <v>1227.3334650479958</v>
      </c>
      <c r="BQ102" s="68">
        <f>+[1]Аппарат!BQ97+[1]Филиалы!BR62</f>
        <v>65.173044952004034</v>
      </c>
      <c r="BR102" s="68">
        <f>+[1]Филиалы!BQ62</f>
        <v>17.365920000000003</v>
      </c>
      <c r="BS102" s="139">
        <f t="shared" si="687"/>
        <v>176.86909542372928</v>
      </c>
      <c r="BT102" s="140">
        <f t="shared" si="688"/>
        <v>-11.896425330107107</v>
      </c>
      <c r="BU102" s="149">
        <f t="shared" si="851"/>
        <v>3382.6445762711865</v>
      </c>
      <c r="BV102" s="68">
        <f t="shared" si="828"/>
        <v>3382.6445762711865</v>
      </c>
      <c r="BW102" s="68">
        <f t="shared" si="828"/>
        <v>0</v>
      </c>
      <c r="BX102" s="68">
        <f t="shared" si="828"/>
        <v>0</v>
      </c>
      <c r="BY102" s="150">
        <f t="shared" si="852"/>
        <v>3030.4227199999996</v>
      </c>
      <c r="BZ102" s="68">
        <f t="shared" si="829"/>
        <v>2841.1149433168321</v>
      </c>
      <c r="CA102" s="68">
        <f t="shared" si="829"/>
        <v>167.25998668316723</v>
      </c>
      <c r="CB102" s="68">
        <f t="shared" si="829"/>
        <v>22.047790000000003</v>
      </c>
      <c r="CC102" s="139">
        <f t="shared" si="689"/>
        <v>352.22185627118688</v>
      </c>
      <c r="CD102" s="140">
        <f t="shared" si="690"/>
        <v>-10.412617948157404</v>
      </c>
      <c r="CE102" s="149">
        <f t="shared" si="853"/>
        <v>5741.2346525423727</v>
      </c>
      <c r="CF102" s="68">
        <f t="shared" si="830"/>
        <v>5741.2346525423727</v>
      </c>
      <c r="CG102" s="68">
        <f t="shared" si="830"/>
        <v>0</v>
      </c>
      <c r="CH102" s="68">
        <f t="shared" si="830"/>
        <v>0</v>
      </c>
      <c r="CI102" s="150">
        <f t="shared" si="854"/>
        <v>5372.9002889330004</v>
      </c>
      <c r="CJ102" s="68">
        <f>+[1]Аппарат!CJ97+[1]Филиалы!CJ62</f>
        <v>5010.5267842704798</v>
      </c>
      <c r="CK102" s="68">
        <f>+[1]Аппарат!CK97+[1]Филиалы!CL62</f>
        <v>321.92571466252019</v>
      </c>
      <c r="CL102" s="68">
        <f>+[1]Филиалы!CK62</f>
        <v>40.447790000000005</v>
      </c>
      <c r="CM102" s="139">
        <f t="shared" si="691"/>
        <v>368.3343636093723</v>
      </c>
      <c r="CN102" s="140">
        <f t="shared" si="692"/>
        <v>-6.4155950052705748</v>
      </c>
      <c r="CO102" s="149">
        <f t="shared" si="873"/>
        <v>1362.7915254237287</v>
      </c>
      <c r="CP102" s="68">
        <f>+[1]Аппарат!CP97+[1]Филиалы!CP62</f>
        <v>1362.7915254237287</v>
      </c>
      <c r="CQ102" s="68">
        <f>+[1]Аппарат!CQ97+[1]Филиалы!CR62</f>
        <v>0</v>
      </c>
      <c r="CR102" s="68">
        <f>+[1]Филиалы!CQ62</f>
        <v>0</v>
      </c>
      <c r="CS102" s="150">
        <f t="shared" si="523"/>
        <v>1365.1402099999998</v>
      </c>
      <c r="CT102" s="68">
        <f>+[1]Аппарат!CT97+[1]Филиалы!CT62</f>
        <v>1312.4376008219319</v>
      </c>
      <c r="CU102" s="68">
        <f>+[1]Аппарат!CU97+[1]Филиалы!CV62</f>
        <v>50.277859178067985</v>
      </c>
      <c r="CV102" s="68">
        <f>+[1]Филиалы!CU62</f>
        <v>2.42475</v>
      </c>
      <c r="CW102" s="139">
        <f t="shared" si="763"/>
        <v>-2.3486845762711255</v>
      </c>
      <c r="CX102" s="140">
        <f t="shared" si="764"/>
        <v>0.17234364409044645</v>
      </c>
      <c r="CY102" s="149">
        <f t="shared" si="765"/>
        <v>1484.3615254237288</v>
      </c>
      <c r="CZ102" s="68">
        <f>+[1]Аппарат!CZ97+[1]Филиалы!CZ62</f>
        <v>1484.3615254237288</v>
      </c>
      <c r="DA102" s="68">
        <f>+[1]Аппарат!DA97+[1]Филиалы!DB62</f>
        <v>0</v>
      </c>
      <c r="DB102" s="68">
        <f>+[1]Филиалы!DA62</f>
        <v>0</v>
      </c>
      <c r="DC102" s="150">
        <f t="shared" si="662"/>
        <v>1609.6469389999997</v>
      </c>
      <c r="DD102" s="68">
        <f>+[1]Аппарат!DD97+[1]Филиалы!DD62</f>
        <v>1554.2805306539481</v>
      </c>
      <c r="DE102" s="68">
        <f>+[1]Аппарат!DE97+[1]Филиалы!DF62</f>
        <v>53.0764083460517</v>
      </c>
      <c r="DF102" s="68">
        <f>+[1]Филиалы!DE62</f>
        <v>2.29</v>
      </c>
      <c r="DG102" s="139">
        <f t="shared" si="766"/>
        <v>-125.28541357627091</v>
      </c>
      <c r="DH102" s="140">
        <f t="shared" si="767"/>
        <v>8.4403571118233174</v>
      </c>
      <c r="DI102" s="149">
        <f t="shared" si="855"/>
        <v>1400.3415254237289</v>
      </c>
      <c r="DJ102" s="68">
        <f>+[1]Аппарат!DJ97+[1]Филиалы!DJ62</f>
        <v>1400.3415254237289</v>
      </c>
      <c r="DK102" s="68">
        <f>+[1]Аппарат!DK97+[1]Филиалы!DL62</f>
        <v>0</v>
      </c>
      <c r="DL102" s="68">
        <f>+[1]Филиалы!DK62</f>
        <v>0</v>
      </c>
      <c r="DM102" s="150">
        <f t="shared" si="856"/>
        <v>858.75226958999997</v>
      </c>
      <c r="DN102" s="68">
        <f>+[1]Аппарат!DN97+[1]Филиалы!DN62</f>
        <v>790.24446421198877</v>
      </c>
      <c r="DO102" s="68">
        <f>+[1]Аппарат!DO97+[1]Филиалы!DP62</f>
        <v>66.915935378011255</v>
      </c>
      <c r="DP102" s="68">
        <f>+[1]Филиалы!DO62</f>
        <v>1.5918700000000001</v>
      </c>
      <c r="DQ102" s="139">
        <f t="shared" si="768"/>
        <v>541.58925583372888</v>
      </c>
      <c r="DR102" s="140">
        <f t="shared" si="769"/>
        <v>-38.675512080515475</v>
      </c>
      <c r="DS102" s="149">
        <f t="shared" si="857"/>
        <v>4247.4945762711868</v>
      </c>
      <c r="DT102" s="68">
        <f t="shared" si="831"/>
        <v>4247.4945762711868</v>
      </c>
      <c r="DU102" s="68">
        <f t="shared" si="831"/>
        <v>0</v>
      </c>
      <c r="DV102" s="68">
        <f>+CR102+DB102+DL102</f>
        <v>0</v>
      </c>
      <c r="DW102" s="150">
        <f t="shared" si="858"/>
        <v>3833.53941859</v>
      </c>
      <c r="DX102" s="68">
        <f t="shared" si="832"/>
        <v>3656.962595687869</v>
      </c>
      <c r="DY102" s="68">
        <f t="shared" si="832"/>
        <v>170.27020290213093</v>
      </c>
      <c r="DZ102" s="68">
        <f t="shared" si="832"/>
        <v>6.3066200000000006</v>
      </c>
      <c r="EA102" s="139">
        <f t="shared" si="770"/>
        <v>413.95515768118685</v>
      </c>
      <c r="EB102" s="140">
        <f t="shared" si="771"/>
        <v>-9.7458666573411392</v>
      </c>
      <c r="EC102" s="149">
        <f t="shared" si="859"/>
        <v>9988.7292288135595</v>
      </c>
      <c r="ED102" s="68">
        <f t="shared" si="833"/>
        <v>9988.7292288135595</v>
      </c>
      <c r="EE102" s="68">
        <f t="shared" si="833"/>
        <v>0</v>
      </c>
      <c r="EF102" s="68">
        <f t="shared" si="833"/>
        <v>0</v>
      </c>
      <c r="EG102" s="150">
        <f t="shared" si="860"/>
        <v>9206.439707522999</v>
      </c>
      <c r="EH102" s="68">
        <f t="shared" si="834"/>
        <v>8667.4893799583479</v>
      </c>
      <c r="EI102" s="68">
        <f t="shared" si="834"/>
        <v>492.19591756465115</v>
      </c>
      <c r="EJ102" s="68">
        <f t="shared" si="834"/>
        <v>46.754410000000007</v>
      </c>
      <c r="EK102" s="139">
        <f t="shared" si="772"/>
        <v>782.28952129056051</v>
      </c>
      <c r="EL102" s="140">
        <f t="shared" si="773"/>
        <v>-7.8317221677604749</v>
      </c>
      <c r="EM102" s="149">
        <f t="shared" si="861"/>
        <v>873.11152542372884</v>
      </c>
      <c r="EN102" s="68">
        <f>+[1]Аппарат!EN97+[1]Филиалы!EN62</f>
        <v>873.11152542372884</v>
      </c>
      <c r="EO102" s="68">
        <f>+[1]Аппарат!EO97+[1]Филиалы!EP62</f>
        <v>0</v>
      </c>
      <c r="EP102" s="68">
        <f>+[1]Филиалы!EO62</f>
        <v>0</v>
      </c>
      <c r="EQ102" s="150">
        <f t="shared" si="862"/>
        <v>1282.6700699999999</v>
      </c>
      <c r="ER102" s="68">
        <f>+[1]Аппарат!ER97+[1]Филиалы!ER62</f>
        <v>1232.1632338646084</v>
      </c>
      <c r="ES102" s="68">
        <f>+[1]Аппарат!ES97+[1]Филиалы!ET62</f>
        <v>49.648766135391568</v>
      </c>
      <c r="ET102" s="68">
        <f>+[1]Филиалы!ES62</f>
        <v>0.85807</v>
      </c>
      <c r="EU102" s="139">
        <f t="shared" si="774"/>
        <v>-409.55854457627106</v>
      </c>
      <c r="EV102" s="140">
        <f t="shared" si="775"/>
        <v>46.907930161328323</v>
      </c>
      <c r="EW102" s="149">
        <f t="shared" si="863"/>
        <v>814.78152542372879</v>
      </c>
      <c r="EX102" s="68">
        <f>+[1]Аппарат!EX97+[1]Филиалы!EX62</f>
        <v>814.78152542372879</v>
      </c>
      <c r="EY102" s="68">
        <f>+[1]Аппарат!EY97+[1]Филиалы!EZ62</f>
        <v>0</v>
      </c>
      <c r="EZ102" s="68">
        <f>+[1]Филиалы!EY62</f>
        <v>0</v>
      </c>
      <c r="FA102" s="150">
        <f t="shared" si="864"/>
        <v>901.51564000000008</v>
      </c>
      <c r="FB102" s="68">
        <f>+[1]Аппарат!FB97+[1]Филиалы!FB62</f>
        <v>828.50700966356089</v>
      </c>
      <c r="FC102" s="68">
        <f>+[1]Аппарат!FC97+[1]Филиалы!FD62</f>
        <v>49.508630336439161</v>
      </c>
      <c r="FD102" s="68">
        <f>+[1]Филиалы!FC62</f>
        <v>23.5</v>
      </c>
      <c r="FE102" s="139">
        <f t="shared" si="776"/>
        <v>-86.734114576271281</v>
      </c>
      <c r="FF102" s="140">
        <f t="shared" si="777"/>
        <v>10.645076240672608</v>
      </c>
      <c r="FG102" s="149">
        <f t="shared" si="865"/>
        <v>2732.0955254237288</v>
      </c>
      <c r="FH102" s="68">
        <f>+[1]Аппарат!FH97+[1]Филиалы!FH62</f>
        <v>2732.0955254237288</v>
      </c>
      <c r="FI102" s="68">
        <f>+[1]Аппарат!FI97+[1]Филиалы!FJ62</f>
        <v>0</v>
      </c>
      <c r="FJ102" s="68">
        <f>+[1]Филиалы!FI62</f>
        <v>0</v>
      </c>
      <c r="FK102" s="150">
        <f t="shared" si="866"/>
        <v>1104.18767</v>
      </c>
      <c r="FL102" s="68">
        <f>+[1]Аппарат!FL97+[1]Филиалы!FL62</f>
        <v>1053.073330287966</v>
      </c>
      <c r="FM102" s="68">
        <f>+[1]Аппарат!FM97+[1]Филиалы!FN62</f>
        <v>49.240299712034151</v>
      </c>
      <c r="FN102" s="68">
        <f>+[1]Филиалы!FM62</f>
        <v>1.8740399999999999</v>
      </c>
      <c r="FO102" s="139">
        <f t="shared" si="778"/>
        <v>1627.9078554237287</v>
      </c>
      <c r="FP102" s="140">
        <f t="shared" si="779"/>
        <v>-59.584587737694555</v>
      </c>
      <c r="FQ102" s="149">
        <f t="shared" si="867"/>
        <v>4419.9885762711865</v>
      </c>
      <c r="FR102" s="68">
        <f t="shared" si="835"/>
        <v>4419.9885762711865</v>
      </c>
      <c r="FS102" s="68">
        <f t="shared" si="835"/>
        <v>0</v>
      </c>
      <c r="FT102" s="68">
        <f t="shared" si="835"/>
        <v>0</v>
      </c>
      <c r="FU102" s="150">
        <f t="shared" si="868"/>
        <v>3288.3733800000005</v>
      </c>
      <c r="FV102" s="68">
        <f t="shared" si="836"/>
        <v>3113.7435738161357</v>
      </c>
      <c r="FW102" s="68">
        <f t="shared" si="836"/>
        <v>148.39769618386489</v>
      </c>
      <c r="FX102" s="68">
        <f t="shared" si="836"/>
        <v>26.232110000000002</v>
      </c>
      <c r="FY102" s="139">
        <f t="shared" si="780"/>
        <v>1131.6151962711861</v>
      </c>
      <c r="FZ102" s="140">
        <f t="shared" si="781"/>
        <v>-25.602219932112249</v>
      </c>
      <c r="GA102" s="149">
        <f t="shared" si="869"/>
        <v>8667.4831525423724</v>
      </c>
      <c r="GB102" s="68">
        <f t="shared" si="837"/>
        <v>8667.4831525423724</v>
      </c>
      <c r="GC102" s="68">
        <f t="shared" si="837"/>
        <v>0</v>
      </c>
      <c r="GD102" s="68">
        <f t="shared" si="837"/>
        <v>0</v>
      </c>
      <c r="GE102" s="150">
        <f t="shared" si="870"/>
        <v>7121.9127985900004</v>
      </c>
      <c r="GF102" s="68">
        <f t="shared" si="838"/>
        <v>6770.7061695040047</v>
      </c>
      <c r="GG102" s="68">
        <f t="shared" si="838"/>
        <v>318.66789908599583</v>
      </c>
      <c r="GH102" s="68">
        <f t="shared" si="838"/>
        <v>32.538730000000001</v>
      </c>
      <c r="GI102" s="139">
        <f t="shared" si="782"/>
        <v>1545.570353952372</v>
      </c>
      <c r="GJ102" s="140">
        <f t="shared" si="783"/>
        <v>-17.831824149540125</v>
      </c>
      <c r="GK102" s="149">
        <f t="shared" si="871"/>
        <v>14408.717805084747</v>
      </c>
      <c r="GL102" s="68">
        <f t="shared" si="839"/>
        <v>14408.717805084747</v>
      </c>
      <c r="GM102" s="68">
        <f t="shared" si="839"/>
        <v>0</v>
      </c>
      <c r="GN102" s="68">
        <f t="shared" si="839"/>
        <v>0</v>
      </c>
      <c r="GO102" s="150">
        <f t="shared" si="872"/>
        <v>12494.813087523002</v>
      </c>
      <c r="GP102" s="68">
        <f t="shared" si="840"/>
        <v>11781.232953774484</v>
      </c>
      <c r="GQ102" s="68">
        <f t="shared" si="840"/>
        <v>640.59361374851608</v>
      </c>
      <c r="GR102" s="68">
        <f t="shared" si="840"/>
        <v>72.986520000000013</v>
      </c>
      <c r="GS102" s="139">
        <f t="shared" si="784"/>
        <v>1913.9047175617452</v>
      </c>
      <c r="GT102" s="140">
        <f t="shared" si="785"/>
        <v>-13.282963435416434</v>
      </c>
      <c r="GV102" s="31">
        <f>+GK102-[1]Шатура!GK62</f>
        <v>14166.717805084747</v>
      </c>
      <c r="GW102" s="31">
        <v>6002.8117099999999</v>
      </c>
      <c r="GX102" s="65">
        <f t="shared" si="673"/>
        <v>629.91142106699954</v>
      </c>
      <c r="GZ102" s="79">
        <f t="shared" ref="GZ102:GZ165" si="874">+AK102-GY102</f>
        <v>2342.4775689329999</v>
      </c>
    </row>
    <row r="103" spans="1:213" s="76" customFormat="1" ht="25.5" x14ac:dyDescent="0.2">
      <c r="A103" s="131" t="s">
        <v>290</v>
      </c>
      <c r="B103" s="132" t="s">
        <v>351</v>
      </c>
      <c r="C103" s="147">
        <f>SUM(D103:F103)</f>
        <v>10240.18152542373</v>
      </c>
      <c r="D103" s="145">
        <f>SUM(D93:D102)</f>
        <v>7828.9866716369079</v>
      </c>
      <c r="E103" s="145">
        <f t="shared" ref="E103" si="875">SUM(E93:E102)</f>
        <v>2411.1948537868211</v>
      </c>
      <c r="F103" s="145">
        <f>SUM(F93:F102)</f>
        <v>0</v>
      </c>
      <c r="G103" s="145">
        <f t="shared" si="521"/>
        <v>9070.8586699999996</v>
      </c>
      <c r="H103" s="145">
        <f>SUM(H93:H102)</f>
        <v>6614.8301236938123</v>
      </c>
      <c r="I103" s="145">
        <f t="shared" ref="I103:J103" si="876">SUM(I93:I102)</f>
        <v>2456.0285463061873</v>
      </c>
      <c r="J103" s="145">
        <f t="shared" si="876"/>
        <v>0</v>
      </c>
      <c r="K103" s="145">
        <f t="shared" si="675"/>
        <v>1169.3228554237303</v>
      </c>
      <c r="L103" s="146">
        <f t="shared" si="676"/>
        <v>-11.418966084933189</v>
      </c>
      <c r="M103" s="147">
        <f t="shared" si="762"/>
        <v>10719.83152542373</v>
      </c>
      <c r="N103" s="145">
        <f>SUM(N93:N102)</f>
        <v>8315.3596814802804</v>
      </c>
      <c r="O103" s="145">
        <f t="shared" ref="O103:P103" si="877">SUM(O93:O102)</f>
        <v>2404.4718439434487</v>
      </c>
      <c r="P103" s="145">
        <f t="shared" si="877"/>
        <v>0</v>
      </c>
      <c r="Q103" s="145">
        <f t="shared" si="656"/>
        <v>9509.4556020702003</v>
      </c>
      <c r="R103" s="145">
        <f>SUM(R93:R102)</f>
        <v>6883.7492240608544</v>
      </c>
      <c r="S103" s="145">
        <f t="shared" ref="S103:T103" si="878">SUM(S93:S102)</f>
        <v>2620.9363780093458</v>
      </c>
      <c r="T103" s="145">
        <f t="shared" si="878"/>
        <v>4.7699999999999996</v>
      </c>
      <c r="U103" s="145">
        <f t="shared" si="677"/>
        <v>1210.3759233535293</v>
      </c>
      <c r="V103" s="146">
        <f t="shared" si="678"/>
        <v>-11.29099762886139</v>
      </c>
      <c r="W103" s="147">
        <f t="shared" si="841"/>
        <v>11366.037715423729</v>
      </c>
      <c r="X103" s="145">
        <f>SUM(X93:X102)</f>
        <v>8954.8428616369074</v>
      </c>
      <c r="Y103" s="145">
        <f t="shared" ref="Y103:Z103" si="879">SUM(Y93:Y102)</f>
        <v>2411.194853786822</v>
      </c>
      <c r="Z103" s="145">
        <f t="shared" si="879"/>
        <v>0</v>
      </c>
      <c r="AA103" s="145">
        <f t="shared" si="842"/>
        <v>10458.923740000002</v>
      </c>
      <c r="AB103" s="145">
        <f>SUM(AB93:AB102)</f>
        <v>8061.7789449152206</v>
      </c>
      <c r="AC103" s="145">
        <f t="shared" ref="AC103:AD103" si="880">SUM(AC93:AC102)</f>
        <v>2365.1147950847808</v>
      </c>
      <c r="AD103" s="145">
        <f t="shared" si="880"/>
        <v>32.03</v>
      </c>
      <c r="AE103" s="145">
        <f t="shared" si="679"/>
        <v>907.11397542372652</v>
      </c>
      <c r="AF103" s="146">
        <f t="shared" si="680"/>
        <v>-7.9809164647832489</v>
      </c>
      <c r="AG103" s="147">
        <f t="shared" si="843"/>
        <v>32326.05076627119</v>
      </c>
      <c r="AH103" s="145">
        <f>SUM(AH93:AH102)</f>
        <v>25099.189214754097</v>
      </c>
      <c r="AI103" s="145">
        <f t="shared" ref="AI103:AJ103" si="881">SUM(AI93:AI102)</f>
        <v>7226.8615515170923</v>
      </c>
      <c r="AJ103" s="145">
        <f t="shared" si="881"/>
        <v>0</v>
      </c>
      <c r="AK103" s="145">
        <f t="shared" si="844"/>
        <v>29039.2380120702</v>
      </c>
      <c r="AL103" s="145">
        <f>SUM(AL93:AL102)</f>
        <v>21560.358292669887</v>
      </c>
      <c r="AM103" s="145">
        <f t="shared" ref="AM103:AN103" si="882">SUM(AM93:AM102)</f>
        <v>7442.0797194003126</v>
      </c>
      <c r="AN103" s="145">
        <f t="shared" si="882"/>
        <v>36.799999999999997</v>
      </c>
      <c r="AO103" s="145">
        <f t="shared" si="681"/>
        <v>3286.8127542009897</v>
      </c>
      <c r="AP103" s="146">
        <f t="shared" si="682"/>
        <v>-10.167690380633914</v>
      </c>
      <c r="AQ103" s="147">
        <f t="shared" si="845"/>
        <v>10722.051525423729</v>
      </c>
      <c r="AR103" s="145">
        <f>SUM(AR93:AR102)</f>
        <v>8310.8566716369078</v>
      </c>
      <c r="AS103" s="145">
        <f t="shared" ref="AS103:AT103" si="883">SUM(AS93:AS102)</f>
        <v>2411.194853786822</v>
      </c>
      <c r="AT103" s="145">
        <f t="shared" si="883"/>
        <v>0</v>
      </c>
      <c r="AU103" s="145">
        <f t="shared" si="846"/>
        <v>10015.916720000001</v>
      </c>
      <c r="AV103" s="145">
        <f>SUM(AV93:AV102)</f>
        <v>7445.4133534924258</v>
      </c>
      <c r="AW103" s="145">
        <f t="shared" ref="AW103:AX103" si="884">SUM(AW93:AW102)</f>
        <v>2552.8453265075746</v>
      </c>
      <c r="AX103" s="145">
        <f t="shared" si="884"/>
        <v>17.65804</v>
      </c>
      <c r="AY103" s="145">
        <f t="shared" si="683"/>
        <v>706.13480542372781</v>
      </c>
      <c r="AZ103" s="146">
        <f t="shared" si="684"/>
        <v>-6.5858180568277191</v>
      </c>
      <c r="BA103" s="147">
        <f t="shared" si="847"/>
        <v>11248.241525423729</v>
      </c>
      <c r="BB103" s="145">
        <f>SUM(BB93:BB102)</f>
        <v>8797.2474412672855</v>
      </c>
      <c r="BC103" s="145">
        <f t="shared" ref="BC103:BD103" si="885">SUM(BC93:BC102)</f>
        <v>2450.9940841564439</v>
      </c>
      <c r="BD103" s="145">
        <f t="shared" si="885"/>
        <v>0</v>
      </c>
      <c r="BE103" s="145">
        <f t="shared" si="848"/>
        <v>10138.472749999999</v>
      </c>
      <c r="BF103" s="145">
        <f t="shared" ref="BF103:BH103" si="886">SUM(BF93:BF102)</f>
        <v>7611.3278285655742</v>
      </c>
      <c r="BG103" s="145">
        <f t="shared" si="886"/>
        <v>2521.9927514344245</v>
      </c>
      <c r="BH103" s="145">
        <f t="shared" si="886"/>
        <v>5.1521699999999999</v>
      </c>
      <c r="BI103" s="145">
        <f t="shared" si="685"/>
        <v>1109.7687754237304</v>
      </c>
      <c r="BJ103" s="146">
        <f t="shared" si="686"/>
        <v>-9.8661535042200654</v>
      </c>
      <c r="BK103" s="147">
        <f t="shared" si="849"/>
        <v>24676.61152542373</v>
      </c>
      <c r="BL103" s="145">
        <f>SUM(BL93:BL102)</f>
        <v>22265.416671636907</v>
      </c>
      <c r="BM103" s="145">
        <f t="shared" ref="BM103:BN103" si="887">SUM(BM93:BM102)</f>
        <v>2411.1948537868211</v>
      </c>
      <c r="BN103" s="145">
        <f t="shared" si="887"/>
        <v>0</v>
      </c>
      <c r="BO103" s="145">
        <f t="shared" si="850"/>
        <v>10968.165440000001</v>
      </c>
      <c r="BP103" s="145">
        <f>SUM(BP93:BP102)</f>
        <v>8343.584880333603</v>
      </c>
      <c r="BQ103" s="145">
        <f t="shared" ref="BQ103:BR103" si="888">SUM(BQ93:BQ102)</f>
        <v>2589.4993696663978</v>
      </c>
      <c r="BR103" s="145">
        <f t="shared" si="888"/>
        <v>35.081190000000007</v>
      </c>
      <c r="BS103" s="145">
        <f t="shared" si="687"/>
        <v>13708.44608542373</v>
      </c>
      <c r="BT103" s="146">
        <f t="shared" si="688"/>
        <v>-55.552384375384122</v>
      </c>
      <c r="BU103" s="147">
        <f t="shared" si="851"/>
        <v>46646.90457627119</v>
      </c>
      <c r="BV103" s="145">
        <f>SUM(BV93:BV102)</f>
        <v>39373.520784541106</v>
      </c>
      <c r="BW103" s="145">
        <f t="shared" ref="BW103:BX103" si="889">SUM(BW93:BW102)</f>
        <v>7273.3837917300871</v>
      </c>
      <c r="BX103" s="145">
        <f t="shared" si="889"/>
        <v>0</v>
      </c>
      <c r="BY103" s="145">
        <f t="shared" si="852"/>
        <v>31122.554909999999</v>
      </c>
      <c r="BZ103" s="145">
        <f>SUM(BZ93:BZ102)</f>
        <v>23400.326062391603</v>
      </c>
      <c r="CA103" s="145">
        <f t="shared" ref="CA103:CB103" si="890">SUM(CA93:CA102)</f>
        <v>7664.3374476083964</v>
      </c>
      <c r="CB103" s="145">
        <f t="shared" si="890"/>
        <v>57.891400000000004</v>
      </c>
      <c r="CC103" s="145">
        <f t="shared" si="689"/>
        <v>15524.349666271191</v>
      </c>
      <c r="CD103" s="146">
        <f t="shared" si="690"/>
        <v>-33.280557000063567</v>
      </c>
      <c r="CE103" s="147">
        <f t="shared" si="853"/>
        <v>78972.95534254238</v>
      </c>
      <c r="CF103" s="145">
        <f t="shared" ref="CF103:CH103" si="891">SUM(CF93:CF102)</f>
        <v>64472.709999295199</v>
      </c>
      <c r="CG103" s="145">
        <f t="shared" si="891"/>
        <v>14500.245343247179</v>
      </c>
      <c r="CH103" s="145">
        <f t="shared" si="891"/>
        <v>0</v>
      </c>
      <c r="CI103" s="145">
        <f t="shared" si="854"/>
        <v>60161.792922070192</v>
      </c>
      <c r="CJ103" s="145">
        <f>SUM(CJ93:CJ102)</f>
        <v>44960.684355061479</v>
      </c>
      <c r="CK103" s="145">
        <f t="shared" ref="CK103:CL103" si="892">SUM(CK93:CK102)</f>
        <v>15106.417167008709</v>
      </c>
      <c r="CL103" s="145">
        <f t="shared" si="892"/>
        <v>94.691400000000002</v>
      </c>
      <c r="CM103" s="145">
        <f t="shared" si="691"/>
        <v>18811.162420472188</v>
      </c>
      <c r="CN103" s="146">
        <f t="shared" si="692"/>
        <v>-23.819752393562382</v>
      </c>
      <c r="CO103" s="147">
        <f>SUM(CP103:CR103)</f>
        <v>11607.581525423731</v>
      </c>
      <c r="CP103" s="145">
        <f>SUM(CP93:CP102)</f>
        <v>9196.3866716369084</v>
      </c>
      <c r="CQ103" s="145">
        <f t="shared" ref="CQ103" si="893">SUM(CQ93:CQ102)</f>
        <v>2411.1948537868225</v>
      </c>
      <c r="CR103" s="145">
        <f>SUM(CR93:CR102)</f>
        <v>0</v>
      </c>
      <c r="CS103" s="145">
        <f t="shared" si="523"/>
        <v>10937.405259000001</v>
      </c>
      <c r="CT103" s="145">
        <f>SUM(CT93:CT102)</f>
        <v>8190.6573717755164</v>
      </c>
      <c r="CU103" s="145">
        <f t="shared" ref="CU103:CV103" si="894">SUM(CU93:CU102)</f>
        <v>2738.888114224485</v>
      </c>
      <c r="CV103" s="145">
        <f t="shared" si="894"/>
        <v>7.8597730000000006</v>
      </c>
      <c r="CW103" s="145">
        <f t="shared" si="763"/>
        <v>670.17626642373034</v>
      </c>
      <c r="CX103" s="146">
        <f t="shared" si="764"/>
        <v>-5.7736080936055743</v>
      </c>
      <c r="CY103" s="147">
        <f t="shared" si="765"/>
        <v>11471.381525423731</v>
      </c>
      <c r="CZ103" s="145">
        <f>SUM(CZ93:CZ102)</f>
        <v>9020.6098182409314</v>
      </c>
      <c r="DA103" s="145">
        <f t="shared" ref="DA103:DB103" si="895">SUM(DA93:DA102)</f>
        <v>2450.7717071827997</v>
      </c>
      <c r="DB103" s="145">
        <f t="shared" si="895"/>
        <v>0</v>
      </c>
      <c r="DC103" s="145">
        <f t="shared" si="662"/>
        <v>17114.691399000003</v>
      </c>
      <c r="DD103" s="145">
        <f>SUM(DD93:DD102)</f>
        <v>14560.696421899451</v>
      </c>
      <c r="DE103" s="145">
        <f t="shared" ref="DE103:DF103" si="896">SUM(DE93:DE102)</f>
        <v>2543.4553571005513</v>
      </c>
      <c r="DF103" s="145">
        <f t="shared" si="896"/>
        <v>10.539619999999999</v>
      </c>
      <c r="DG103" s="145">
        <f t="shared" si="766"/>
        <v>-5643.3098735762724</v>
      </c>
      <c r="DH103" s="146">
        <f t="shared" si="767"/>
        <v>49.194683840557019</v>
      </c>
      <c r="DI103" s="147">
        <f t="shared" si="855"/>
        <v>18399.971525423731</v>
      </c>
      <c r="DJ103" s="145">
        <f>SUM(DJ93:DJ102)</f>
        <v>15988.776671636908</v>
      </c>
      <c r="DK103" s="145">
        <f t="shared" ref="DK103:DL103" si="897">SUM(DK93:DK102)</f>
        <v>2411.1948537868225</v>
      </c>
      <c r="DL103" s="145">
        <f t="shared" si="897"/>
        <v>0</v>
      </c>
      <c r="DM103" s="145">
        <f t="shared" si="856"/>
        <v>10345.274799589999</v>
      </c>
      <c r="DN103" s="145">
        <f>SUM(DN93:DN102)</f>
        <v>7828.7155192204164</v>
      </c>
      <c r="DO103" s="145">
        <f t="shared" ref="DO103:DP103" si="898">SUM(DO93:DO102)</f>
        <v>2514.4796160695832</v>
      </c>
      <c r="DP103" s="145">
        <f t="shared" si="898"/>
        <v>2.0796643000000001</v>
      </c>
      <c r="DQ103" s="145">
        <f t="shared" si="768"/>
        <v>8054.6967258337318</v>
      </c>
      <c r="DR103" s="146">
        <f t="shared" si="769"/>
        <v>-43.775593427980816</v>
      </c>
      <c r="DS103" s="147">
        <f t="shared" si="857"/>
        <v>41478.934576271189</v>
      </c>
      <c r="DT103" s="145">
        <f>SUM(DT93:DT102)</f>
        <v>34205.773161514742</v>
      </c>
      <c r="DU103" s="145">
        <f t="shared" ref="DU103:DV103" si="899">SUM(DU93:DU102)</f>
        <v>7273.1614147564451</v>
      </c>
      <c r="DV103" s="145">
        <f t="shared" si="899"/>
        <v>0</v>
      </c>
      <c r="DW103" s="145">
        <f t="shared" si="858"/>
        <v>38397.371457590001</v>
      </c>
      <c r="DX103" s="145">
        <f>SUM(DX93:DX102)</f>
        <v>30580.069312895386</v>
      </c>
      <c r="DY103" s="145">
        <f t="shared" ref="DY103:DZ103" si="900">SUM(DY93:DY102)</f>
        <v>7796.8230873946195</v>
      </c>
      <c r="DZ103" s="145">
        <f t="shared" si="900"/>
        <v>20.479057300000001</v>
      </c>
      <c r="EA103" s="145">
        <f t="shared" si="770"/>
        <v>3081.5631186811879</v>
      </c>
      <c r="EB103" s="146">
        <f t="shared" si="771"/>
        <v>-7.4292243765683708</v>
      </c>
      <c r="EC103" s="147">
        <f t="shared" si="859"/>
        <v>120451.88991881355</v>
      </c>
      <c r="ED103" s="145">
        <f>SUM(ED93:ED102)</f>
        <v>98678.483160809934</v>
      </c>
      <c r="EE103" s="145">
        <f t="shared" ref="EE103:EF103" si="901">SUM(EE93:EE102)</f>
        <v>21773.406758003624</v>
      </c>
      <c r="EF103" s="145">
        <f t="shared" si="901"/>
        <v>0</v>
      </c>
      <c r="EG103" s="145">
        <f t="shared" si="860"/>
        <v>98559.1643796602</v>
      </c>
      <c r="EH103" s="145">
        <f>SUM(EH93:EH102)</f>
        <v>75540.753667956873</v>
      </c>
      <c r="EI103" s="145">
        <f>SUM(EI93:EI102)</f>
        <v>22903.240254403328</v>
      </c>
      <c r="EJ103" s="145">
        <f t="shared" ref="EJ103" si="902">SUM(EJ93:EJ102)</f>
        <v>115.17045730000001</v>
      </c>
      <c r="EK103" s="145">
        <f t="shared" si="772"/>
        <v>21892.725539153354</v>
      </c>
      <c r="EL103" s="146">
        <f t="shared" si="773"/>
        <v>-18.175493596579841</v>
      </c>
      <c r="EM103" s="147">
        <f t="shared" si="861"/>
        <v>10925.121525423732</v>
      </c>
      <c r="EN103" s="145">
        <f>SUM(EN93:EN102)</f>
        <v>8513.9266716369093</v>
      </c>
      <c r="EO103" s="145">
        <f t="shared" ref="EO103:EP103" si="903">SUM(EO93:EO102)</f>
        <v>2411.194853786822</v>
      </c>
      <c r="EP103" s="145">
        <f t="shared" si="903"/>
        <v>0</v>
      </c>
      <c r="EQ103" s="145">
        <f t="shared" si="862"/>
        <v>10696.532679999998</v>
      </c>
      <c r="ER103" s="145">
        <f>SUM(ER93:ER102)</f>
        <v>8203.3665241424114</v>
      </c>
      <c r="ES103" s="145">
        <f t="shared" ref="ES103:ET103" si="904">SUM(ES93:ES102)</f>
        <v>2491.1480858575878</v>
      </c>
      <c r="ET103" s="145">
        <f t="shared" si="904"/>
        <v>2.0180699999999998</v>
      </c>
      <c r="EU103" s="145">
        <f t="shared" si="774"/>
        <v>228.5888454237338</v>
      </c>
      <c r="EV103" s="146">
        <f t="shared" si="775"/>
        <v>-2.0923231370176296</v>
      </c>
      <c r="EW103" s="147">
        <f t="shared" si="863"/>
        <v>10826.481525423731</v>
      </c>
      <c r="EX103" s="145">
        <f>SUM(EX93:EX102)</f>
        <v>8374.7285336014866</v>
      </c>
      <c r="EY103" s="145">
        <f t="shared" ref="EY103:EZ103" si="905">SUM(EY93:EY102)</f>
        <v>2451.752991822244</v>
      </c>
      <c r="EZ103" s="145">
        <f t="shared" si="905"/>
        <v>0</v>
      </c>
      <c r="FA103" s="145">
        <f t="shared" si="864"/>
        <v>10524.211499999999</v>
      </c>
      <c r="FB103" s="145">
        <f t="shared" ref="FB103:FD103" si="906">SUM(FB93:FB102)</f>
        <v>8027.9642670186959</v>
      </c>
      <c r="FC103" s="145">
        <f t="shared" si="906"/>
        <v>2471.8923729813037</v>
      </c>
      <c r="FD103" s="145">
        <f t="shared" si="906"/>
        <v>24.354859999999999</v>
      </c>
      <c r="FE103" s="145">
        <f t="shared" si="776"/>
        <v>302.27002542373157</v>
      </c>
      <c r="FF103" s="146">
        <f t="shared" si="777"/>
        <v>-2.7919506878935039</v>
      </c>
      <c r="FG103" s="147">
        <f t="shared" si="865"/>
        <v>12720.685525423729</v>
      </c>
      <c r="FH103" s="145">
        <f>SUM(FH93:FH102)</f>
        <v>10309.490671636908</v>
      </c>
      <c r="FI103" s="145">
        <f t="shared" ref="FI103:FJ103" si="907">SUM(FI93:FI102)</f>
        <v>2411.1948537868211</v>
      </c>
      <c r="FJ103" s="145">
        <f t="shared" si="907"/>
        <v>0</v>
      </c>
      <c r="FK103" s="145">
        <f t="shared" si="866"/>
        <v>10739.919669999999</v>
      </c>
      <c r="FL103" s="145">
        <f>SUM(FL93:FL102)</f>
        <v>8240.7050881531632</v>
      </c>
      <c r="FM103" s="145">
        <f t="shared" ref="FM103:FN103" si="908">SUM(FM93:FM102)</f>
        <v>2496.2336018468354</v>
      </c>
      <c r="FN103" s="145">
        <f t="shared" si="908"/>
        <v>2.9809799999999997</v>
      </c>
      <c r="FO103" s="145">
        <f t="shared" si="778"/>
        <v>1980.7658554237296</v>
      </c>
      <c r="FP103" s="146">
        <f t="shared" si="779"/>
        <v>-15.571219424180754</v>
      </c>
      <c r="FQ103" s="147">
        <f t="shared" si="867"/>
        <v>34472.288576271189</v>
      </c>
      <c r="FR103" s="145">
        <f>SUM(FR93:FR102)</f>
        <v>27198.1458768753</v>
      </c>
      <c r="FS103" s="145">
        <f t="shared" ref="FS103:FT103" si="909">SUM(FS93:FS102)</f>
        <v>7274.1426993958867</v>
      </c>
      <c r="FT103" s="145">
        <f t="shared" si="909"/>
        <v>0</v>
      </c>
      <c r="FU103" s="145">
        <f t="shared" si="868"/>
        <v>31960.663850000001</v>
      </c>
      <c r="FV103" s="145">
        <f>SUM(FV93:FV102)</f>
        <v>24472.035879314273</v>
      </c>
      <c r="FW103" s="145">
        <f t="shared" ref="FW103:FX103" si="910">SUM(FW93:FW102)</f>
        <v>7459.2740606857269</v>
      </c>
      <c r="FX103" s="145">
        <f t="shared" si="910"/>
        <v>29.353910000000003</v>
      </c>
      <c r="FY103" s="145">
        <f t="shared" si="780"/>
        <v>2511.6247262711877</v>
      </c>
      <c r="FZ103" s="146">
        <f t="shared" si="781"/>
        <v>-7.2859239406577956</v>
      </c>
      <c r="GA103" s="147">
        <f t="shared" si="869"/>
        <v>75951.22315254237</v>
      </c>
      <c r="GB103" s="145">
        <f t="shared" ref="GB103:GD103" si="911">SUM(GB93:GB102)</f>
        <v>61403.919038390035</v>
      </c>
      <c r="GC103" s="145">
        <f t="shared" si="911"/>
        <v>14547.304114152332</v>
      </c>
      <c r="GD103" s="145">
        <f t="shared" si="911"/>
        <v>0</v>
      </c>
      <c r="GE103" s="145">
        <f t="shared" si="870"/>
        <v>70358.035307589991</v>
      </c>
      <c r="GF103" s="145">
        <f>SUM(GF93:GF102)</f>
        <v>55052.105192209652</v>
      </c>
      <c r="GG103" s="145">
        <f t="shared" ref="GG103:GH103" si="912">SUM(GG93:GG102)</f>
        <v>15256.097148080347</v>
      </c>
      <c r="GH103" s="145">
        <f t="shared" si="912"/>
        <v>49.8329673</v>
      </c>
      <c r="GI103" s="145">
        <f t="shared" si="782"/>
        <v>5593.1878449523792</v>
      </c>
      <c r="GJ103" s="146">
        <f t="shared" si="783"/>
        <v>-7.3641840286348952</v>
      </c>
      <c r="GK103" s="147">
        <f t="shared" si="871"/>
        <v>154924.17849508475</v>
      </c>
      <c r="GL103" s="145">
        <f t="shared" ref="GL103:GN103" si="913">SUM(GL93:GL102)</f>
        <v>125876.62903768523</v>
      </c>
      <c r="GM103" s="145">
        <f t="shared" si="913"/>
        <v>29047.549457399509</v>
      </c>
      <c r="GN103" s="145">
        <f t="shared" si="913"/>
        <v>0</v>
      </c>
      <c r="GO103" s="145">
        <f t="shared" si="872"/>
        <v>130519.82822966018</v>
      </c>
      <c r="GP103" s="145">
        <f>SUM(GP93:GP102)</f>
        <v>100012.78954727114</v>
      </c>
      <c r="GQ103" s="145">
        <f t="shared" ref="GQ103:GR103" si="914">SUM(GQ93:GQ102)</f>
        <v>30362.514315089058</v>
      </c>
      <c r="GR103" s="145">
        <f t="shared" si="914"/>
        <v>144.52436730000002</v>
      </c>
      <c r="GS103" s="145">
        <f t="shared" si="784"/>
        <v>24404.350265424568</v>
      </c>
      <c r="GT103" s="146">
        <f t="shared" si="785"/>
        <v>-15.752447747333932</v>
      </c>
      <c r="GV103" s="145">
        <f>SUM(GV93:GV102)</f>
        <v>154566.17849508472</v>
      </c>
      <c r="GW103" s="77"/>
      <c r="GX103" s="65">
        <f t="shared" si="673"/>
        <v>-60161.792922070192</v>
      </c>
      <c r="GZ103" s="79">
        <f t="shared" si="874"/>
        <v>29039.2380120702</v>
      </c>
      <c r="HD103" s="79">
        <f>+[1]Аппарат!EG98+[1]Филиалы!EG63</f>
        <v>98430.317939660206</v>
      </c>
      <c r="HE103" s="79">
        <f>+HD103-EG103</f>
        <v>-128.84643999999389</v>
      </c>
    </row>
    <row r="104" spans="1:213" ht="15" x14ac:dyDescent="0.2">
      <c r="A104" s="342" t="s">
        <v>362</v>
      </c>
      <c r="B104" s="128" t="s">
        <v>363</v>
      </c>
      <c r="C104" s="149">
        <f t="shared" ref="C104:C105" si="915">SUM(D104:E114)</f>
        <v>3328.1178333333337</v>
      </c>
      <c r="D104" s="68">
        <f>+[1]Аппарат!D99+[1]Филиалы!D64</f>
        <v>396.96836517258834</v>
      </c>
      <c r="E104" s="68">
        <f>+[1]Аппарат!E99+[1]Филиалы!F64</f>
        <v>66.977634827411705</v>
      </c>
      <c r="F104" s="68">
        <f>+[1]Филиалы!E64</f>
        <v>0</v>
      </c>
      <c r="G104" s="150">
        <f t="shared" si="521"/>
        <v>493.27499999999998</v>
      </c>
      <c r="H104" s="68">
        <f>+[1]Аппарат!H99+[1]Филиалы!H64</f>
        <v>409.65247606298499</v>
      </c>
      <c r="I104" s="68">
        <f>+[1]Аппарат!I99+[1]Филиалы!J64</f>
        <v>83.622523937015004</v>
      </c>
      <c r="J104" s="68">
        <f>+[1]Аппарат!J99+[1]Филиалы!I64</f>
        <v>0</v>
      </c>
      <c r="K104" s="139">
        <f t="shared" si="675"/>
        <v>2834.8428333333336</v>
      </c>
      <c r="L104" s="140">
        <f t="shared" si="676"/>
        <v>-85.178559633330295</v>
      </c>
      <c r="M104" s="149">
        <f t="shared" si="762"/>
        <v>474.92745454545457</v>
      </c>
      <c r="N104" s="68">
        <f>+[1]Аппарат!N99+[1]Филиалы!N64</f>
        <v>408.13656999146991</v>
      </c>
      <c r="O104" s="68">
        <f>+[1]Аппарат!O99+[1]Филиалы!P64</f>
        <v>66.790884553984682</v>
      </c>
      <c r="P104" s="68">
        <f>+[1]Филиалы!O64</f>
        <v>0</v>
      </c>
      <c r="Q104" s="150">
        <f t="shared" si="656"/>
        <v>338.86158524939998</v>
      </c>
      <c r="R104" s="68">
        <f>+[1]Аппарат!R99+[1]Филиалы!R64</f>
        <v>292.40786528539996</v>
      </c>
      <c r="S104" s="68">
        <f>+[1]Аппарат!S99+[1]Филиалы!T64</f>
        <v>46.453719963999994</v>
      </c>
      <c r="T104" s="68">
        <f>+[1]Аппарат!T99+[1]Филиалы!S64</f>
        <v>0</v>
      </c>
      <c r="U104" s="139">
        <f t="shared" si="677"/>
        <v>136.06586929605459</v>
      </c>
      <c r="V104" s="140">
        <f t="shared" si="678"/>
        <v>-28.649821776734512</v>
      </c>
      <c r="W104" s="149">
        <f t="shared" si="841"/>
        <v>474.72745454545452</v>
      </c>
      <c r="X104" s="68">
        <f>+[1]Аппарат!X99+[1]Филиалы!X64</f>
        <v>407.74981971804283</v>
      </c>
      <c r="Y104" s="68">
        <f>+[1]Аппарат!Y99+[1]Филиалы!Z64</f>
        <v>66.97763482741172</v>
      </c>
      <c r="Z104" s="68">
        <f>+[1]Филиалы!Y64</f>
        <v>0</v>
      </c>
      <c r="AA104" s="150">
        <f t="shared" si="842"/>
        <v>350.24699999999996</v>
      </c>
      <c r="AB104" s="68">
        <f>+[1]Аппарат!AB99+[1]Филиалы!AB64</f>
        <v>306.94126755165996</v>
      </c>
      <c r="AC104" s="68">
        <f>+[1]Аппарат!AC99+[1]Филиалы!AD64</f>
        <v>43.305732448340009</v>
      </c>
      <c r="AD104" s="68">
        <f>+[1]Аппарат!AD99+[1]Филиалы!AC64</f>
        <v>0</v>
      </c>
      <c r="AE104" s="139">
        <f t="shared" si="679"/>
        <v>124.48045454545456</v>
      </c>
      <c r="AF104" s="140">
        <f t="shared" si="680"/>
        <v>-26.221456828243277</v>
      </c>
      <c r="AG104" s="149">
        <f t="shared" si="843"/>
        <v>1413.6009090909092</v>
      </c>
      <c r="AH104" s="68">
        <f t="shared" ref="AH104:AJ111" si="916">+D104+N104+X104</f>
        <v>1212.8547548821011</v>
      </c>
      <c r="AI104" s="68">
        <f t="shared" si="916"/>
        <v>200.74615420880812</v>
      </c>
      <c r="AJ104" s="68">
        <f t="shared" si="916"/>
        <v>0</v>
      </c>
      <c r="AK104" s="150">
        <f t="shared" si="844"/>
        <v>1182.3835852493999</v>
      </c>
      <c r="AL104" s="68">
        <f t="shared" ref="AL104:AN111" si="917">+H104+R104+AB104</f>
        <v>1009.001608900045</v>
      </c>
      <c r="AM104" s="68">
        <f t="shared" si="917"/>
        <v>173.381976349355</v>
      </c>
      <c r="AN104" s="68">
        <f t="shared" si="917"/>
        <v>0</v>
      </c>
      <c r="AO104" s="139">
        <f t="shared" si="681"/>
        <v>231.21732384150937</v>
      </c>
      <c r="AP104" s="140">
        <f t="shared" si="682"/>
        <v>-16.356619633911095</v>
      </c>
      <c r="AQ104" s="149">
        <f t="shared" si="845"/>
        <v>516.12745454545461</v>
      </c>
      <c r="AR104" s="68">
        <f>+[1]Аппарат!AR99+[1]Филиалы!AR64</f>
        <v>449.14981971804286</v>
      </c>
      <c r="AS104" s="68">
        <f>+[1]Аппарат!AS99+[1]Филиалы!AT64</f>
        <v>66.97763482741172</v>
      </c>
      <c r="AT104" s="68">
        <f>+[1]Филиалы!AS64</f>
        <v>0</v>
      </c>
      <c r="AU104" s="150">
        <f t="shared" si="846"/>
        <v>494.1429</v>
      </c>
      <c r="AV104" s="68">
        <f>+[1]Аппарат!AV99+[1]Филиалы!AV64</f>
        <v>435.85649767169798</v>
      </c>
      <c r="AW104" s="68">
        <f>+[1]Аппарат!AW99+[1]Филиалы!AX64</f>
        <v>56.63521232830206</v>
      </c>
      <c r="AX104" s="68">
        <f>+[1]Аппарат!AX99+[1]Филиалы!AW64</f>
        <v>1.6511899999999999</v>
      </c>
      <c r="AY104" s="139">
        <f t="shared" si="683"/>
        <v>21.984554545454614</v>
      </c>
      <c r="AZ104" s="140">
        <f t="shared" si="684"/>
        <v>-4.259520463761433</v>
      </c>
      <c r="BA104" s="149">
        <f t="shared" si="847"/>
        <v>552.79745454545457</v>
      </c>
      <c r="BB104" s="68">
        <f>+[1]Аппарат!BB99+[1]Филиалы!BB64</f>
        <v>484.71428554110889</v>
      </c>
      <c r="BC104" s="68">
        <f>+[1]Аппарат!BC99+[1]Филиалы!BD64</f>
        <v>68.083169004345663</v>
      </c>
      <c r="BD104" s="68">
        <f>+[1]Филиалы!BC64</f>
        <v>0</v>
      </c>
      <c r="BE104" s="150">
        <f t="shared" si="848"/>
        <v>487.65062000000006</v>
      </c>
      <c r="BF104" s="68">
        <f>+[1]Аппарат!BF99+[1]Филиалы!BF64</f>
        <v>441.75778609086598</v>
      </c>
      <c r="BG104" s="68">
        <f>+[1]Аппарат!BG99+[1]Филиалы!BH64</f>
        <v>44.335863909134112</v>
      </c>
      <c r="BH104" s="68">
        <f>+[1]Аппарат!BH99+[1]Филиалы!BG64</f>
        <v>1.5569700000000002</v>
      </c>
      <c r="BI104" s="139">
        <f t="shared" si="685"/>
        <v>65.14683454545451</v>
      </c>
      <c r="BJ104" s="140">
        <f t="shared" si="686"/>
        <v>-11.784937504645782</v>
      </c>
      <c r="BK104" s="149">
        <f t="shared" si="849"/>
        <v>521.91745454545458</v>
      </c>
      <c r="BL104" s="68">
        <f>+[1]Аппарат!BL99+[1]Филиалы!BL64</f>
        <v>454.93981971804283</v>
      </c>
      <c r="BM104" s="68">
        <f>+[1]Аппарат!BM99+[1]Филиалы!BN64</f>
        <v>66.977634827411705</v>
      </c>
      <c r="BN104" s="68">
        <f>+[1]Филиалы!BM64</f>
        <v>0</v>
      </c>
      <c r="BO104" s="150">
        <f t="shared" si="850"/>
        <v>275.21687000000003</v>
      </c>
      <c r="BP104" s="68">
        <f>+[1]Аппарат!BP99+[1]Филиалы!BP64</f>
        <v>267.64502527987696</v>
      </c>
      <c r="BQ104" s="68">
        <f>+[1]Аппарат!BQ99+[1]Филиалы!BR64</f>
        <v>5.2778947201230659</v>
      </c>
      <c r="BR104" s="68">
        <f>+[1]Аппарат!BR99+[1]Филиалы!BQ64</f>
        <v>2.2939499999999997</v>
      </c>
      <c r="BS104" s="139">
        <f t="shared" si="687"/>
        <v>246.70058454545455</v>
      </c>
      <c r="BT104" s="140">
        <f t="shared" si="688"/>
        <v>-47.2681230330397</v>
      </c>
      <c r="BU104" s="149">
        <f t="shared" si="851"/>
        <v>1590.8423636363636</v>
      </c>
      <c r="BV104" s="68">
        <f t="shared" ref="BV104:BX111" si="918">+AR104+BB104+BL104</f>
        <v>1388.8039249771946</v>
      </c>
      <c r="BW104" s="68">
        <f t="shared" si="918"/>
        <v>202.03843865916906</v>
      </c>
      <c r="BX104" s="68">
        <f t="shared" si="918"/>
        <v>0</v>
      </c>
      <c r="BY104" s="150">
        <f t="shared" si="852"/>
        <v>1257.0103900000001</v>
      </c>
      <c r="BZ104" s="68">
        <f t="shared" ref="BZ104:CB111" si="919">+AV104+BF104+BP104</f>
        <v>1145.2593090424409</v>
      </c>
      <c r="CA104" s="68">
        <f t="shared" si="919"/>
        <v>106.24897095755924</v>
      </c>
      <c r="CB104" s="68">
        <f t="shared" si="919"/>
        <v>5.5021100000000001</v>
      </c>
      <c r="CC104" s="139">
        <f t="shared" si="689"/>
        <v>333.8319736363635</v>
      </c>
      <c r="CD104" s="140">
        <f t="shared" si="690"/>
        <v>-20.984604211399486</v>
      </c>
      <c r="CE104" s="149">
        <f t="shared" si="853"/>
        <v>3004.4432727272729</v>
      </c>
      <c r="CF104" s="68">
        <f t="shared" ref="CF104:CH111" si="920">+AH104+BV104</f>
        <v>2601.6586798592957</v>
      </c>
      <c r="CG104" s="68">
        <f t="shared" si="920"/>
        <v>402.78459286797715</v>
      </c>
      <c r="CH104" s="68">
        <f t="shared" si="920"/>
        <v>0</v>
      </c>
      <c r="CI104" s="150">
        <f t="shared" si="854"/>
        <v>2439.3939752493993</v>
      </c>
      <c r="CJ104" s="68">
        <f>+[1]Аппарат!CJ99+[1]Филиалы!CJ64</f>
        <v>2154.2609179424853</v>
      </c>
      <c r="CK104" s="68">
        <f>+[1]Аппарат!CK99+[1]Филиалы!CL64</f>
        <v>279.63094730691421</v>
      </c>
      <c r="CL104" s="68">
        <f>+[1]Филиалы!CK64</f>
        <v>5.5021099999999992</v>
      </c>
      <c r="CM104" s="139">
        <f t="shared" si="691"/>
        <v>565.04929747787355</v>
      </c>
      <c r="CN104" s="140">
        <f t="shared" si="692"/>
        <v>-18.807121525877633</v>
      </c>
      <c r="CO104" s="149">
        <f t="shared" ref="CO104:CO105" si="921">SUM(CP104:CQ114)</f>
        <v>4169.3843424242423</v>
      </c>
      <c r="CP104" s="68">
        <f>+[1]Аппарат!CP99+[1]Филиалы!CP64</f>
        <v>444.15981971804285</v>
      </c>
      <c r="CQ104" s="68">
        <f>+[1]Аппарат!CQ99+[1]Филиалы!CR64</f>
        <v>66.977634827411734</v>
      </c>
      <c r="CR104" s="68">
        <f>+[1]Филиалы!CQ64</f>
        <v>0</v>
      </c>
      <c r="CS104" s="150">
        <f t="shared" si="523"/>
        <v>612.36990000000003</v>
      </c>
      <c r="CT104" s="68">
        <f>+[1]Аппарат!CT99+[1]Филиалы!CT64</f>
        <v>511.32285432323789</v>
      </c>
      <c r="CU104" s="68">
        <f>+[1]Аппарат!CU99+[1]Филиалы!CV64</f>
        <v>99.472855676762109</v>
      </c>
      <c r="CV104" s="68">
        <f>+[1]Аппарат!CV99+[1]Филиалы!CU64</f>
        <v>1.5741900000000002</v>
      </c>
      <c r="CW104" s="139">
        <f t="shared" si="763"/>
        <v>3557.0144424242421</v>
      </c>
      <c r="CX104" s="140">
        <f t="shared" si="764"/>
        <v>-85.31270207524345</v>
      </c>
      <c r="CY104" s="149">
        <f t="shared" si="765"/>
        <v>509.0174545454546</v>
      </c>
      <c r="CZ104" s="68">
        <f>+[1]Аппарат!CZ99+[1]Филиалы!CZ64</f>
        <v>440.94046267926569</v>
      </c>
      <c r="DA104" s="68">
        <f>+[1]Аппарат!DA99+[1]Филиалы!DB64</f>
        <v>68.076991866188877</v>
      </c>
      <c r="DB104" s="68">
        <f>+[1]Филиалы!DA64</f>
        <v>0</v>
      </c>
      <c r="DC104" s="150">
        <f t="shared" si="662"/>
        <v>418.26037000000002</v>
      </c>
      <c r="DD104" s="68">
        <f>+[1]Аппарат!DD99+[1]Филиалы!DD64</f>
        <v>370.31851098966575</v>
      </c>
      <c r="DE104" s="68">
        <f>+[1]Аппарат!DE99+[1]Филиалы!DF64</f>
        <v>46.423827010334271</v>
      </c>
      <c r="DF104" s="68">
        <f>+[1]Аппарат!DF99+[1]Филиалы!DE64</f>
        <v>1.518032</v>
      </c>
      <c r="DG104" s="139">
        <f t="shared" si="766"/>
        <v>90.757084545454575</v>
      </c>
      <c r="DH104" s="140">
        <f t="shared" si="767"/>
        <v>-17.829857057946938</v>
      </c>
      <c r="DI104" s="149">
        <f t="shared" si="855"/>
        <v>508.91745454545458</v>
      </c>
      <c r="DJ104" s="68">
        <f>+[1]Аппарат!DJ99+[1]Филиалы!DJ64</f>
        <v>441.93981971804283</v>
      </c>
      <c r="DK104" s="68">
        <f>+[1]Аппарат!DK99+[1]Филиалы!DL64</f>
        <v>66.977634827411734</v>
      </c>
      <c r="DL104" s="68">
        <f>+[1]Филиалы!DK64</f>
        <v>0</v>
      </c>
      <c r="DM104" s="150">
        <f t="shared" si="856"/>
        <v>513.44690800000001</v>
      </c>
      <c r="DN104" s="68">
        <f>+[1]Аппарат!DN99+[1]Филиалы!DN64</f>
        <v>435.95033831140023</v>
      </c>
      <c r="DO104" s="68">
        <f>+[1]Аппарат!DO99+[1]Филиалы!DP64</f>
        <v>75.961950688599742</v>
      </c>
      <c r="DP104" s="68">
        <f>+[1]Аппарат!DP99+[1]Филиалы!DO64</f>
        <v>1.534619</v>
      </c>
      <c r="DQ104" s="139">
        <f t="shared" si="768"/>
        <v>-4.5294534545454326</v>
      </c>
      <c r="DR104" s="140">
        <f t="shared" si="769"/>
        <v>0.89001731304165332</v>
      </c>
      <c r="DS104" s="149">
        <f t="shared" si="857"/>
        <v>1529.0723636363637</v>
      </c>
      <c r="DT104" s="68">
        <f t="shared" ref="DT104:DV111" si="922">+CP104+CZ104+DJ104</f>
        <v>1327.0401021153514</v>
      </c>
      <c r="DU104" s="68">
        <f t="shared" si="922"/>
        <v>202.03226152101234</v>
      </c>
      <c r="DV104" s="68">
        <f t="shared" si="922"/>
        <v>0</v>
      </c>
      <c r="DW104" s="150">
        <f t="shared" si="858"/>
        <v>1544.077178</v>
      </c>
      <c r="DX104" s="68">
        <f t="shared" ref="DX104:DZ111" si="923">+CT104+DD104+DN104</f>
        <v>1317.5917036243038</v>
      </c>
      <c r="DY104" s="68">
        <f t="shared" si="923"/>
        <v>221.85863337569612</v>
      </c>
      <c r="DZ104" s="68">
        <f t="shared" si="923"/>
        <v>4.6268410000000006</v>
      </c>
      <c r="EA104" s="139">
        <f t="shared" si="770"/>
        <v>-15.004814363636342</v>
      </c>
      <c r="EB104" s="140">
        <f t="shared" si="771"/>
        <v>0.98130178273268598</v>
      </c>
      <c r="EC104" s="149">
        <f t="shared" si="859"/>
        <v>4533.515636363637</v>
      </c>
      <c r="ED104" s="68">
        <f t="shared" ref="ED104:EF111" si="924">+CF104+DT104</f>
        <v>3928.6987819746473</v>
      </c>
      <c r="EE104" s="68">
        <f t="shared" si="924"/>
        <v>604.81685438898944</v>
      </c>
      <c r="EF104" s="68">
        <f t="shared" si="924"/>
        <v>0</v>
      </c>
      <c r="EG104" s="150">
        <f t="shared" si="860"/>
        <v>3983.4711532493993</v>
      </c>
      <c r="EH104" s="68">
        <f t="shared" ref="EH104:EJ111" si="925">+CJ104+DX104</f>
        <v>3471.8526215667889</v>
      </c>
      <c r="EI104" s="68">
        <f t="shared" si="925"/>
        <v>501.48958068261032</v>
      </c>
      <c r="EJ104" s="68">
        <f t="shared" si="925"/>
        <v>10.128951000000001</v>
      </c>
      <c r="EK104" s="139">
        <f t="shared" si="772"/>
        <v>550.04448311423766</v>
      </c>
      <c r="EL104" s="140">
        <f t="shared" si="773"/>
        <v>-12.132846277231152</v>
      </c>
      <c r="EM104" s="149">
        <f t="shared" si="861"/>
        <v>516.13145454545463</v>
      </c>
      <c r="EN104" s="68">
        <f>+[1]Аппарат!EN99+[1]Филиалы!EN64</f>
        <v>449.15381971804288</v>
      </c>
      <c r="EO104" s="68">
        <f>+[1]Аппарат!EO99+[1]Филиалы!EP64</f>
        <v>66.97763482741172</v>
      </c>
      <c r="EP104" s="68">
        <f>+[1]Филиалы!EO64</f>
        <v>0</v>
      </c>
      <c r="EQ104" s="150">
        <f t="shared" si="862"/>
        <v>550.18565999999998</v>
      </c>
      <c r="ER104" s="68">
        <f>+[1]Аппарат!ER99+[1]Филиалы!ER64</f>
        <v>461.90108414160682</v>
      </c>
      <c r="ES104" s="68">
        <f>+[1]Аппарат!ES99+[1]Филиалы!ET64</f>
        <v>87.324105858393182</v>
      </c>
      <c r="ET104" s="68">
        <f>+[1]Аппарат!ET99+[1]Филиалы!ES64</f>
        <v>0.96047000000000016</v>
      </c>
      <c r="EU104" s="139">
        <f t="shared" si="774"/>
        <v>-34.054205454545354</v>
      </c>
      <c r="EV104" s="140">
        <f t="shared" si="775"/>
        <v>6.5979713413390186</v>
      </c>
      <c r="EW104" s="149">
        <f t="shared" si="863"/>
        <v>514.00745454545461</v>
      </c>
      <c r="EX104" s="68">
        <f>+[1]Аппарат!EX99+[1]Филиалы!EX64</f>
        <v>445.90320477261446</v>
      </c>
      <c r="EY104" s="68">
        <f>+[1]Аппарат!EY99+[1]Филиалы!EZ64</f>
        <v>68.10424977284012</v>
      </c>
      <c r="EZ104" s="68">
        <f>+[1]Филиалы!EY64</f>
        <v>0</v>
      </c>
      <c r="FA104" s="150">
        <f t="shared" si="864"/>
        <v>255.35202999999998</v>
      </c>
      <c r="FB104" s="68">
        <f>+[1]Аппарат!FB99+[1]Филиалы!FB64</f>
        <v>245.95947820970665</v>
      </c>
      <c r="FC104" s="68">
        <f>+[1]Аппарат!FC99+[1]Филиалы!FD64</f>
        <v>8.5344817902933521</v>
      </c>
      <c r="FD104" s="68">
        <f>+[1]Аппарат!FD99+[1]Филиалы!FC64</f>
        <v>0.85807</v>
      </c>
      <c r="FE104" s="139">
        <f t="shared" si="776"/>
        <v>258.65542454545459</v>
      </c>
      <c r="FF104" s="140">
        <f t="shared" si="777"/>
        <v>-50.321337221497679</v>
      </c>
      <c r="FG104" s="149">
        <f t="shared" si="865"/>
        <v>514.02745454545459</v>
      </c>
      <c r="FH104" s="68">
        <f>+[1]Аппарат!FH99+[1]Филиалы!FH64</f>
        <v>447.04981971804284</v>
      </c>
      <c r="FI104" s="68">
        <f>+[1]Аппарат!FI99+[1]Филиалы!FJ64</f>
        <v>66.977634827411705</v>
      </c>
      <c r="FJ104" s="68">
        <f>+[1]Филиалы!FI64</f>
        <v>0</v>
      </c>
      <c r="FK104" s="150">
        <f t="shared" si="866"/>
        <v>316.04589000000004</v>
      </c>
      <c r="FL104" s="68">
        <f>+[1]Аппарат!FL99+[1]Филиалы!FL64</f>
        <v>304.16598931924</v>
      </c>
      <c r="FM104" s="68">
        <f>+[1]Аппарат!FM99+[1]Филиалы!FN64</f>
        <v>8.4855306807600606</v>
      </c>
      <c r="FN104" s="68">
        <f>+[1]Аппарат!FN99+[1]Филиалы!FM64</f>
        <v>3.3943700000000003</v>
      </c>
      <c r="FO104" s="139">
        <f t="shared" si="778"/>
        <v>197.98156454545455</v>
      </c>
      <c r="FP104" s="140">
        <f t="shared" si="779"/>
        <v>-38.515756852039388</v>
      </c>
      <c r="FQ104" s="149">
        <f t="shared" si="867"/>
        <v>1544.1663636363637</v>
      </c>
      <c r="FR104" s="68">
        <f t="shared" ref="FR104:FT111" si="926">+EN104+EX104+FH104</f>
        <v>1342.1068442087003</v>
      </c>
      <c r="FS104" s="68">
        <f t="shared" si="926"/>
        <v>202.05951942766353</v>
      </c>
      <c r="FT104" s="68">
        <f t="shared" si="926"/>
        <v>0</v>
      </c>
      <c r="FU104" s="150">
        <f t="shared" si="868"/>
        <v>1121.58358</v>
      </c>
      <c r="FV104" s="68">
        <f>+ER104+FB104+FL104</f>
        <v>1012.0265516705534</v>
      </c>
      <c r="FW104" s="68">
        <f t="shared" ref="FW104:FX111" si="927">+ES104+FC104+FM104</f>
        <v>104.3441183294466</v>
      </c>
      <c r="FX104" s="68">
        <f t="shared" si="927"/>
        <v>5.2129100000000008</v>
      </c>
      <c r="FY104" s="139">
        <f t="shared" si="780"/>
        <v>422.58278363636373</v>
      </c>
      <c r="FZ104" s="140">
        <f t="shared" si="781"/>
        <v>-27.366402583800749</v>
      </c>
      <c r="GA104" s="149">
        <f t="shared" si="869"/>
        <v>3073.2387272727278</v>
      </c>
      <c r="GB104" s="68">
        <f t="shared" ref="GB104:GD111" si="928">+DT104+FR104</f>
        <v>2669.1469463240519</v>
      </c>
      <c r="GC104" s="68">
        <f t="shared" si="928"/>
        <v>404.09178094867588</v>
      </c>
      <c r="GD104" s="68">
        <f t="shared" si="928"/>
        <v>0</v>
      </c>
      <c r="GE104" s="150">
        <f t="shared" si="870"/>
        <v>2665.660758</v>
      </c>
      <c r="GF104" s="68">
        <f t="shared" ref="GF104:GH111" si="929">+DX104+FV104</f>
        <v>2329.6182552948571</v>
      </c>
      <c r="GG104" s="68">
        <f t="shared" si="929"/>
        <v>326.2027517051427</v>
      </c>
      <c r="GH104" s="68">
        <f t="shared" si="929"/>
        <v>9.8397510000000015</v>
      </c>
      <c r="GI104" s="139">
        <f t="shared" si="782"/>
        <v>407.57796927272784</v>
      </c>
      <c r="GJ104" s="140">
        <f t="shared" si="783"/>
        <v>-13.262164297741464</v>
      </c>
      <c r="GK104" s="149">
        <f t="shared" si="871"/>
        <v>6077.6820000000007</v>
      </c>
      <c r="GL104" s="68">
        <f t="shared" ref="GL104:GN111" si="930">+ED104+FR104</f>
        <v>5270.8056261833481</v>
      </c>
      <c r="GM104" s="68">
        <f t="shared" si="930"/>
        <v>806.87637381665297</v>
      </c>
      <c r="GN104" s="68">
        <f t="shared" si="930"/>
        <v>0</v>
      </c>
      <c r="GO104" s="150">
        <f t="shared" si="872"/>
        <v>5105.0547332493989</v>
      </c>
      <c r="GP104" s="68">
        <f t="shared" ref="GP104:GR111" si="931">+EH104+FV104</f>
        <v>4483.879173237342</v>
      </c>
      <c r="GQ104" s="68">
        <f t="shared" si="931"/>
        <v>605.83369901205697</v>
      </c>
      <c r="GR104" s="68">
        <f t="shared" si="931"/>
        <v>15.341861000000002</v>
      </c>
      <c r="GS104" s="139">
        <f t="shared" si="784"/>
        <v>972.62726675060185</v>
      </c>
      <c r="GT104" s="140">
        <f t="shared" si="785"/>
        <v>-16.003260235573393</v>
      </c>
      <c r="GU104" s="65">
        <f>+[1]Аппарат!GO99+[1]Филиалы!GO64</f>
        <v>5105.0547332493998</v>
      </c>
      <c r="GV104" s="31">
        <f>+GK104-[1]Шатура!GK64</f>
        <v>6003.1720000000005</v>
      </c>
      <c r="GX104" s="65">
        <f t="shared" si="673"/>
        <v>-2439.3939752493993</v>
      </c>
      <c r="GZ104" s="79">
        <f t="shared" si="874"/>
        <v>1182.3835852493999</v>
      </c>
    </row>
    <row r="105" spans="1:213" ht="15" x14ac:dyDescent="0.2">
      <c r="A105" s="343"/>
      <c r="B105" s="107" t="s">
        <v>364</v>
      </c>
      <c r="C105" s="149">
        <f t="shared" si="915"/>
        <v>2864.1718333333333</v>
      </c>
      <c r="D105" s="68">
        <f>+[1]Аппарат!D100+[1]Филиалы!D65</f>
        <v>611.91706034517665</v>
      </c>
      <c r="E105" s="68">
        <f>+[1]Аппарат!E100+[1]Филиалы!F65</f>
        <v>133.95526965482341</v>
      </c>
      <c r="F105" s="68">
        <f>+[1]Филиалы!E65</f>
        <v>0</v>
      </c>
      <c r="G105" s="150">
        <f t="shared" si="521"/>
        <v>525.94403</v>
      </c>
      <c r="H105" s="68">
        <f>+[1]Аппарат!H100+[1]Филиалы!H65</f>
        <v>424.35362554967196</v>
      </c>
      <c r="I105" s="68">
        <f>+[1]Аппарат!I100+[1]Филиалы!J65</f>
        <v>100.760404450328</v>
      </c>
      <c r="J105" s="68">
        <f>+[1]Аппарат!J100+[1]Филиалы!I65</f>
        <v>0.83</v>
      </c>
      <c r="K105" s="139">
        <f t="shared" si="675"/>
        <v>2338.2278033333332</v>
      </c>
      <c r="L105" s="140">
        <f t="shared" si="676"/>
        <v>-81.637134201270868</v>
      </c>
      <c r="M105" s="149">
        <f t="shared" si="762"/>
        <v>725.97233000000006</v>
      </c>
      <c r="N105" s="68">
        <f>+[1]Аппарат!N100+[1]Филиалы!N65</f>
        <v>592.39056089203075</v>
      </c>
      <c r="O105" s="68">
        <f>+[1]Аппарат!O100+[1]Филиалы!P65</f>
        <v>133.58176910796936</v>
      </c>
      <c r="P105" s="68">
        <f>+[1]Филиалы!O65</f>
        <v>0</v>
      </c>
      <c r="Q105" s="150">
        <f t="shared" si="656"/>
        <v>484.62496112099996</v>
      </c>
      <c r="R105" s="68">
        <f>+[1]Аппарат!R100+[1]Филиалы!R65</f>
        <v>390.05278131680473</v>
      </c>
      <c r="S105" s="68">
        <f>+[1]Аппарат!S100+[1]Филиалы!T65</f>
        <v>90.962179804195245</v>
      </c>
      <c r="T105" s="68">
        <f>+[1]Аппарат!T100+[1]Филиалы!S65</f>
        <v>3.61</v>
      </c>
      <c r="U105" s="139">
        <f t="shared" si="677"/>
        <v>241.3473688790001</v>
      </c>
      <c r="V105" s="140">
        <f t="shared" si="678"/>
        <v>-33.244706293282562</v>
      </c>
      <c r="W105" s="149">
        <f t="shared" si="841"/>
        <v>734.87233000000015</v>
      </c>
      <c r="X105" s="68">
        <f>+[1]Аппарат!X100+[1]Филиалы!X65</f>
        <v>600.91706034517665</v>
      </c>
      <c r="Y105" s="68">
        <f>+[1]Аппарат!Y100+[1]Филиалы!Z65</f>
        <v>133.95526965482344</v>
      </c>
      <c r="Z105" s="68">
        <f>+[1]Филиалы!Y65</f>
        <v>0</v>
      </c>
      <c r="AA105" s="150">
        <f t="shared" si="842"/>
        <v>540.33729999999991</v>
      </c>
      <c r="AB105" s="68">
        <f>+[1]Аппарат!AB100+[1]Филиалы!AB65</f>
        <v>445.49968272525996</v>
      </c>
      <c r="AC105" s="68">
        <f>+[1]Аппарат!AC100+[1]Филиалы!AD65</f>
        <v>91.93761727474002</v>
      </c>
      <c r="AD105" s="68">
        <f>+[1]Аппарат!AD100+[1]Филиалы!AC65</f>
        <v>2.9</v>
      </c>
      <c r="AE105" s="139">
        <f t="shared" si="679"/>
        <v>194.53503000000023</v>
      </c>
      <c r="AF105" s="140">
        <f t="shared" si="680"/>
        <v>-26.471949215995139</v>
      </c>
      <c r="AG105" s="149">
        <f t="shared" si="843"/>
        <v>2206.7169900000004</v>
      </c>
      <c r="AH105" s="68">
        <f t="shared" si="916"/>
        <v>1805.2246815823842</v>
      </c>
      <c r="AI105" s="68">
        <f t="shared" si="916"/>
        <v>401.49230841761624</v>
      </c>
      <c r="AJ105" s="68">
        <f t="shared" si="916"/>
        <v>0</v>
      </c>
      <c r="AK105" s="150">
        <f t="shared" si="844"/>
        <v>1550.9062911209999</v>
      </c>
      <c r="AL105" s="68">
        <f t="shared" si="917"/>
        <v>1259.9060895917366</v>
      </c>
      <c r="AM105" s="68">
        <f t="shared" si="917"/>
        <v>283.66020152926325</v>
      </c>
      <c r="AN105" s="68">
        <f t="shared" si="917"/>
        <v>7.34</v>
      </c>
      <c r="AO105" s="139">
        <f t="shared" si="681"/>
        <v>655.81069887900048</v>
      </c>
      <c r="AP105" s="140">
        <f t="shared" si="682"/>
        <v>-29.718840333893496</v>
      </c>
      <c r="AQ105" s="149">
        <f t="shared" si="845"/>
        <v>741.37233000000015</v>
      </c>
      <c r="AR105" s="68">
        <f>+[1]Аппарат!AR100+[1]Филиалы!AR65</f>
        <v>607.41706034517665</v>
      </c>
      <c r="AS105" s="68">
        <f>+[1]Аппарат!AS100+[1]Филиалы!AT65</f>
        <v>133.95526965482344</v>
      </c>
      <c r="AT105" s="68">
        <f>+[1]Филиалы!AS65</f>
        <v>0</v>
      </c>
      <c r="AU105" s="150">
        <f t="shared" si="846"/>
        <v>489.71553</v>
      </c>
      <c r="AV105" s="68">
        <f>+[1]Аппарат!AV100+[1]Филиалы!AV65</f>
        <v>407.87867305737643</v>
      </c>
      <c r="AW105" s="68">
        <f>+[1]Аппарат!AW100+[1]Филиалы!AX65</f>
        <v>79.793016942623595</v>
      </c>
      <c r="AX105" s="68">
        <f>+[1]Аппарат!AX100+[1]Филиалы!AW65</f>
        <v>2.0438399999999999</v>
      </c>
      <c r="AY105" s="139">
        <f t="shared" si="683"/>
        <v>251.65680000000015</v>
      </c>
      <c r="AZ105" s="140">
        <f t="shared" si="684"/>
        <v>-33.944725182824143</v>
      </c>
      <c r="BA105" s="149">
        <f t="shared" si="847"/>
        <v>756.99233000000004</v>
      </c>
      <c r="BB105" s="68">
        <f>+[1]Аппарат!BB100+[1]Филиалы!BB65</f>
        <v>620.82599199130868</v>
      </c>
      <c r="BC105" s="68">
        <f>+[1]Аппарат!BC100+[1]Филиалы!BD65</f>
        <v>136.16633800869133</v>
      </c>
      <c r="BD105" s="68">
        <f>+[1]Филиалы!BC65</f>
        <v>0</v>
      </c>
      <c r="BE105" s="150">
        <f t="shared" si="848"/>
        <v>505.31697000000003</v>
      </c>
      <c r="BF105" s="68">
        <f>+[1]Аппарат!BF100+[1]Филиалы!BF65</f>
        <v>412.61290013238965</v>
      </c>
      <c r="BG105" s="68">
        <f>+[1]Аппарат!BG100+[1]Филиалы!BH65</f>
        <v>91.258199867610344</v>
      </c>
      <c r="BH105" s="68">
        <f>+[1]Аппарат!BH100+[1]Филиалы!BG65</f>
        <v>1.44587</v>
      </c>
      <c r="BI105" s="139">
        <f t="shared" si="685"/>
        <v>251.67536000000001</v>
      </c>
      <c r="BJ105" s="140">
        <f t="shared" si="686"/>
        <v>-33.246751654670007</v>
      </c>
      <c r="BK105" s="149">
        <f t="shared" si="849"/>
        <v>808.89233000000002</v>
      </c>
      <c r="BL105" s="68">
        <f>+[1]Аппарат!BL100+[1]Филиалы!BL65</f>
        <v>674.93706034517663</v>
      </c>
      <c r="BM105" s="68">
        <f>+[1]Аппарат!BM100+[1]Филиалы!BN65</f>
        <v>133.95526965482341</v>
      </c>
      <c r="BN105" s="68">
        <f>+[1]Филиалы!BM65</f>
        <v>0</v>
      </c>
      <c r="BO105" s="150">
        <f t="shared" si="850"/>
        <v>519.35543000000007</v>
      </c>
      <c r="BP105" s="68">
        <f>+[1]Аппарат!BP100+[1]Филиалы!BP65</f>
        <v>425.99394322613398</v>
      </c>
      <c r="BQ105" s="68">
        <f>+[1]Аппарат!BQ100+[1]Филиалы!BR65</f>
        <v>90.037616773866034</v>
      </c>
      <c r="BR105" s="68">
        <f>+[1]Аппарат!BR100+[1]Филиалы!BQ65</f>
        <v>3.3238699999999999</v>
      </c>
      <c r="BS105" s="139">
        <f t="shared" si="687"/>
        <v>289.53689999999995</v>
      </c>
      <c r="BT105" s="140">
        <f t="shared" si="688"/>
        <v>-35.794244704978212</v>
      </c>
      <c r="BU105" s="149">
        <f t="shared" si="851"/>
        <v>2307.2569899999999</v>
      </c>
      <c r="BV105" s="68">
        <f t="shared" si="918"/>
        <v>1903.180112681662</v>
      </c>
      <c r="BW105" s="68">
        <f t="shared" si="918"/>
        <v>404.07687731833812</v>
      </c>
      <c r="BX105" s="68">
        <f t="shared" si="918"/>
        <v>0</v>
      </c>
      <c r="BY105" s="150">
        <f t="shared" si="852"/>
        <v>1514.3879300000001</v>
      </c>
      <c r="BZ105" s="68">
        <f t="shared" si="919"/>
        <v>1246.4855164159001</v>
      </c>
      <c r="CA105" s="68">
        <f t="shared" si="919"/>
        <v>261.08883358409997</v>
      </c>
      <c r="CB105" s="68">
        <f t="shared" si="919"/>
        <v>6.81358</v>
      </c>
      <c r="CC105" s="139">
        <f t="shared" si="689"/>
        <v>792.86905999999976</v>
      </c>
      <c r="CD105" s="140">
        <f t="shared" si="690"/>
        <v>-34.36414163816228</v>
      </c>
      <c r="CE105" s="149">
        <f t="shared" si="853"/>
        <v>4513.9739800000007</v>
      </c>
      <c r="CF105" s="68">
        <f t="shared" si="920"/>
        <v>3708.4047942640464</v>
      </c>
      <c r="CG105" s="68">
        <f t="shared" si="920"/>
        <v>805.56918573595431</v>
      </c>
      <c r="CH105" s="68">
        <f t="shared" si="920"/>
        <v>0</v>
      </c>
      <c r="CI105" s="150">
        <f t="shared" si="854"/>
        <v>3065.2942211210006</v>
      </c>
      <c r="CJ105" s="68">
        <f>+[1]Аппарат!CJ100+[1]Филиалы!CJ65</f>
        <v>2506.3916060076372</v>
      </c>
      <c r="CK105" s="68">
        <f>+[1]Аппарат!CK100+[1]Филиалы!CL65</f>
        <v>544.74903511336322</v>
      </c>
      <c r="CL105" s="68">
        <f>+[1]Филиалы!CK65</f>
        <v>14.15358</v>
      </c>
      <c r="CM105" s="139">
        <f t="shared" si="691"/>
        <v>1448.679758879</v>
      </c>
      <c r="CN105" s="140">
        <f t="shared" si="692"/>
        <v>-32.093223516521022</v>
      </c>
      <c r="CO105" s="149">
        <f t="shared" si="921"/>
        <v>3671.7468878787877</v>
      </c>
      <c r="CP105" s="68">
        <f>+[1]Аппарат!CP100+[1]Филиалы!CP65</f>
        <v>691.03706034517666</v>
      </c>
      <c r="CQ105" s="68">
        <f>+[1]Аппарат!CQ100+[1]Филиалы!CR65</f>
        <v>133.95526965482347</v>
      </c>
      <c r="CR105" s="68">
        <f>+[1]Филиалы!CQ65</f>
        <v>0</v>
      </c>
      <c r="CS105" s="150">
        <f t="shared" si="523"/>
        <v>593.88551999999993</v>
      </c>
      <c r="CT105" s="68">
        <f>+[1]Аппарат!CT100+[1]Филиалы!CT65</f>
        <v>492.64393282133091</v>
      </c>
      <c r="CU105" s="68">
        <f>+[1]Аппарат!CU100+[1]Филиалы!CV65</f>
        <v>98.761847178669072</v>
      </c>
      <c r="CV105" s="68">
        <f>+[1]Аппарат!CV100+[1]Филиалы!CU65</f>
        <v>2.4797400000000001</v>
      </c>
      <c r="CW105" s="139">
        <f t="shared" si="763"/>
        <v>3077.8613678787879</v>
      </c>
      <c r="CX105" s="140">
        <f t="shared" si="764"/>
        <v>-83.825532147639549</v>
      </c>
      <c r="CY105" s="149">
        <f t="shared" si="765"/>
        <v>828.59233000000017</v>
      </c>
      <c r="CZ105" s="68">
        <f>+[1]Аппарат!CZ100+[1]Филиалы!CZ65</f>
        <v>692.43834626762236</v>
      </c>
      <c r="DA105" s="68">
        <f>+[1]Аппарат!DA100+[1]Филиалы!DB65</f>
        <v>136.15398373237775</v>
      </c>
      <c r="DB105" s="68">
        <f>+[1]Филиалы!DA65</f>
        <v>0</v>
      </c>
      <c r="DC105" s="150">
        <f t="shared" si="662"/>
        <v>635.415299</v>
      </c>
      <c r="DD105" s="68">
        <f>+[1]Аппарат!DD100+[1]Филиалы!DD65</f>
        <v>517.80707322044066</v>
      </c>
      <c r="DE105" s="68">
        <f>+[1]Аппарат!DE100+[1]Филиалы!DF65</f>
        <v>114.94860577955934</v>
      </c>
      <c r="DF105" s="68">
        <f>+[1]Аппарат!DF100+[1]Филиалы!DE65</f>
        <v>2.6596199999999999</v>
      </c>
      <c r="DG105" s="139">
        <f t="shared" si="766"/>
        <v>193.17703100000017</v>
      </c>
      <c r="DH105" s="140">
        <f t="shared" si="767"/>
        <v>-23.313881145870624</v>
      </c>
      <c r="DI105" s="149">
        <f t="shared" si="855"/>
        <v>828.69233000000008</v>
      </c>
      <c r="DJ105" s="68">
        <f>+[1]Аппарат!DJ100+[1]Филиалы!DJ65</f>
        <v>694.73706034517659</v>
      </c>
      <c r="DK105" s="68">
        <f>+[1]Аппарат!DK100+[1]Филиалы!DL65</f>
        <v>133.95526965482347</v>
      </c>
      <c r="DL105" s="68">
        <f>+[1]Филиалы!DK65</f>
        <v>0</v>
      </c>
      <c r="DM105" s="150">
        <f t="shared" si="856"/>
        <v>220.79908360000002</v>
      </c>
      <c r="DN105" s="68">
        <f>+[1]Аппарат!DN100+[1]Филиалы!DN65</f>
        <v>206.84474887223266</v>
      </c>
      <c r="DO105" s="68">
        <f>+[1]Аппарат!DO100+[1]Филиалы!DP65</f>
        <v>12.607844727767365</v>
      </c>
      <c r="DP105" s="68">
        <f>+[1]Аппарат!DP100+[1]Филиалы!DO65</f>
        <v>1.34649</v>
      </c>
      <c r="DQ105" s="139">
        <f t="shared" si="768"/>
        <v>607.89324640000007</v>
      </c>
      <c r="DR105" s="140">
        <f t="shared" si="769"/>
        <v>-73.355722551456466</v>
      </c>
      <c r="DS105" s="149">
        <f t="shared" si="857"/>
        <v>2482.2769899999998</v>
      </c>
      <c r="DT105" s="68">
        <f t="shared" si="922"/>
        <v>2078.2124669579753</v>
      </c>
      <c r="DU105" s="68">
        <f t="shared" si="922"/>
        <v>404.06452304202469</v>
      </c>
      <c r="DV105" s="68">
        <f t="shared" si="922"/>
        <v>0</v>
      </c>
      <c r="DW105" s="150">
        <f t="shared" si="858"/>
        <v>1450.0999026</v>
      </c>
      <c r="DX105" s="68">
        <f t="shared" si="923"/>
        <v>1217.2957549140042</v>
      </c>
      <c r="DY105" s="68">
        <f t="shared" si="923"/>
        <v>226.31829768599579</v>
      </c>
      <c r="DZ105" s="68">
        <f t="shared" si="923"/>
        <v>6.4858500000000001</v>
      </c>
      <c r="EA105" s="139">
        <f t="shared" si="770"/>
        <v>1032.1770873999999</v>
      </c>
      <c r="EB105" s="140">
        <f t="shared" si="771"/>
        <v>-41.581865825537868</v>
      </c>
      <c r="EC105" s="149">
        <f t="shared" si="859"/>
        <v>6996.250970000001</v>
      </c>
      <c r="ED105" s="68">
        <f t="shared" si="924"/>
        <v>5786.6172612220216</v>
      </c>
      <c r="EE105" s="68">
        <f t="shared" si="924"/>
        <v>1209.6337087779789</v>
      </c>
      <c r="EF105" s="68">
        <f t="shared" si="924"/>
        <v>0</v>
      </c>
      <c r="EG105" s="150">
        <f t="shared" si="860"/>
        <v>4515.3941237210011</v>
      </c>
      <c r="EH105" s="68">
        <f t="shared" si="925"/>
        <v>3723.6873609216414</v>
      </c>
      <c r="EI105" s="68">
        <f t="shared" si="925"/>
        <v>771.06733279935906</v>
      </c>
      <c r="EJ105" s="68">
        <f t="shared" si="925"/>
        <v>20.639430000000001</v>
      </c>
      <c r="EK105" s="139">
        <f t="shared" si="772"/>
        <v>2480.8568462789999</v>
      </c>
      <c r="EL105" s="140">
        <f t="shared" si="773"/>
        <v>-35.45980349928756</v>
      </c>
      <c r="EM105" s="149">
        <f t="shared" si="861"/>
        <v>828.61533000000009</v>
      </c>
      <c r="EN105" s="68">
        <f>+[1]Аппарат!EN100+[1]Филиалы!EN65</f>
        <v>694.6600603451767</v>
      </c>
      <c r="EO105" s="68">
        <f>+[1]Аппарат!EO100+[1]Филиалы!EP65</f>
        <v>133.95526965482344</v>
      </c>
      <c r="EP105" s="68">
        <f>+[1]Филиалы!EO65</f>
        <v>0</v>
      </c>
      <c r="EQ105" s="150">
        <f t="shared" si="862"/>
        <v>604.95567999999992</v>
      </c>
      <c r="ER105" s="68">
        <f>+[1]Аппарат!ER100+[1]Филиалы!ER65</f>
        <v>518.74648605206232</v>
      </c>
      <c r="ES105" s="68">
        <f>+[1]Аппарат!ES100+[1]Филиалы!ET65</f>
        <v>84.445463947937611</v>
      </c>
      <c r="ET105" s="68">
        <f>+[1]Аппарат!ET100+[1]Филиалы!ES65</f>
        <v>1.76373</v>
      </c>
      <c r="EU105" s="139">
        <f t="shared" si="774"/>
        <v>223.65965000000017</v>
      </c>
      <c r="EV105" s="140">
        <f t="shared" si="775"/>
        <v>-26.991975878602219</v>
      </c>
      <c r="EW105" s="149">
        <f t="shared" si="863"/>
        <v>830.12533000000008</v>
      </c>
      <c r="EX105" s="68">
        <f>+[1]Аппарат!EX100+[1]Филиалы!EX65</f>
        <v>693.91683045431978</v>
      </c>
      <c r="EY105" s="68">
        <f>+[1]Аппарат!EY100+[1]Филиалы!EZ65</f>
        <v>136.20849954568024</v>
      </c>
      <c r="EZ105" s="68">
        <f>+[1]Филиалы!EY65</f>
        <v>0</v>
      </c>
      <c r="FA105" s="150">
        <f t="shared" si="864"/>
        <v>666.10928000000001</v>
      </c>
      <c r="FB105" s="68">
        <f>+[1]Аппарат!FB100+[1]Филиалы!FB65</f>
        <v>539.49309279433965</v>
      </c>
      <c r="FC105" s="68">
        <f>+[1]Аппарат!FC100+[1]Филиалы!FD65</f>
        <v>125.3639672056604</v>
      </c>
      <c r="FD105" s="68">
        <f>+[1]Аппарат!FD100+[1]Филиалы!FC65</f>
        <v>1.2522200000000001</v>
      </c>
      <c r="FE105" s="139">
        <f t="shared" si="776"/>
        <v>164.01605000000006</v>
      </c>
      <c r="FF105" s="140">
        <f t="shared" si="777"/>
        <v>-19.757986423568113</v>
      </c>
      <c r="FG105" s="149">
        <f t="shared" si="865"/>
        <v>830.17332999999996</v>
      </c>
      <c r="FH105" s="68">
        <f>+[1]Аппарат!FH100+[1]Филиалы!FH65</f>
        <v>696.21806034517658</v>
      </c>
      <c r="FI105" s="68">
        <f>+[1]Аппарат!FI100+[1]Филиалы!FJ65</f>
        <v>133.95526965482341</v>
      </c>
      <c r="FJ105" s="68">
        <f>+[1]Филиалы!FI65</f>
        <v>0</v>
      </c>
      <c r="FK105" s="150">
        <f t="shared" si="866"/>
        <v>623.31732999999997</v>
      </c>
      <c r="FL105" s="68">
        <f>+[1]Аппарат!FL100+[1]Филиалы!FL65</f>
        <v>529.31502188596687</v>
      </c>
      <c r="FM105" s="68">
        <f>+[1]Аппарат!FM100+[1]Филиалы!FN65</f>
        <v>91.595878114033084</v>
      </c>
      <c r="FN105" s="68">
        <f>+[1]Аппарат!FN100+[1]Филиалы!FM65</f>
        <v>2.4064299999999998</v>
      </c>
      <c r="FO105" s="139">
        <f t="shared" si="778"/>
        <v>206.85599999999999</v>
      </c>
      <c r="FP105" s="140">
        <f t="shared" si="779"/>
        <v>-24.917206145372077</v>
      </c>
      <c r="FQ105" s="149">
        <f t="shared" si="867"/>
        <v>2488.91399</v>
      </c>
      <c r="FR105" s="68">
        <f t="shared" si="926"/>
        <v>2084.7949511446732</v>
      </c>
      <c r="FS105" s="68">
        <f t="shared" si="926"/>
        <v>404.11903885532706</v>
      </c>
      <c r="FT105" s="68">
        <f t="shared" si="926"/>
        <v>0</v>
      </c>
      <c r="FU105" s="150">
        <f t="shared" si="868"/>
        <v>1894.3822899999998</v>
      </c>
      <c r="FV105" s="68">
        <f t="shared" ref="FV105:FV111" si="932">+ER105+FB105+FL105</f>
        <v>1587.5546007323687</v>
      </c>
      <c r="FW105" s="68">
        <f t="shared" si="927"/>
        <v>301.40530926763108</v>
      </c>
      <c r="FX105" s="68">
        <f t="shared" si="927"/>
        <v>5.4223800000000004</v>
      </c>
      <c r="FY105" s="139">
        <f t="shared" si="780"/>
        <v>594.53170000000023</v>
      </c>
      <c r="FZ105" s="140">
        <f t="shared" si="781"/>
        <v>-23.887193466255553</v>
      </c>
      <c r="GA105" s="149">
        <f t="shared" si="869"/>
        <v>4971.1909800000003</v>
      </c>
      <c r="GB105" s="68">
        <f t="shared" si="928"/>
        <v>4163.0074181026484</v>
      </c>
      <c r="GC105" s="68">
        <f t="shared" si="928"/>
        <v>808.18356189735175</v>
      </c>
      <c r="GD105" s="68">
        <f t="shared" si="928"/>
        <v>0</v>
      </c>
      <c r="GE105" s="150">
        <f t="shared" si="870"/>
        <v>3344.4821925999995</v>
      </c>
      <c r="GF105" s="68">
        <f t="shared" si="929"/>
        <v>2804.8503556463729</v>
      </c>
      <c r="GG105" s="68">
        <f t="shared" si="929"/>
        <v>527.72360695362681</v>
      </c>
      <c r="GH105" s="68">
        <f t="shared" si="929"/>
        <v>11.90823</v>
      </c>
      <c r="GI105" s="139">
        <f t="shared" si="782"/>
        <v>1626.7087874000008</v>
      </c>
      <c r="GJ105" s="140">
        <f t="shared" si="783"/>
        <v>-32.722717633350726</v>
      </c>
      <c r="GK105" s="149">
        <f t="shared" si="871"/>
        <v>9485.1649600000001</v>
      </c>
      <c r="GL105" s="68">
        <f t="shared" si="930"/>
        <v>7871.4122123666948</v>
      </c>
      <c r="GM105" s="68">
        <f t="shared" si="930"/>
        <v>1613.7527476333059</v>
      </c>
      <c r="GN105" s="68">
        <f t="shared" si="930"/>
        <v>0</v>
      </c>
      <c r="GO105" s="150">
        <f t="shared" si="872"/>
        <v>6409.7764137210006</v>
      </c>
      <c r="GP105" s="68">
        <f t="shared" si="931"/>
        <v>5311.2419616540101</v>
      </c>
      <c r="GQ105" s="68">
        <f t="shared" si="931"/>
        <v>1072.4726420669901</v>
      </c>
      <c r="GR105" s="68">
        <f t="shared" si="931"/>
        <v>26.061810000000001</v>
      </c>
      <c r="GS105" s="139">
        <f t="shared" si="784"/>
        <v>3075.3885462789995</v>
      </c>
      <c r="GT105" s="140">
        <f t="shared" si="785"/>
        <v>-32.423142446633832</v>
      </c>
      <c r="GU105" s="65">
        <f>+[1]Аппарат!GO100+[1]Филиалы!GO65</f>
        <v>6409.7764137209997</v>
      </c>
      <c r="GV105" s="31">
        <f>+GK105-[1]Шатура!GK65</f>
        <v>9296.1649600000001</v>
      </c>
      <c r="GX105" s="65">
        <f t="shared" si="673"/>
        <v>-3065.2942211210006</v>
      </c>
      <c r="GZ105" s="79">
        <f t="shared" si="874"/>
        <v>1550.9062911209999</v>
      </c>
    </row>
    <row r="106" spans="1:213" ht="15" x14ac:dyDescent="0.2">
      <c r="A106" s="343"/>
      <c r="B106" s="107" t="s">
        <v>365</v>
      </c>
      <c r="C106" s="149">
        <f t="shared" si="674"/>
        <v>57.456333333333333</v>
      </c>
      <c r="D106" s="68">
        <f>+[1]Аппарат!D101+[1]Филиалы!D66</f>
        <v>44.060806367850994</v>
      </c>
      <c r="E106" s="68">
        <f>+[1]Аппарат!E101+[1]Филиалы!F66</f>
        <v>13.39552696548234</v>
      </c>
      <c r="F106" s="68">
        <f>+[1]Филиалы!E66</f>
        <v>0</v>
      </c>
      <c r="G106" s="150">
        <f t="shared" si="521"/>
        <v>69.384380000000007</v>
      </c>
      <c r="H106" s="68">
        <f>+[1]Аппарат!H101+[1]Филиалы!H66</f>
        <v>54.392244159216006</v>
      </c>
      <c r="I106" s="68">
        <f>+[1]Аппарат!I101+[1]Филиалы!J66</f>
        <v>14.992135840784002</v>
      </c>
      <c r="J106" s="68">
        <f>+[1]Аппарат!J101+[1]Филиалы!I66</f>
        <v>0</v>
      </c>
      <c r="K106" s="139">
        <f t="shared" si="675"/>
        <v>-11.928046666666674</v>
      </c>
      <c r="L106" s="140">
        <f t="shared" si="676"/>
        <v>20.760194698582694</v>
      </c>
      <c r="M106" s="149">
        <f t="shared" si="762"/>
        <v>61.416333333333334</v>
      </c>
      <c r="N106" s="68">
        <f>+[1]Аппарат!N101+[1]Филиалы!N66</f>
        <v>48.058156422536399</v>
      </c>
      <c r="O106" s="68">
        <f>+[1]Аппарат!O101+[1]Филиалы!P66</f>
        <v>13.358176910796937</v>
      </c>
      <c r="P106" s="68">
        <f>+[1]Филиалы!O66</f>
        <v>0</v>
      </c>
      <c r="Q106" s="150">
        <f t="shared" si="656"/>
        <v>93.528837770799996</v>
      </c>
      <c r="R106" s="68">
        <f>+[1]Аппарат!R101+[1]Филиалы!R66</f>
        <v>74.11816999418744</v>
      </c>
      <c r="S106" s="68">
        <f>+[1]Аппарат!S101+[1]Филиалы!T66</f>
        <v>19.410667776612559</v>
      </c>
      <c r="T106" s="68">
        <f>+[1]Аппарат!T101+[1]Филиалы!S66</f>
        <v>0</v>
      </c>
      <c r="U106" s="139">
        <f t="shared" si="677"/>
        <v>-32.112504437466661</v>
      </c>
      <c r="V106" s="140">
        <f t="shared" si="678"/>
        <v>52.286586799602702</v>
      </c>
      <c r="W106" s="149">
        <f t="shared" si="841"/>
        <v>60.126333333333335</v>
      </c>
      <c r="X106" s="68">
        <f>+[1]Аппарат!X101+[1]Филиалы!X66</f>
        <v>46.730806367850988</v>
      </c>
      <c r="Y106" s="68">
        <f>+[1]Аппарат!Y101+[1]Филиалы!Z66</f>
        <v>13.395526965482343</v>
      </c>
      <c r="Z106" s="68">
        <f>+[1]Филиалы!Y66</f>
        <v>0</v>
      </c>
      <c r="AA106" s="150">
        <f t="shared" si="842"/>
        <v>69.423450000000003</v>
      </c>
      <c r="AB106" s="68">
        <f>+[1]Аппарат!AB101+[1]Филиалы!AB66</f>
        <v>53.899225824539997</v>
      </c>
      <c r="AC106" s="68">
        <f>+[1]Аппарат!AC101+[1]Филиалы!AD66</f>
        <v>15.524224175460002</v>
      </c>
      <c r="AD106" s="68">
        <f>+[1]Аппарат!AD101+[1]Филиалы!AC66</f>
        <v>0</v>
      </c>
      <c r="AE106" s="139">
        <f t="shared" si="679"/>
        <v>-9.2971166666666676</v>
      </c>
      <c r="AF106" s="140">
        <f t="shared" si="680"/>
        <v>15.462637003198836</v>
      </c>
      <c r="AG106" s="149">
        <f t="shared" si="843"/>
        <v>178.99900000000002</v>
      </c>
      <c r="AH106" s="68">
        <f t="shared" si="916"/>
        <v>138.84976915823839</v>
      </c>
      <c r="AI106" s="68">
        <f t="shared" si="916"/>
        <v>40.149230841761621</v>
      </c>
      <c r="AJ106" s="68">
        <f t="shared" si="916"/>
        <v>0</v>
      </c>
      <c r="AK106" s="150">
        <f t="shared" si="844"/>
        <v>232.33666777080001</v>
      </c>
      <c r="AL106" s="68">
        <f t="shared" si="917"/>
        <v>182.40963997794344</v>
      </c>
      <c r="AM106" s="68">
        <f t="shared" si="917"/>
        <v>49.927027792856563</v>
      </c>
      <c r="AN106" s="68">
        <f t="shared" si="917"/>
        <v>0</v>
      </c>
      <c r="AO106" s="139">
        <f t="shared" si="681"/>
        <v>-53.337667770799982</v>
      </c>
      <c r="AP106" s="140">
        <f t="shared" si="682"/>
        <v>29.797746228079461</v>
      </c>
      <c r="AQ106" s="149">
        <f t="shared" si="845"/>
        <v>60.396333333333331</v>
      </c>
      <c r="AR106" s="68">
        <f>+[1]Аппарат!AR101+[1]Филиалы!AR66</f>
        <v>47.000806367850984</v>
      </c>
      <c r="AS106" s="68">
        <f>+[1]Аппарат!AS101+[1]Филиалы!AT66</f>
        <v>13.395526965482343</v>
      </c>
      <c r="AT106" s="68">
        <f>+[1]Филиалы!AS66</f>
        <v>0</v>
      </c>
      <c r="AU106" s="150">
        <f t="shared" si="846"/>
        <v>69.444929999999985</v>
      </c>
      <c r="AV106" s="68">
        <f>+[1]Аппарат!AV101+[1]Филиалы!AV66</f>
        <v>56.937513508461237</v>
      </c>
      <c r="AW106" s="68">
        <f>+[1]Аппарат!AW101+[1]Филиалы!AX66</f>
        <v>12.326876491538757</v>
      </c>
      <c r="AX106" s="68">
        <f>+[1]Аппарат!AX101+[1]Филиалы!AW66</f>
        <v>0.18054000000000001</v>
      </c>
      <c r="AY106" s="139">
        <f t="shared" si="683"/>
        <v>-9.0485966666666542</v>
      </c>
      <c r="AZ106" s="140">
        <f t="shared" si="684"/>
        <v>14.982029814171909</v>
      </c>
      <c r="BA106" s="149">
        <f t="shared" si="847"/>
        <v>62.376333333333335</v>
      </c>
      <c r="BB106" s="68">
        <f>+[1]Аппарат!BB101+[1]Филиалы!BB66</f>
        <v>48.759699532464204</v>
      </c>
      <c r="BC106" s="68">
        <f>+[1]Аппарат!BC101+[1]Филиалы!BD66</f>
        <v>13.616633800869133</v>
      </c>
      <c r="BD106" s="68">
        <f>+[1]Филиалы!BC66</f>
        <v>0</v>
      </c>
      <c r="BE106" s="150">
        <f t="shared" si="848"/>
        <v>39.735149999999997</v>
      </c>
      <c r="BF106" s="68">
        <f>+[1]Аппарат!BF101+[1]Филиалы!BF66</f>
        <v>32.246720217886867</v>
      </c>
      <c r="BG106" s="68">
        <f>+[1]Аппарат!BG101+[1]Филиалы!BH66</f>
        <v>7.4764297821131303</v>
      </c>
      <c r="BH106" s="68">
        <f>+[1]Аппарат!BH101+[1]Филиалы!BG66</f>
        <v>1.2E-2</v>
      </c>
      <c r="BI106" s="139">
        <f t="shared" si="685"/>
        <v>22.641183333333338</v>
      </c>
      <c r="BJ106" s="140">
        <f t="shared" si="686"/>
        <v>-36.297714410914409</v>
      </c>
      <c r="BK106" s="149">
        <f t="shared" si="849"/>
        <v>63.286333333333339</v>
      </c>
      <c r="BL106" s="68">
        <f>+[1]Аппарат!BL101+[1]Филиалы!BL66</f>
        <v>49.890806367850999</v>
      </c>
      <c r="BM106" s="68">
        <f>+[1]Аппарат!BM101+[1]Филиалы!BN66</f>
        <v>13.39552696548234</v>
      </c>
      <c r="BN106" s="68">
        <f>+[1]Филиалы!BM66</f>
        <v>0</v>
      </c>
      <c r="BO106" s="150">
        <f t="shared" si="850"/>
        <v>40.26444</v>
      </c>
      <c r="BP106" s="68">
        <f>+[1]Аппарат!BP101+[1]Филиалы!BP66</f>
        <v>33.275319704177541</v>
      </c>
      <c r="BQ106" s="68">
        <f>+[1]Аппарат!BQ101+[1]Филиалы!BR66</f>
        <v>6.9751202958224594</v>
      </c>
      <c r="BR106" s="68">
        <f>+[1]Аппарат!BR101+[1]Филиалы!BQ66</f>
        <v>1.4E-2</v>
      </c>
      <c r="BS106" s="139">
        <f t="shared" si="687"/>
        <v>23.021893333333338</v>
      </c>
      <c r="BT106" s="140">
        <f t="shared" si="688"/>
        <v>-36.377353720392506</v>
      </c>
      <c r="BU106" s="149">
        <f t="shared" si="851"/>
        <v>186.059</v>
      </c>
      <c r="BV106" s="68">
        <f t="shared" si="918"/>
        <v>145.65131226816618</v>
      </c>
      <c r="BW106" s="68">
        <f t="shared" si="918"/>
        <v>40.407687731833818</v>
      </c>
      <c r="BX106" s="68">
        <f t="shared" si="918"/>
        <v>0</v>
      </c>
      <c r="BY106" s="150">
        <f t="shared" si="852"/>
        <v>149.44451999999998</v>
      </c>
      <c r="BZ106" s="68">
        <f t="shared" si="919"/>
        <v>122.45955343052566</v>
      </c>
      <c r="CA106" s="68">
        <f t="shared" si="919"/>
        <v>26.778426569474348</v>
      </c>
      <c r="CB106" s="68">
        <f t="shared" si="919"/>
        <v>0.20654000000000003</v>
      </c>
      <c r="CC106" s="139">
        <f t="shared" si="689"/>
        <v>36.614480000000015</v>
      </c>
      <c r="CD106" s="140">
        <f t="shared" si="690"/>
        <v>-19.678962049672421</v>
      </c>
      <c r="CE106" s="149">
        <f t="shared" si="853"/>
        <v>365.05799999999999</v>
      </c>
      <c r="CF106" s="68">
        <f t="shared" si="920"/>
        <v>284.50108142640454</v>
      </c>
      <c r="CG106" s="68">
        <f t="shared" si="920"/>
        <v>80.556918573595439</v>
      </c>
      <c r="CH106" s="68">
        <f t="shared" si="920"/>
        <v>0</v>
      </c>
      <c r="CI106" s="150">
        <f t="shared" si="854"/>
        <v>381.78118777079999</v>
      </c>
      <c r="CJ106" s="68">
        <f>+[1]Аппарат!CJ101+[1]Филиалы!CJ66</f>
        <v>304.86919340846907</v>
      </c>
      <c r="CK106" s="68">
        <f>+[1]Аппарат!CK101+[1]Филиалы!CL66</f>
        <v>76.705454362330897</v>
      </c>
      <c r="CL106" s="68">
        <f>+[1]Филиалы!CK66</f>
        <v>0.20654000000000003</v>
      </c>
      <c r="CM106" s="139">
        <f t="shared" si="691"/>
        <v>-16.723187770799996</v>
      </c>
      <c r="CN106" s="140">
        <f t="shared" si="692"/>
        <v>4.5809673451341979</v>
      </c>
      <c r="CO106" s="149">
        <f t="shared" ref="CO106:CO170" si="933">SUM(CP106:CR106)</f>
        <v>63.896333333333345</v>
      </c>
      <c r="CP106" s="68">
        <f>+[1]Аппарат!CP101+[1]Филиалы!CP66</f>
        <v>50.500806367850998</v>
      </c>
      <c r="CQ106" s="68">
        <f>+[1]Аппарат!CQ101+[1]Филиалы!CR66</f>
        <v>13.395526965482347</v>
      </c>
      <c r="CR106" s="68">
        <f>+[1]Филиалы!CQ66</f>
        <v>0</v>
      </c>
      <c r="CS106" s="150">
        <f t="shared" si="523"/>
        <v>37.248126600000006</v>
      </c>
      <c r="CT106" s="68">
        <f>+[1]Аппарат!CT101+[1]Филиалы!CT66</f>
        <v>29.386597093927016</v>
      </c>
      <c r="CU106" s="68">
        <f>+[1]Аппарат!CU101+[1]Филиалы!CV66</f>
        <v>7.8468195060729871</v>
      </c>
      <c r="CV106" s="68">
        <f>+[1]Аппарат!CV101+[1]Филиалы!CU66</f>
        <v>1.4710000000000001E-2</v>
      </c>
      <c r="CW106" s="139">
        <f t="shared" si="763"/>
        <v>26.648206733333339</v>
      </c>
      <c r="CX106" s="140">
        <f t="shared" si="764"/>
        <v>-41.705377043022821</v>
      </c>
      <c r="CY106" s="149">
        <f t="shared" si="765"/>
        <v>64.056333333333342</v>
      </c>
      <c r="CZ106" s="68">
        <f>+[1]Аппарат!CZ101+[1]Филиалы!CZ66</f>
        <v>50.440934960095568</v>
      </c>
      <c r="DA106" s="68">
        <f>+[1]Аппарат!DA101+[1]Филиалы!DB66</f>
        <v>13.615398373237774</v>
      </c>
      <c r="DB106" s="68">
        <f>+[1]Филиалы!DA66</f>
        <v>0</v>
      </c>
      <c r="DC106" s="150">
        <f t="shared" si="662"/>
        <v>59.969225000000002</v>
      </c>
      <c r="DD106" s="68">
        <f>+[1]Аппарат!DD101+[1]Филиалы!DD66</f>
        <v>48.809651026102216</v>
      </c>
      <c r="DE106" s="68">
        <f>+[1]Аппарат!DE101+[1]Филиалы!DF66</f>
        <v>11.148453973897789</v>
      </c>
      <c r="DF106" s="68">
        <f>+[1]Аппарат!DF101+[1]Филиалы!DE66</f>
        <v>1.112E-2</v>
      </c>
      <c r="DG106" s="139">
        <f t="shared" si="766"/>
        <v>4.0871083333333402</v>
      </c>
      <c r="DH106" s="140">
        <f t="shared" si="767"/>
        <v>-6.3804906098278167</v>
      </c>
      <c r="DI106" s="149">
        <f t="shared" si="855"/>
        <v>64.306333333333328</v>
      </c>
      <c r="DJ106" s="68">
        <f>+[1]Аппарат!DJ101+[1]Филиалы!DJ66</f>
        <v>50.910806367850988</v>
      </c>
      <c r="DK106" s="68">
        <f>+[1]Аппарат!DK101+[1]Филиалы!DL66</f>
        <v>13.395526965482347</v>
      </c>
      <c r="DL106" s="68">
        <f>+[1]Филиалы!DK66</f>
        <v>0</v>
      </c>
      <c r="DM106" s="150">
        <f t="shared" si="856"/>
        <v>44.090910000000001</v>
      </c>
      <c r="DN106" s="68">
        <f>+[1]Аппарат!DN101+[1]Филиалы!DN66</f>
        <v>36.478608553861562</v>
      </c>
      <c r="DO106" s="68">
        <f>+[1]Аппарат!DO101+[1]Филиалы!DP66</f>
        <v>7.5965414461384375</v>
      </c>
      <c r="DP106" s="68">
        <f>+[1]Аппарат!DP101+[1]Филиалы!DO66</f>
        <v>1.576E-2</v>
      </c>
      <c r="DQ106" s="139">
        <f t="shared" si="768"/>
        <v>20.215423333333327</v>
      </c>
      <c r="DR106" s="140">
        <f t="shared" si="769"/>
        <v>-31.436131226058592</v>
      </c>
      <c r="DS106" s="149">
        <f t="shared" si="857"/>
        <v>192.25900000000004</v>
      </c>
      <c r="DT106" s="68">
        <f t="shared" si="922"/>
        <v>151.85254769579757</v>
      </c>
      <c r="DU106" s="68">
        <f t="shared" si="922"/>
        <v>40.406452304202467</v>
      </c>
      <c r="DV106" s="68">
        <f t="shared" si="922"/>
        <v>0</v>
      </c>
      <c r="DW106" s="150">
        <f t="shared" si="858"/>
        <v>141.30826160000001</v>
      </c>
      <c r="DX106" s="68">
        <f t="shared" si="923"/>
        <v>114.67485667389079</v>
      </c>
      <c r="DY106" s="68">
        <f t="shared" si="923"/>
        <v>26.591814926109215</v>
      </c>
      <c r="DZ106" s="68">
        <f t="shared" si="923"/>
        <v>4.1590000000000002E-2</v>
      </c>
      <c r="EA106" s="139">
        <f t="shared" si="770"/>
        <v>50.950738400000034</v>
      </c>
      <c r="EB106" s="140">
        <f t="shared" si="771"/>
        <v>-26.501094045012209</v>
      </c>
      <c r="EC106" s="149">
        <f t="shared" si="859"/>
        <v>557.31700000000001</v>
      </c>
      <c r="ED106" s="68">
        <f t="shared" si="924"/>
        <v>436.35362912220211</v>
      </c>
      <c r="EE106" s="68">
        <f t="shared" si="924"/>
        <v>120.9633708777979</v>
      </c>
      <c r="EF106" s="68">
        <f t="shared" si="924"/>
        <v>0</v>
      </c>
      <c r="EG106" s="150">
        <f t="shared" si="860"/>
        <v>523.08944937079991</v>
      </c>
      <c r="EH106" s="68">
        <f t="shared" si="925"/>
        <v>419.54405008235983</v>
      </c>
      <c r="EI106" s="68">
        <f t="shared" si="925"/>
        <v>103.29726928844011</v>
      </c>
      <c r="EJ106" s="68">
        <f t="shared" si="925"/>
        <v>0.24813000000000002</v>
      </c>
      <c r="EK106" s="139">
        <f t="shared" si="772"/>
        <v>34.227550629200095</v>
      </c>
      <c r="EL106" s="140">
        <f t="shared" si="773"/>
        <v>-6.14148691484381</v>
      </c>
      <c r="EM106" s="149">
        <f t="shared" si="861"/>
        <v>64.483333333333348</v>
      </c>
      <c r="EN106" s="68">
        <f>+[1]Аппарат!EN101+[1]Филиалы!EN66</f>
        <v>51.087806367851002</v>
      </c>
      <c r="EO106" s="68">
        <f>+[1]Аппарат!EO101+[1]Филиалы!EP66</f>
        <v>13.395526965482343</v>
      </c>
      <c r="EP106" s="68">
        <f>+[1]Филиалы!EO66</f>
        <v>0</v>
      </c>
      <c r="EQ106" s="150">
        <f t="shared" si="862"/>
        <v>64.505899999999997</v>
      </c>
      <c r="ER106" s="68">
        <f>+[1]Аппарат!ER101+[1]Филиалы!ER66</f>
        <v>49.898740129862631</v>
      </c>
      <c r="ES106" s="68">
        <f>+[1]Аппарат!ES101+[1]Филиалы!ET66</f>
        <v>14.603799870137363</v>
      </c>
      <c r="ET106" s="68">
        <f>+[1]Аппарат!ET101+[1]Филиалы!ES66</f>
        <v>3.3600000000000001E-3</v>
      </c>
      <c r="EU106" s="139">
        <f t="shared" si="774"/>
        <v>-2.2566666666648416E-2</v>
      </c>
      <c r="EV106" s="140">
        <f t="shared" si="775"/>
        <v>3.4996123029173987E-2</v>
      </c>
      <c r="EW106" s="149">
        <f t="shared" si="863"/>
        <v>64.283333333333331</v>
      </c>
      <c r="EX106" s="68">
        <f>+[1]Аппарат!EX101+[1]Филиалы!EX66</f>
        <v>50.662483378765309</v>
      </c>
      <c r="EY106" s="68">
        <f>+[1]Аппарат!EY101+[1]Филиалы!EZ66</f>
        <v>13.620849954568023</v>
      </c>
      <c r="EZ106" s="68">
        <f>+[1]Филиалы!EY66</f>
        <v>0</v>
      </c>
      <c r="FA106" s="150">
        <f t="shared" si="864"/>
        <v>56.576469999999993</v>
      </c>
      <c r="FB106" s="68">
        <f>+[1]Аппарат!FB101+[1]Филиалы!FB66</f>
        <v>47.302498392515261</v>
      </c>
      <c r="FC106" s="68">
        <f>+[1]Аппарат!FC101+[1]Филиалы!FD66</f>
        <v>9.2692116074847331</v>
      </c>
      <c r="FD106" s="68">
        <f>+[1]Аппарат!FD101+[1]Филиалы!FC66</f>
        <v>4.7599999999999995E-3</v>
      </c>
      <c r="FE106" s="139">
        <f t="shared" si="776"/>
        <v>7.7068633333333381</v>
      </c>
      <c r="FF106" s="140">
        <f t="shared" si="777"/>
        <v>-11.98889810733732</v>
      </c>
      <c r="FG106" s="149">
        <f t="shared" si="865"/>
        <v>64.653333333333336</v>
      </c>
      <c r="FH106" s="68">
        <f>+[1]Аппарат!FH101+[1]Филиалы!FH66</f>
        <v>51.257806367850989</v>
      </c>
      <c r="FI106" s="68">
        <f>+[1]Аппарат!FI101+[1]Филиалы!FJ66</f>
        <v>13.39552696548234</v>
      </c>
      <c r="FJ106" s="68">
        <f>+[1]Филиалы!FI66</f>
        <v>0</v>
      </c>
      <c r="FK106" s="150">
        <f t="shared" si="866"/>
        <v>114.23961000000001</v>
      </c>
      <c r="FL106" s="68">
        <f>+[1]Аппарат!FL101+[1]Филиалы!FL66</f>
        <v>87.952823769259524</v>
      </c>
      <c r="FM106" s="68">
        <f>+[1]Аппарат!FM101+[1]Филиалы!FN66</f>
        <v>26.132026230740486</v>
      </c>
      <c r="FN106" s="68">
        <f>+[1]Аппарат!FN101+[1]Филиалы!FM66</f>
        <v>0.15476000000000001</v>
      </c>
      <c r="FO106" s="139">
        <f t="shared" si="778"/>
        <v>-49.586276666666677</v>
      </c>
      <c r="FP106" s="140">
        <f t="shared" si="779"/>
        <v>76.695622808826585</v>
      </c>
      <c r="FQ106" s="149">
        <f t="shared" si="867"/>
        <v>193.42000000000002</v>
      </c>
      <c r="FR106" s="68">
        <f t="shared" si="926"/>
        <v>153.00809611446732</v>
      </c>
      <c r="FS106" s="68">
        <f t="shared" si="926"/>
        <v>40.411903885532709</v>
      </c>
      <c r="FT106" s="68">
        <f t="shared" si="926"/>
        <v>0</v>
      </c>
      <c r="FU106" s="150">
        <f t="shared" si="868"/>
        <v>235.32198</v>
      </c>
      <c r="FV106" s="68">
        <f t="shared" si="932"/>
        <v>185.15406229163742</v>
      </c>
      <c r="FW106" s="68">
        <f t="shared" si="927"/>
        <v>50.005037708362579</v>
      </c>
      <c r="FX106" s="68">
        <f t="shared" si="927"/>
        <v>0.16288</v>
      </c>
      <c r="FY106" s="139">
        <f t="shared" si="780"/>
        <v>-41.90197999999998</v>
      </c>
      <c r="FZ106" s="140">
        <f t="shared" si="781"/>
        <v>21.663726605314835</v>
      </c>
      <c r="GA106" s="149">
        <f t="shared" si="869"/>
        <v>385.67900000000009</v>
      </c>
      <c r="GB106" s="68">
        <f t="shared" si="928"/>
        <v>304.86064381026489</v>
      </c>
      <c r="GC106" s="68">
        <f t="shared" si="928"/>
        <v>80.818356189735169</v>
      </c>
      <c r="GD106" s="68">
        <f t="shared" si="928"/>
        <v>0</v>
      </c>
      <c r="GE106" s="150">
        <f t="shared" si="870"/>
        <v>376.63024159999998</v>
      </c>
      <c r="GF106" s="68">
        <f t="shared" si="929"/>
        <v>299.8289189655282</v>
      </c>
      <c r="GG106" s="68">
        <f t="shared" si="929"/>
        <v>76.596852634471787</v>
      </c>
      <c r="GH106" s="68">
        <f t="shared" si="929"/>
        <v>0.20446999999999999</v>
      </c>
      <c r="GI106" s="139">
        <f t="shared" si="782"/>
        <v>9.0487584000001107</v>
      </c>
      <c r="GJ106" s="140">
        <f t="shared" si="783"/>
        <v>-2.346189032848585</v>
      </c>
      <c r="GK106" s="149">
        <f t="shared" si="871"/>
        <v>750.73699999999997</v>
      </c>
      <c r="GL106" s="68">
        <f t="shared" si="930"/>
        <v>589.36172523666937</v>
      </c>
      <c r="GM106" s="68">
        <f t="shared" si="930"/>
        <v>161.37527476333059</v>
      </c>
      <c r="GN106" s="68">
        <f t="shared" si="930"/>
        <v>0</v>
      </c>
      <c r="GO106" s="150">
        <f t="shared" si="872"/>
        <v>758.41142937079996</v>
      </c>
      <c r="GP106" s="68">
        <f t="shared" si="931"/>
        <v>604.69811237399722</v>
      </c>
      <c r="GQ106" s="68">
        <f t="shared" si="931"/>
        <v>153.30230699680268</v>
      </c>
      <c r="GR106" s="68">
        <f t="shared" si="931"/>
        <v>0.41100999999999999</v>
      </c>
      <c r="GS106" s="139">
        <f t="shared" si="784"/>
        <v>-7.6744293707999987</v>
      </c>
      <c r="GT106" s="140">
        <f t="shared" si="785"/>
        <v>1.0222527157713017</v>
      </c>
      <c r="GU106" s="65">
        <f>+[1]Аппарат!GO101+[1]Филиалы!GO66</f>
        <v>758.41142937079996</v>
      </c>
      <c r="GV106" s="31">
        <f>+GK106-[1]Шатура!GK66</f>
        <v>747.33699999999999</v>
      </c>
      <c r="GX106" s="65">
        <f t="shared" si="673"/>
        <v>-381.78118777079999</v>
      </c>
      <c r="GZ106" s="79">
        <f t="shared" si="874"/>
        <v>232.33666777080001</v>
      </c>
    </row>
    <row r="107" spans="1:213" ht="25.5" x14ac:dyDescent="0.2">
      <c r="A107" s="343"/>
      <c r="B107" s="107" t="s">
        <v>366</v>
      </c>
      <c r="C107" s="149">
        <f t="shared" si="674"/>
        <v>0</v>
      </c>
      <c r="D107" s="68">
        <f>+[1]Аппарат!D102</f>
        <v>0</v>
      </c>
      <c r="E107" s="68">
        <f>+[1]Аппарат!E102</f>
        <v>0</v>
      </c>
      <c r="F107" s="68"/>
      <c r="G107" s="150">
        <f t="shared" si="521"/>
        <v>0</v>
      </c>
      <c r="H107" s="68">
        <f>+[1]Аппарат!H102</f>
        <v>0</v>
      </c>
      <c r="I107" s="68">
        <f>+[1]Аппарат!I102</f>
        <v>0</v>
      </c>
      <c r="J107" s="68">
        <f>+[1]Аппарат!J102</f>
        <v>0</v>
      </c>
      <c r="K107" s="139">
        <f t="shared" si="675"/>
        <v>0</v>
      </c>
      <c r="L107" s="140" t="e">
        <f t="shared" si="676"/>
        <v>#DIV/0!</v>
      </c>
      <c r="M107" s="149">
        <f t="shared" si="762"/>
        <v>0</v>
      </c>
      <c r="N107" s="68">
        <f>+[1]Аппарат!N102</f>
        <v>0</v>
      </c>
      <c r="O107" s="68">
        <f>+[1]Аппарат!O102</f>
        <v>0</v>
      </c>
      <c r="P107" s="68"/>
      <c r="Q107" s="150">
        <f t="shared" si="656"/>
        <v>0</v>
      </c>
      <c r="R107" s="68">
        <f>+[1]Аппарат!R102</f>
        <v>0</v>
      </c>
      <c r="S107" s="68">
        <f>+[1]Аппарат!S102</f>
        <v>0</v>
      </c>
      <c r="T107" s="68">
        <f>+[1]Аппарат!T102</f>
        <v>0</v>
      </c>
      <c r="U107" s="139">
        <f t="shared" si="677"/>
        <v>0</v>
      </c>
      <c r="V107" s="140" t="e">
        <f t="shared" si="678"/>
        <v>#DIV/0!</v>
      </c>
      <c r="W107" s="149">
        <f t="shared" si="841"/>
        <v>0</v>
      </c>
      <c r="X107" s="68">
        <f>+[1]Аппарат!X102</f>
        <v>0</v>
      </c>
      <c r="Y107" s="68">
        <f>+[1]Аппарат!Y102</f>
        <v>0</v>
      </c>
      <c r="Z107" s="68"/>
      <c r="AA107" s="150">
        <f t="shared" si="842"/>
        <v>0</v>
      </c>
      <c r="AB107" s="68">
        <f>+[1]Аппарат!AB102</f>
        <v>0</v>
      </c>
      <c r="AC107" s="68">
        <f>+[1]Аппарат!AC102</f>
        <v>0</v>
      </c>
      <c r="AD107" s="68">
        <f>+[1]Аппарат!AD102</f>
        <v>0</v>
      </c>
      <c r="AE107" s="139">
        <f t="shared" si="679"/>
        <v>0</v>
      </c>
      <c r="AF107" s="140" t="e">
        <f t="shared" si="680"/>
        <v>#DIV/0!</v>
      </c>
      <c r="AG107" s="149">
        <f t="shared" si="843"/>
        <v>0</v>
      </c>
      <c r="AH107" s="68">
        <f t="shared" si="916"/>
        <v>0</v>
      </c>
      <c r="AI107" s="68">
        <f t="shared" si="916"/>
        <v>0</v>
      </c>
      <c r="AJ107" s="68">
        <f t="shared" si="916"/>
        <v>0</v>
      </c>
      <c r="AK107" s="150">
        <f t="shared" si="844"/>
        <v>0</v>
      </c>
      <c r="AL107" s="68">
        <f t="shared" si="917"/>
        <v>0</v>
      </c>
      <c r="AM107" s="68">
        <f t="shared" si="917"/>
        <v>0</v>
      </c>
      <c r="AN107" s="68">
        <f t="shared" si="917"/>
        <v>0</v>
      </c>
      <c r="AO107" s="139">
        <f t="shared" si="681"/>
        <v>0</v>
      </c>
      <c r="AP107" s="140" t="e">
        <f t="shared" si="682"/>
        <v>#DIV/0!</v>
      </c>
      <c r="AQ107" s="149">
        <f t="shared" si="845"/>
        <v>0</v>
      </c>
      <c r="AR107" s="68">
        <f>+[1]Аппарат!AR102</f>
        <v>0</v>
      </c>
      <c r="AS107" s="68">
        <f>+[1]Аппарат!AS102</f>
        <v>0</v>
      </c>
      <c r="AT107" s="68"/>
      <c r="AU107" s="150">
        <f t="shared" si="846"/>
        <v>0</v>
      </c>
      <c r="AV107" s="68">
        <f>+[1]Аппарат!AV102</f>
        <v>0</v>
      </c>
      <c r="AW107" s="68">
        <f>+[1]Аппарат!AW102</f>
        <v>0</v>
      </c>
      <c r="AX107" s="68">
        <f>+[1]Аппарат!AX102</f>
        <v>0</v>
      </c>
      <c r="AY107" s="139">
        <f t="shared" si="683"/>
        <v>0</v>
      </c>
      <c r="AZ107" s="140" t="e">
        <f t="shared" si="684"/>
        <v>#DIV/0!</v>
      </c>
      <c r="BA107" s="149">
        <f t="shared" si="847"/>
        <v>0</v>
      </c>
      <c r="BB107" s="68">
        <f>+[1]Аппарат!BB102</f>
        <v>0</v>
      </c>
      <c r="BC107" s="68">
        <f>+[1]Аппарат!BC102</f>
        <v>0</v>
      </c>
      <c r="BD107" s="68"/>
      <c r="BE107" s="150">
        <f t="shared" si="848"/>
        <v>0</v>
      </c>
      <c r="BF107" s="68">
        <f>+[1]Аппарат!BF102</f>
        <v>0</v>
      </c>
      <c r="BG107" s="68">
        <f>+[1]Аппарат!BG102</f>
        <v>0</v>
      </c>
      <c r="BH107" s="68">
        <f>+[1]Аппарат!BH102</f>
        <v>0</v>
      </c>
      <c r="BI107" s="139">
        <f t="shared" si="685"/>
        <v>0</v>
      </c>
      <c r="BJ107" s="140" t="e">
        <f t="shared" si="686"/>
        <v>#DIV/0!</v>
      </c>
      <c r="BK107" s="149">
        <f t="shared" si="849"/>
        <v>0</v>
      </c>
      <c r="BL107" s="68">
        <f>+[1]Аппарат!BL102</f>
        <v>0</v>
      </c>
      <c r="BM107" s="68">
        <f>+[1]Аппарат!BM102</f>
        <v>0</v>
      </c>
      <c r="BN107" s="68"/>
      <c r="BO107" s="150">
        <f t="shared" si="850"/>
        <v>0</v>
      </c>
      <c r="BP107" s="68">
        <f>+[1]Аппарат!BP102</f>
        <v>0</v>
      </c>
      <c r="BQ107" s="68">
        <f>+[1]Аппарат!BQ102</f>
        <v>0</v>
      </c>
      <c r="BR107" s="68">
        <f>+[1]Аппарат!BR102</f>
        <v>0</v>
      </c>
      <c r="BS107" s="139">
        <f t="shared" si="687"/>
        <v>0</v>
      </c>
      <c r="BT107" s="140" t="e">
        <f t="shared" si="688"/>
        <v>#DIV/0!</v>
      </c>
      <c r="BU107" s="149">
        <f t="shared" si="851"/>
        <v>0</v>
      </c>
      <c r="BV107" s="68">
        <f t="shared" si="918"/>
        <v>0</v>
      </c>
      <c r="BW107" s="68">
        <f t="shared" si="918"/>
        <v>0</v>
      </c>
      <c r="BX107" s="68">
        <f t="shared" si="918"/>
        <v>0</v>
      </c>
      <c r="BY107" s="150">
        <f t="shared" si="852"/>
        <v>0</v>
      </c>
      <c r="BZ107" s="68">
        <f t="shared" si="919"/>
        <v>0</v>
      </c>
      <c r="CA107" s="68">
        <f t="shared" si="919"/>
        <v>0</v>
      </c>
      <c r="CB107" s="68">
        <f t="shared" si="919"/>
        <v>0</v>
      </c>
      <c r="CC107" s="139">
        <f t="shared" si="689"/>
        <v>0</v>
      </c>
      <c r="CD107" s="140" t="e">
        <f t="shared" si="690"/>
        <v>#DIV/0!</v>
      </c>
      <c r="CE107" s="149">
        <f t="shared" si="853"/>
        <v>0</v>
      </c>
      <c r="CF107" s="68">
        <f t="shared" si="920"/>
        <v>0</v>
      </c>
      <c r="CG107" s="68">
        <f t="shared" si="920"/>
        <v>0</v>
      </c>
      <c r="CH107" s="68">
        <f t="shared" si="920"/>
        <v>0</v>
      </c>
      <c r="CI107" s="150">
        <f t="shared" si="854"/>
        <v>0</v>
      </c>
      <c r="CJ107" s="68">
        <f>+[1]Аппарат!CJ102</f>
        <v>0</v>
      </c>
      <c r="CK107" s="68">
        <f>+[1]Аппарат!CK102</f>
        <v>0</v>
      </c>
      <c r="CL107" s="68">
        <f>+[1]Аппарат!CL102</f>
        <v>0</v>
      </c>
      <c r="CM107" s="139">
        <f t="shared" si="691"/>
        <v>0</v>
      </c>
      <c r="CN107" s="140" t="e">
        <f t="shared" si="692"/>
        <v>#DIV/0!</v>
      </c>
      <c r="CO107" s="149">
        <f t="shared" si="933"/>
        <v>0</v>
      </c>
      <c r="CP107" s="68">
        <f>+[1]Аппарат!CP102</f>
        <v>0</v>
      </c>
      <c r="CQ107" s="68">
        <f>+[1]Аппарат!CQ102</f>
        <v>0</v>
      </c>
      <c r="CR107" s="68"/>
      <c r="CS107" s="150">
        <f t="shared" si="523"/>
        <v>0</v>
      </c>
      <c r="CT107" s="68">
        <f>+[1]Аппарат!CT102</f>
        <v>0</v>
      </c>
      <c r="CU107" s="68">
        <f>+[1]Аппарат!CU102</f>
        <v>0</v>
      </c>
      <c r="CV107" s="68">
        <f>+[1]Аппарат!CV102</f>
        <v>0</v>
      </c>
      <c r="CW107" s="139">
        <f t="shared" si="763"/>
        <v>0</v>
      </c>
      <c r="CX107" s="140" t="e">
        <f t="shared" si="764"/>
        <v>#DIV/0!</v>
      </c>
      <c r="CY107" s="149">
        <f t="shared" si="765"/>
        <v>0</v>
      </c>
      <c r="CZ107" s="68">
        <f>+[1]Аппарат!CZ102</f>
        <v>0</v>
      </c>
      <c r="DA107" s="68">
        <f>+[1]Аппарат!DA102</f>
        <v>0</v>
      </c>
      <c r="DB107" s="68"/>
      <c r="DC107" s="150">
        <f t="shared" si="662"/>
        <v>0</v>
      </c>
      <c r="DD107" s="68">
        <f>+[1]Аппарат!DD102</f>
        <v>0</v>
      </c>
      <c r="DE107" s="68">
        <f>+[1]Аппарат!DE102</f>
        <v>0</v>
      </c>
      <c r="DF107" s="68">
        <f>+[1]Аппарат!DF102</f>
        <v>0</v>
      </c>
      <c r="DG107" s="139">
        <f t="shared" si="766"/>
        <v>0</v>
      </c>
      <c r="DH107" s="140" t="e">
        <f t="shared" si="767"/>
        <v>#DIV/0!</v>
      </c>
      <c r="DI107" s="149">
        <f t="shared" si="855"/>
        <v>0</v>
      </c>
      <c r="DJ107" s="68">
        <f>+[1]Аппарат!DJ102</f>
        <v>0</v>
      </c>
      <c r="DK107" s="68">
        <f>+[1]Аппарат!DK102</f>
        <v>0</v>
      </c>
      <c r="DL107" s="68"/>
      <c r="DM107" s="150">
        <f t="shared" si="856"/>
        <v>0</v>
      </c>
      <c r="DN107" s="68">
        <f>+[1]Аппарат!DN102</f>
        <v>0</v>
      </c>
      <c r="DO107" s="68">
        <f>+[1]Аппарат!DO102</f>
        <v>0</v>
      </c>
      <c r="DP107" s="68">
        <f>+[1]Аппарат!DP102</f>
        <v>0</v>
      </c>
      <c r="DQ107" s="139">
        <f t="shared" si="768"/>
        <v>0</v>
      </c>
      <c r="DR107" s="140" t="e">
        <f t="shared" si="769"/>
        <v>#DIV/0!</v>
      </c>
      <c r="DS107" s="149">
        <f t="shared" si="857"/>
        <v>0</v>
      </c>
      <c r="DT107" s="68">
        <f t="shared" si="922"/>
        <v>0</v>
      </c>
      <c r="DU107" s="68">
        <f t="shared" si="922"/>
        <v>0</v>
      </c>
      <c r="DV107" s="68">
        <f t="shared" si="922"/>
        <v>0</v>
      </c>
      <c r="DW107" s="150">
        <f t="shared" si="858"/>
        <v>0</v>
      </c>
      <c r="DX107" s="68">
        <f t="shared" si="923"/>
        <v>0</v>
      </c>
      <c r="DY107" s="68">
        <f t="shared" si="923"/>
        <v>0</v>
      </c>
      <c r="DZ107" s="68">
        <f t="shared" si="923"/>
        <v>0</v>
      </c>
      <c r="EA107" s="139">
        <f t="shared" si="770"/>
        <v>0</v>
      </c>
      <c r="EB107" s="140" t="e">
        <f t="shared" si="771"/>
        <v>#DIV/0!</v>
      </c>
      <c r="EC107" s="149">
        <f t="shared" si="859"/>
        <v>0</v>
      </c>
      <c r="ED107" s="68">
        <f t="shared" si="924"/>
        <v>0</v>
      </c>
      <c r="EE107" s="68">
        <f t="shared" si="924"/>
        <v>0</v>
      </c>
      <c r="EF107" s="68">
        <f t="shared" si="924"/>
        <v>0</v>
      </c>
      <c r="EG107" s="150">
        <f t="shared" si="860"/>
        <v>0</v>
      </c>
      <c r="EH107" s="68">
        <f t="shared" si="925"/>
        <v>0</v>
      </c>
      <c r="EI107" s="68">
        <f t="shared" si="925"/>
        <v>0</v>
      </c>
      <c r="EJ107" s="68">
        <f t="shared" si="925"/>
        <v>0</v>
      </c>
      <c r="EK107" s="139">
        <f t="shared" si="772"/>
        <v>0</v>
      </c>
      <c r="EL107" s="140" t="e">
        <f t="shared" si="773"/>
        <v>#DIV/0!</v>
      </c>
      <c r="EM107" s="149">
        <f t="shared" si="861"/>
        <v>0</v>
      </c>
      <c r="EN107" s="68">
        <f>+[1]Аппарат!EN102</f>
        <v>0</v>
      </c>
      <c r="EO107" s="68">
        <f>+[1]Аппарат!EO102</f>
        <v>0</v>
      </c>
      <c r="EP107" s="68"/>
      <c r="EQ107" s="150">
        <f t="shared" si="862"/>
        <v>0</v>
      </c>
      <c r="ER107" s="68">
        <f>+[1]Аппарат!ER102</f>
        <v>0</v>
      </c>
      <c r="ES107" s="68">
        <f>+[1]Аппарат!ES102</f>
        <v>0</v>
      </c>
      <c r="ET107" s="68">
        <f>+[1]Аппарат!ET102</f>
        <v>0</v>
      </c>
      <c r="EU107" s="139">
        <f t="shared" si="774"/>
        <v>0</v>
      </c>
      <c r="EV107" s="140" t="e">
        <f t="shared" si="775"/>
        <v>#DIV/0!</v>
      </c>
      <c r="EW107" s="149">
        <f t="shared" si="863"/>
        <v>0</v>
      </c>
      <c r="EX107" s="68">
        <f>+[1]Аппарат!EX102</f>
        <v>0</v>
      </c>
      <c r="EY107" s="68">
        <f>+[1]Аппарат!EY102</f>
        <v>0</v>
      </c>
      <c r="EZ107" s="68"/>
      <c r="FA107" s="150">
        <f t="shared" si="864"/>
        <v>0</v>
      </c>
      <c r="FB107" s="68">
        <f>+[1]Аппарат!FB102</f>
        <v>0</v>
      </c>
      <c r="FC107" s="68">
        <f>+[1]Аппарат!FC102</f>
        <v>0</v>
      </c>
      <c r="FD107" s="68">
        <f>+[1]Аппарат!FD102</f>
        <v>0</v>
      </c>
      <c r="FE107" s="139">
        <f t="shared" si="776"/>
        <v>0</v>
      </c>
      <c r="FF107" s="140" t="e">
        <f t="shared" si="777"/>
        <v>#DIV/0!</v>
      </c>
      <c r="FG107" s="149">
        <f t="shared" si="865"/>
        <v>0</v>
      </c>
      <c r="FH107" s="68">
        <f>+[1]Аппарат!FH102</f>
        <v>0</v>
      </c>
      <c r="FI107" s="68">
        <f>+[1]Аппарат!FI102</f>
        <v>0</v>
      </c>
      <c r="FJ107" s="68"/>
      <c r="FK107" s="150">
        <f t="shared" si="866"/>
        <v>0</v>
      </c>
      <c r="FL107" s="68">
        <f>+[1]Аппарат!FL102</f>
        <v>0</v>
      </c>
      <c r="FM107" s="68">
        <f>+[1]Аппарат!FM102</f>
        <v>0</v>
      </c>
      <c r="FN107" s="68">
        <f>+[1]Аппарат!FN102</f>
        <v>0</v>
      </c>
      <c r="FO107" s="139">
        <f t="shared" si="778"/>
        <v>0</v>
      </c>
      <c r="FP107" s="140" t="e">
        <f t="shared" si="779"/>
        <v>#DIV/0!</v>
      </c>
      <c r="FQ107" s="149">
        <f t="shared" si="867"/>
        <v>0</v>
      </c>
      <c r="FR107" s="68">
        <f t="shared" si="926"/>
        <v>0</v>
      </c>
      <c r="FS107" s="68">
        <f t="shared" si="926"/>
        <v>0</v>
      </c>
      <c r="FT107" s="68">
        <f t="shared" si="926"/>
        <v>0</v>
      </c>
      <c r="FU107" s="150">
        <f t="shared" si="868"/>
        <v>0</v>
      </c>
      <c r="FV107" s="68">
        <f t="shared" si="932"/>
        <v>0</v>
      </c>
      <c r="FW107" s="68">
        <f t="shared" si="927"/>
        <v>0</v>
      </c>
      <c r="FX107" s="68">
        <f t="shared" si="927"/>
        <v>0</v>
      </c>
      <c r="FY107" s="139">
        <f t="shared" si="780"/>
        <v>0</v>
      </c>
      <c r="FZ107" s="140" t="e">
        <f t="shared" si="781"/>
        <v>#DIV/0!</v>
      </c>
      <c r="GA107" s="149">
        <f t="shared" si="869"/>
        <v>0</v>
      </c>
      <c r="GB107" s="68">
        <f t="shared" si="928"/>
        <v>0</v>
      </c>
      <c r="GC107" s="68">
        <f t="shared" si="928"/>
        <v>0</v>
      </c>
      <c r="GD107" s="68">
        <f t="shared" si="928"/>
        <v>0</v>
      </c>
      <c r="GE107" s="150">
        <f t="shared" si="870"/>
        <v>0</v>
      </c>
      <c r="GF107" s="68">
        <f t="shared" si="929"/>
        <v>0</v>
      </c>
      <c r="GG107" s="68">
        <f t="shared" si="929"/>
        <v>0</v>
      </c>
      <c r="GH107" s="68">
        <f t="shared" si="929"/>
        <v>0</v>
      </c>
      <c r="GI107" s="139">
        <f t="shared" si="782"/>
        <v>0</v>
      </c>
      <c r="GJ107" s="140" t="e">
        <f t="shared" si="783"/>
        <v>#DIV/0!</v>
      </c>
      <c r="GK107" s="149">
        <f t="shared" si="871"/>
        <v>0</v>
      </c>
      <c r="GL107" s="68">
        <f t="shared" si="930"/>
        <v>0</v>
      </c>
      <c r="GM107" s="68">
        <f t="shared" si="930"/>
        <v>0</v>
      </c>
      <c r="GN107" s="68">
        <f t="shared" si="930"/>
        <v>0</v>
      </c>
      <c r="GO107" s="150">
        <f t="shared" si="872"/>
        <v>0</v>
      </c>
      <c r="GP107" s="68">
        <f t="shared" si="931"/>
        <v>0</v>
      </c>
      <c r="GQ107" s="68">
        <f t="shared" si="931"/>
        <v>0</v>
      </c>
      <c r="GR107" s="68">
        <f t="shared" si="931"/>
        <v>0</v>
      </c>
      <c r="GS107" s="139">
        <f t="shared" si="784"/>
        <v>0</v>
      </c>
      <c r="GT107" s="140" t="e">
        <f t="shared" si="785"/>
        <v>#DIV/0!</v>
      </c>
      <c r="GU107" s="65">
        <f>+[1]Аппарат!GO102</f>
        <v>0</v>
      </c>
      <c r="GV107" s="31"/>
      <c r="GX107" s="65">
        <f t="shared" si="673"/>
        <v>0</v>
      </c>
      <c r="GZ107" s="79">
        <f t="shared" si="874"/>
        <v>0</v>
      </c>
    </row>
    <row r="108" spans="1:213" ht="25.5" x14ac:dyDescent="0.2">
      <c r="A108" s="343"/>
      <c r="B108" s="107" t="s">
        <v>367</v>
      </c>
      <c r="C108" s="149">
        <f t="shared" si="674"/>
        <v>102.2</v>
      </c>
      <c r="D108" s="68">
        <f>+[1]Аппарат!D103</f>
        <v>74.819542882554103</v>
      </c>
      <c r="E108" s="68">
        <f>+[1]Аппарат!E103+[1]Филиалы!F67</f>
        <v>27.380457117445903</v>
      </c>
      <c r="F108" s="68">
        <f>+[1]Филиалы!E67</f>
        <v>0</v>
      </c>
      <c r="G108" s="150">
        <f t="shared" si="521"/>
        <v>105.167</v>
      </c>
      <c r="H108" s="68">
        <f>+[1]Аппарат!H103</f>
        <v>74.323056757041002</v>
      </c>
      <c r="I108" s="68">
        <f>+[1]Аппарат!I103</f>
        <v>30.843943242959003</v>
      </c>
      <c r="J108" s="68">
        <f>+[1]Филиалы!I67</f>
        <v>0</v>
      </c>
      <c r="K108" s="139">
        <f t="shared" si="675"/>
        <v>-2.9669999999999987</v>
      </c>
      <c r="L108" s="140">
        <f t="shared" si="676"/>
        <v>2.9031311154598711</v>
      </c>
      <c r="M108" s="149">
        <f t="shared" si="762"/>
        <v>50.20000000000001</v>
      </c>
      <c r="N108" s="68">
        <f>+[1]Аппарат!N103</f>
        <v>36.788390381559886</v>
      </c>
      <c r="O108" s="68">
        <f>+[1]Аппарат!O103+[1]Филиалы!P67</f>
        <v>13.411609618440126</v>
      </c>
      <c r="P108" s="68">
        <f>+[1]Филиалы!O67</f>
        <v>0</v>
      </c>
      <c r="Q108" s="150">
        <f t="shared" si="656"/>
        <v>42.196695740000003</v>
      </c>
      <c r="R108" s="68">
        <f>+[1]Аппарат!R103</f>
        <v>29.587251340000002</v>
      </c>
      <c r="S108" s="68">
        <f>+[1]Аппарат!S103</f>
        <v>12.609444400000001</v>
      </c>
      <c r="T108" s="68">
        <f>+[1]Филиалы!S67</f>
        <v>0</v>
      </c>
      <c r="U108" s="139">
        <f t="shared" si="677"/>
        <v>8.0033042600000073</v>
      </c>
      <c r="V108" s="140">
        <f t="shared" si="678"/>
        <v>-15.94283717131475</v>
      </c>
      <c r="W108" s="149">
        <f t="shared" si="841"/>
        <v>425.4</v>
      </c>
      <c r="X108" s="68">
        <f>+[1]Аппарат!X103</f>
        <v>311.4308565776762</v>
      </c>
      <c r="Y108" s="68">
        <f>+[1]Аппарат!Y103+[1]Филиалы!Z67</f>
        <v>113.96914342232377</v>
      </c>
      <c r="Z108" s="68">
        <f>+[1]Филиалы!Y67</f>
        <v>0</v>
      </c>
      <c r="AA108" s="150">
        <f t="shared" si="842"/>
        <v>29.207510000000003</v>
      </c>
      <c r="AB108" s="68">
        <f>+[1]Аппарат!AB103</f>
        <v>19.547977266</v>
      </c>
      <c r="AC108" s="68">
        <f>+[1]Аппарат!AC103</f>
        <v>7.1520227340000009</v>
      </c>
      <c r="AD108" s="68">
        <f>+[1]Филиалы!AC67</f>
        <v>2.5075099999999999</v>
      </c>
      <c r="AE108" s="139">
        <f t="shared" si="679"/>
        <v>396.19248999999996</v>
      </c>
      <c r="AF108" s="140">
        <f t="shared" si="680"/>
        <v>-93.134106723084159</v>
      </c>
      <c r="AG108" s="149">
        <f t="shared" si="843"/>
        <v>577.79999999999995</v>
      </c>
      <c r="AH108" s="68">
        <f t="shared" si="916"/>
        <v>423.03878984179016</v>
      </c>
      <c r="AI108" s="68">
        <f t="shared" si="916"/>
        <v>154.76121015820979</v>
      </c>
      <c r="AJ108" s="68">
        <f t="shared" si="916"/>
        <v>0</v>
      </c>
      <c r="AK108" s="150">
        <f t="shared" si="844"/>
        <v>176.57120574000001</v>
      </c>
      <c r="AL108" s="68">
        <f t="shared" si="917"/>
        <v>123.458285363041</v>
      </c>
      <c r="AM108" s="68">
        <f t="shared" si="917"/>
        <v>50.605410376959</v>
      </c>
      <c r="AN108" s="68">
        <f t="shared" si="917"/>
        <v>2.5075099999999999</v>
      </c>
      <c r="AO108" s="139">
        <f t="shared" si="681"/>
        <v>401.22879425999997</v>
      </c>
      <c r="AP108" s="140">
        <f t="shared" si="682"/>
        <v>-69.440774361370714</v>
      </c>
      <c r="AQ108" s="149">
        <f t="shared" si="845"/>
        <v>705.91699999999992</v>
      </c>
      <c r="AR108" s="68">
        <f>+[1]Аппарат!AR103</f>
        <v>516.79439582215196</v>
      </c>
      <c r="AS108" s="68">
        <f>+[1]Аппарат!AS103+[1]Филиалы!AT67</f>
        <v>189.12260417784799</v>
      </c>
      <c r="AT108" s="68">
        <f>+[1]Филиалы!AS67</f>
        <v>0</v>
      </c>
      <c r="AU108" s="150">
        <f t="shared" si="846"/>
        <v>177.8443</v>
      </c>
      <c r="AV108" s="68">
        <f>+[1]Аппарат!AV103</f>
        <v>126.0241217936945</v>
      </c>
      <c r="AW108" s="68">
        <f>+[1]Аппарат!AW103</f>
        <v>49.900878206305499</v>
      </c>
      <c r="AX108" s="68">
        <f>+[1]Филиалы!AW67</f>
        <v>1.9192999999999998</v>
      </c>
      <c r="AY108" s="139">
        <f t="shared" si="683"/>
        <v>528.07269999999994</v>
      </c>
      <c r="AZ108" s="140">
        <f t="shared" si="684"/>
        <v>-74.806627408038054</v>
      </c>
      <c r="BA108" s="149">
        <f t="shared" si="847"/>
        <v>205.91700000000003</v>
      </c>
      <c r="BB108" s="68">
        <f>+[1]Аппарат!BB103</f>
        <v>149.83907235252863</v>
      </c>
      <c r="BC108" s="68">
        <f>+[1]Аппарат!BC103+[1]Филиалы!BD67</f>
        <v>56.077927647471384</v>
      </c>
      <c r="BD108" s="68">
        <f>+[1]Филиалы!BC67</f>
        <v>0</v>
      </c>
      <c r="BE108" s="150">
        <f t="shared" si="848"/>
        <v>289.57083</v>
      </c>
      <c r="BF108" s="68">
        <f>+[1]Аппарат!BF103</f>
        <v>206.12583798868391</v>
      </c>
      <c r="BG108" s="68">
        <f>+[1]Аппарат!BG103</f>
        <v>81.799162011316099</v>
      </c>
      <c r="BH108" s="68">
        <f>+[1]Филиалы!BG67</f>
        <v>1.6458299999999999</v>
      </c>
      <c r="BI108" s="139">
        <f t="shared" si="685"/>
        <v>-83.653829999999971</v>
      </c>
      <c r="BJ108" s="140">
        <f t="shared" si="686"/>
        <v>40.625023674587311</v>
      </c>
      <c r="BK108" s="149">
        <f t="shared" si="849"/>
        <v>205.917</v>
      </c>
      <c r="BL108" s="68">
        <f>+[1]Аппарат!BL103</f>
        <v>150.74966547697545</v>
      </c>
      <c r="BM108" s="68">
        <f>+[1]Аппарат!BM103+[1]Филиалы!BN67</f>
        <v>55.167334523024543</v>
      </c>
      <c r="BN108" s="68">
        <f>+[1]Филиалы!BM67</f>
        <v>0</v>
      </c>
      <c r="BO108" s="150">
        <f t="shared" si="850"/>
        <v>169.14465000000001</v>
      </c>
      <c r="BP108" s="68">
        <f>+[1]Аппарат!BP103</f>
        <v>121.30534331337971</v>
      </c>
      <c r="BQ108" s="68">
        <f>+[1]Аппарат!BQ103</f>
        <v>46.61965668662031</v>
      </c>
      <c r="BR108" s="68">
        <f>+[1]Филиалы!BQ67</f>
        <v>1.2196499999999999</v>
      </c>
      <c r="BS108" s="139">
        <f t="shared" si="687"/>
        <v>36.772349999999989</v>
      </c>
      <c r="BT108" s="140">
        <f t="shared" si="688"/>
        <v>-17.857850493159859</v>
      </c>
      <c r="BU108" s="149">
        <f t="shared" si="851"/>
        <v>1117.751</v>
      </c>
      <c r="BV108" s="68">
        <f t="shared" si="918"/>
        <v>817.38313365165607</v>
      </c>
      <c r="BW108" s="68">
        <f t="shared" si="918"/>
        <v>300.36786634834391</v>
      </c>
      <c r="BX108" s="68">
        <f t="shared" si="918"/>
        <v>0</v>
      </c>
      <c r="BY108" s="150">
        <f t="shared" si="852"/>
        <v>636.55977999999993</v>
      </c>
      <c r="BZ108" s="68">
        <f t="shared" si="919"/>
        <v>453.4553030957581</v>
      </c>
      <c r="CA108" s="68">
        <f t="shared" si="919"/>
        <v>178.31969690424191</v>
      </c>
      <c r="CB108" s="68">
        <f t="shared" si="919"/>
        <v>4.7847799999999996</v>
      </c>
      <c r="CC108" s="139">
        <f t="shared" si="689"/>
        <v>481.19122000000004</v>
      </c>
      <c r="CD108" s="140">
        <f t="shared" si="690"/>
        <v>-43.049947618029428</v>
      </c>
      <c r="CE108" s="149">
        <f t="shared" si="853"/>
        <v>1695.5509999999999</v>
      </c>
      <c r="CF108" s="68">
        <f t="shared" si="920"/>
        <v>1240.4219234934462</v>
      </c>
      <c r="CG108" s="68">
        <f t="shared" si="920"/>
        <v>455.1290765065537</v>
      </c>
      <c r="CH108" s="68">
        <f t="shared" si="920"/>
        <v>0</v>
      </c>
      <c r="CI108" s="150">
        <f t="shared" si="854"/>
        <v>846.33304286335692</v>
      </c>
      <c r="CJ108" s="68">
        <f>+[1]Аппарат!CJ103</f>
        <v>576.91358845879904</v>
      </c>
      <c r="CK108" s="68">
        <f>+[1]Аппарат!CK103+[1]Филиалы!CL67</f>
        <v>259.29716440455792</v>
      </c>
      <c r="CL108" s="68">
        <f>+[1]Филиалы!CK67</f>
        <v>10.122290000000001</v>
      </c>
      <c r="CM108" s="139">
        <f t="shared" si="691"/>
        <v>849.21795713664301</v>
      </c>
      <c r="CN108" s="140">
        <f t="shared" si="692"/>
        <v>-50.085073061007485</v>
      </c>
      <c r="CO108" s="149">
        <f t="shared" si="933"/>
        <v>205.91700000000003</v>
      </c>
      <c r="CP108" s="68">
        <f>+[1]Аппарат!CP103</f>
        <v>150.74966547697545</v>
      </c>
      <c r="CQ108" s="68">
        <f>+[1]Аппарат!CQ103+[1]Филиалы!CR67</f>
        <v>55.167334523024564</v>
      </c>
      <c r="CR108" s="68">
        <f>+[1]Филиалы!CQ67</f>
        <v>0</v>
      </c>
      <c r="CS108" s="150">
        <f t="shared" si="523"/>
        <v>171.33456000000001</v>
      </c>
      <c r="CT108" s="68">
        <f>+[1]Аппарат!CT103</f>
        <v>118.35688762329895</v>
      </c>
      <c r="CU108" s="68">
        <f>+[1]Аппарат!CU103</f>
        <v>49.56811237670108</v>
      </c>
      <c r="CV108" s="68">
        <f>+[1]Филиалы!CU67</f>
        <v>3.4095599999999999</v>
      </c>
      <c r="CW108" s="139">
        <f t="shared" si="763"/>
        <v>34.58244000000002</v>
      </c>
      <c r="CX108" s="140">
        <f t="shared" si="764"/>
        <v>-16.794358892175012</v>
      </c>
      <c r="CY108" s="149">
        <f t="shared" si="765"/>
        <v>205.91700000000003</v>
      </c>
      <c r="CZ108" s="68">
        <f>+[1]Аппарат!CZ103</f>
        <v>149.84416026355996</v>
      </c>
      <c r="DA108" s="68">
        <f>+[1]Аппарат!DA103+[1]Филиалы!DB67</f>
        <v>56.072839736440059</v>
      </c>
      <c r="DB108" s="68">
        <f>+[1]Филиалы!DA67</f>
        <v>0</v>
      </c>
      <c r="DC108" s="150">
        <f t="shared" si="662"/>
        <v>171.60250000000002</v>
      </c>
      <c r="DD108" s="68">
        <f>+[1]Аппарат!DD103</f>
        <v>121.16827633379121</v>
      </c>
      <c r="DE108" s="68">
        <f>+[1]Аппарат!DE103</f>
        <v>46.756723666208806</v>
      </c>
      <c r="DF108" s="68">
        <f>+[1]Филиалы!DE67</f>
        <v>3.6775000000000002</v>
      </c>
      <c r="DG108" s="139">
        <f t="shared" si="766"/>
        <v>34.31450000000001</v>
      </c>
      <c r="DH108" s="140">
        <f t="shared" si="767"/>
        <v>-16.664238503863203</v>
      </c>
      <c r="DI108" s="149">
        <f t="shared" si="855"/>
        <v>405.91700000000003</v>
      </c>
      <c r="DJ108" s="68">
        <f>+[1]Аппарат!DJ103</f>
        <v>297.16755761504606</v>
      </c>
      <c r="DK108" s="68">
        <f>+[1]Аппарат!DK103+[1]Филиалы!DL67</f>
        <v>108.74944238495395</v>
      </c>
      <c r="DL108" s="68">
        <f>+[1]Филиалы!DK67</f>
        <v>0</v>
      </c>
      <c r="DM108" s="150">
        <f t="shared" si="856"/>
        <v>170.56839000000002</v>
      </c>
      <c r="DN108" s="68">
        <f>+[1]Аппарат!DN103</f>
        <v>122.06301169330027</v>
      </c>
      <c r="DO108" s="68">
        <f>+[1]Аппарат!DO103</f>
        <v>45.861988306699743</v>
      </c>
      <c r="DP108" s="68">
        <f>+[1]Филиалы!DO67</f>
        <v>2.6433900000000001</v>
      </c>
      <c r="DQ108" s="139">
        <f t="shared" si="768"/>
        <v>235.34861000000001</v>
      </c>
      <c r="DR108" s="140">
        <f t="shared" si="769"/>
        <v>-57.97949088114072</v>
      </c>
      <c r="DS108" s="149">
        <f t="shared" si="857"/>
        <v>817.75100000000009</v>
      </c>
      <c r="DT108" s="68">
        <f t="shared" si="922"/>
        <v>597.76138335558153</v>
      </c>
      <c r="DU108" s="68">
        <f t="shared" si="922"/>
        <v>219.98961664441856</v>
      </c>
      <c r="DV108" s="68">
        <f t="shared" si="922"/>
        <v>0</v>
      </c>
      <c r="DW108" s="150">
        <f t="shared" si="858"/>
        <v>513.50545000000011</v>
      </c>
      <c r="DX108" s="68">
        <f t="shared" si="923"/>
        <v>361.58817565039044</v>
      </c>
      <c r="DY108" s="68">
        <f t="shared" si="923"/>
        <v>142.18682434960962</v>
      </c>
      <c r="DZ108" s="68">
        <f t="shared" si="923"/>
        <v>9.7304500000000012</v>
      </c>
      <c r="EA108" s="139">
        <f t="shared" si="770"/>
        <v>304.24554999999998</v>
      </c>
      <c r="EB108" s="140">
        <f t="shared" si="771"/>
        <v>-37.205157804759637</v>
      </c>
      <c r="EC108" s="149">
        <f t="shared" si="859"/>
        <v>2513.3020000000001</v>
      </c>
      <c r="ED108" s="68">
        <f t="shared" si="924"/>
        <v>1838.1833068490278</v>
      </c>
      <c r="EE108" s="68">
        <f t="shared" si="924"/>
        <v>675.11869315097226</v>
      </c>
      <c r="EF108" s="68">
        <f t="shared" si="924"/>
        <v>0</v>
      </c>
      <c r="EG108" s="150">
        <f t="shared" si="860"/>
        <v>1359.838492863357</v>
      </c>
      <c r="EH108" s="68">
        <f t="shared" si="925"/>
        <v>938.50176410918948</v>
      </c>
      <c r="EI108" s="68">
        <f t="shared" si="925"/>
        <v>401.48398875416751</v>
      </c>
      <c r="EJ108" s="68">
        <f t="shared" si="925"/>
        <v>19.852740000000004</v>
      </c>
      <c r="EK108" s="139">
        <f t="shared" si="772"/>
        <v>1153.4635071366431</v>
      </c>
      <c r="EL108" s="140">
        <f t="shared" si="773"/>
        <v>-45.894345651125214</v>
      </c>
      <c r="EM108" s="149">
        <f t="shared" si="861"/>
        <v>205.91700000000003</v>
      </c>
      <c r="EN108" s="68">
        <f>+[1]Аппарат!EN103</f>
        <v>150.74966547697548</v>
      </c>
      <c r="EO108" s="68">
        <f>+[1]Аппарат!EO103+[1]Филиалы!EP67</f>
        <v>55.167334523024557</v>
      </c>
      <c r="EP108" s="68">
        <f>+[1]Филиалы!EO67</f>
        <v>0</v>
      </c>
      <c r="EQ108" s="150">
        <f t="shared" si="862"/>
        <v>170.00405000000001</v>
      </c>
      <c r="ER108" s="68">
        <f>+[1]Аппарат!ER103</f>
        <v>121.81021689164182</v>
      </c>
      <c r="ES108" s="68">
        <f>+[1]Аппарат!ES103</f>
        <v>46.114783108358182</v>
      </c>
      <c r="ET108" s="68">
        <f>+[1]Филиалы!ES67</f>
        <v>2.0790500000000001</v>
      </c>
      <c r="EU108" s="139">
        <f t="shared" si="774"/>
        <v>35.912950000000023</v>
      </c>
      <c r="EV108" s="140">
        <f t="shared" si="775"/>
        <v>-17.440497870501233</v>
      </c>
      <c r="EW108" s="149">
        <f t="shared" si="863"/>
        <v>205.91700000000003</v>
      </c>
      <c r="EX108" s="68">
        <f>+[1]Аппарат!EX103</f>
        <v>149.82170879810434</v>
      </c>
      <c r="EY108" s="68">
        <f>+[1]Аппарат!EY103+[1]Филиалы!EZ67</f>
        <v>56.095291201895677</v>
      </c>
      <c r="EZ108" s="68">
        <f>+[1]Филиалы!EY67</f>
        <v>0</v>
      </c>
      <c r="FA108" s="150">
        <f t="shared" si="864"/>
        <v>336.1678399999999</v>
      </c>
      <c r="FB108" s="68">
        <f>+[1]Аппарат!FB103</f>
        <v>242.14626413717554</v>
      </c>
      <c r="FC108" s="68">
        <f>+[1]Аппарат!FC103</f>
        <v>93.236735862824418</v>
      </c>
      <c r="FD108" s="68">
        <f>+[1]Филиалы!FC67</f>
        <v>0.78484000000000009</v>
      </c>
      <c r="FE108" s="139">
        <f t="shared" si="776"/>
        <v>-130.25083999999987</v>
      </c>
      <c r="FF108" s="140">
        <f t="shared" si="777"/>
        <v>63.254048961474695</v>
      </c>
      <c r="FG108" s="149">
        <f t="shared" si="865"/>
        <v>205.91699999999997</v>
      </c>
      <c r="FH108" s="68">
        <f>+[1]Аппарат!FH103</f>
        <v>150.74966547697542</v>
      </c>
      <c r="FI108" s="68">
        <f>+[1]Аппарат!FI103+[1]Филиалы!FJ67</f>
        <v>55.167334523024543</v>
      </c>
      <c r="FJ108" s="68">
        <f>+[1]Филиалы!FI67</f>
        <v>0</v>
      </c>
      <c r="FK108" s="150">
        <f t="shared" si="866"/>
        <v>298.39564999999999</v>
      </c>
      <c r="FL108" s="68">
        <f>+[1]Аппарат!FL103</f>
        <v>216.30313767128212</v>
      </c>
      <c r="FM108" s="68">
        <f>+[1]Аппарат!FM103</f>
        <v>79.298862328717846</v>
      </c>
      <c r="FN108" s="68">
        <f>+[1]Филиалы!FM67</f>
        <v>2.7936500000000004</v>
      </c>
      <c r="FO108" s="139">
        <f t="shared" si="778"/>
        <v>-92.478650000000016</v>
      </c>
      <c r="FP108" s="140">
        <f t="shared" si="779"/>
        <v>44.910643608832714</v>
      </c>
      <c r="FQ108" s="149">
        <f t="shared" si="867"/>
        <v>617.75100000000009</v>
      </c>
      <c r="FR108" s="68">
        <f t="shared" si="926"/>
        <v>451.3210397520553</v>
      </c>
      <c r="FS108" s="68">
        <f t="shared" si="926"/>
        <v>166.42996024794479</v>
      </c>
      <c r="FT108" s="68">
        <f t="shared" si="926"/>
        <v>0</v>
      </c>
      <c r="FU108" s="150">
        <f t="shared" si="868"/>
        <v>804.56754000000001</v>
      </c>
      <c r="FV108" s="68">
        <f t="shared" si="932"/>
        <v>580.25961870009951</v>
      </c>
      <c r="FW108" s="68">
        <f t="shared" si="927"/>
        <v>218.65038129990046</v>
      </c>
      <c r="FX108" s="68">
        <f t="shared" si="927"/>
        <v>5.6575400000000009</v>
      </c>
      <c r="FY108" s="139">
        <f t="shared" si="780"/>
        <v>-186.81653999999992</v>
      </c>
      <c r="FZ108" s="140">
        <f t="shared" si="781"/>
        <v>30.241398233268711</v>
      </c>
      <c r="GA108" s="149">
        <f t="shared" si="869"/>
        <v>1435.502</v>
      </c>
      <c r="GB108" s="68">
        <f t="shared" si="928"/>
        <v>1049.0824231076367</v>
      </c>
      <c r="GC108" s="68">
        <f t="shared" si="928"/>
        <v>386.41957689236335</v>
      </c>
      <c r="GD108" s="68">
        <f t="shared" si="928"/>
        <v>0</v>
      </c>
      <c r="GE108" s="150">
        <f t="shared" si="870"/>
        <v>1318.0729899999999</v>
      </c>
      <c r="GF108" s="68">
        <f t="shared" si="929"/>
        <v>941.84779435048995</v>
      </c>
      <c r="GG108" s="68">
        <f t="shared" si="929"/>
        <v>360.83720564951011</v>
      </c>
      <c r="GH108" s="68">
        <f t="shared" si="929"/>
        <v>15.387990000000002</v>
      </c>
      <c r="GI108" s="139">
        <f t="shared" si="782"/>
        <v>117.42901000000006</v>
      </c>
      <c r="GJ108" s="140">
        <f t="shared" si="783"/>
        <v>-8.1803445763224261</v>
      </c>
      <c r="GK108" s="149">
        <f t="shared" si="871"/>
        <v>3131.0529999999999</v>
      </c>
      <c r="GL108" s="68">
        <f t="shared" si="930"/>
        <v>2289.5043466010829</v>
      </c>
      <c r="GM108" s="68">
        <f t="shared" si="930"/>
        <v>841.54865339891705</v>
      </c>
      <c r="GN108" s="68">
        <f t="shared" si="930"/>
        <v>0</v>
      </c>
      <c r="GO108" s="150">
        <f t="shared" si="872"/>
        <v>2164.4060328633568</v>
      </c>
      <c r="GP108" s="68">
        <f t="shared" si="931"/>
        <v>1518.761382809289</v>
      </c>
      <c r="GQ108" s="68">
        <f t="shared" si="931"/>
        <v>620.13437005406797</v>
      </c>
      <c r="GR108" s="68">
        <f t="shared" si="931"/>
        <v>25.510280000000005</v>
      </c>
      <c r="GS108" s="139">
        <f t="shared" si="784"/>
        <v>966.64696713664307</v>
      </c>
      <c r="GT108" s="140">
        <f t="shared" si="785"/>
        <v>-30.872903369462065</v>
      </c>
      <c r="GU108" s="65">
        <f>+[1]Аппарат!GO103</f>
        <v>2108.5236957400002</v>
      </c>
      <c r="GV108" s="31"/>
      <c r="GX108" s="65">
        <f t="shared" si="673"/>
        <v>-846.33304286335692</v>
      </c>
      <c r="GZ108" s="79">
        <f t="shared" si="874"/>
        <v>176.57120574000001</v>
      </c>
    </row>
    <row r="109" spans="1:213" ht="15" x14ac:dyDescent="0.2">
      <c r="A109" s="343"/>
      <c r="B109" s="107" t="s">
        <v>368</v>
      </c>
      <c r="C109" s="149">
        <f t="shared" si="674"/>
        <v>276.19925333333339</v>
      </c>
      <c r="D109" s="68">
        <f>+[1]Аппарат!D104+[1]Филиалы!D67</f>
        <v>276.19925333333339</v>
      </c>
      <c r="E109" s="68">
        <f>+[1]Аппарат!E104</f>
        <v>0</v>
      </c>
      <c r="F109" s="68"/>
      <c r="G109" s="150">
        <f t="shared" si="521"/>
        <v>262.52305000000001</v>
      </c>
      <c r="H109" s="68">
        <f>+[1]Аппарат!H104+[1]Филиалы!H67</f>
        <v>258.76970125759999</v>
      </c>
      <c r="I109" s="68">
        <f>+[1]Филиалы!J67</f>
        <v>3.7533487423999992</v>
      </c>
      <c r="J109" s="68">
        <f>+[1]Аппарат!J104</f>
        <v>0</v>
      </c>
      <c r="K109" s="139">
        <f t="shared" si="675"/>
        <v>13.676203333333376</v>
      </c>
      <c r="L109" s="140">
        <f t="shared" si="676"/>
        <v>-4.9515714355781171</v>
      </c>
      <c r="M109" s="149">
        <f t="shared" si="762"/>
        <v>247.07905333333335</v>
      </c>
      <c r="N109" s="68">
        <f>+[1]Аппарат!N104+[1]Филиалы!N67</f>
        <v>247.07905333333335</v>
      </c>
      <c r="O109" s="68">
        <f>+[1]Аппарат!O104</f>
        <v>0</v>
      </c>
      <c r="P109" s="68"/>
      <c r="Q109" s="150">
        <f t="shared" si="656"/>
        <v>208.89716999999999</v>
      </c>
      <c r="R109" s="68">
        <f>+[1]Аппарат!R104+[1]Филиалы!R67</f>
        <v>205.86938861904298</v>
      </c>
      <c r="S109" s="68">
        <f>+[1]Филиалы!T67</f>
        <v>3.0277813809570073</v>
      </c>
      <c r="T109" s="68">
        <f>+[1]Аппарат!T104</f>
        <v>0</v>
      </c>
      <c r="U109" s="139">
        <f t="shared" si="677"/>
        <v>38.18188333333336</v>
      </c>
      <c r="V109" s="140">
        <f t="shared" si="678"/>
        <v>-15.453306469416631</v>
      </c>
      <c r="W109" s="149">
        <f t="shared" si="841"/>
        <v>250.85905333333335</v>
      </c>
      <c r="X109" s="68">
        <f>+[1]Аппарат!X104+[1]Филиалы!X67</f>
        <v>250.85905333333335</v>
      </c>
      <c r="Y109" s="68">
        <f>+[1]Аппарат!Y104</f>
        <v>0</v>
      </c>
      <c r="Z109" s="68"/>
      <c r="AA109" s="150">
        <f t="shared" si="842"/>
        <v>204.80706999999998</v>
      </c>
      <c r="AB109" s="68">
        <f>+[1]Аппарат!AB104+[1]Филиалы!AB67</f>
        <v>199.23894299999998</v>
      </c>
      <c r="AC109" s="68">
        <f>+[1]Филиалы!AD67</f>
        <v>5.5681270000000005</v>
      </c>
      <c r="AD109" s="68">
        <f>+[1]Аппарат!AD104</f>
        <v>0</v>
      </c>
      <c r="AE109" s="139">
        <f t="shared" si="679"/>
        <v>46.051983333333368</v>
      </c>
      <c r="AF109" s="140">
        <f t="shared" si="680"/>
        <v>-18.357712317498468</v>
      </c>
      <c r="AG109" s="149">
        <f t="shared" si="843"/>
        <v>774.13736000000006</v>
      </c>
      <c r="AH109" s="68">
        <f t="shared" si="916"/>
        <v>774.13736000000006</v>
      </c>
      <c r="AI109" s="68">
        <f t="shared" si="916"/>
        <v>0</v>
      </c>
      <c r="AJ109" s="68">
        <f t="shared" si="916"/>
        <v>0</v>
      </c>
      <c r="AK109" s="150">
        <f t="shared" si="844"/>
        <v>676.22728999999993</v>
      </c>
      <c r="AL109" s="68">
        <f t="shared" si="917"/>
        <v>663.87803287664292</v>
      </c>
      <c r="AM109" s="68">
        <f t="shared" si="917"/>
        <v>12.349257123357006</v>
      </c>
      <c r="AN109" s="68">
        <f t="shared" si="917"/>
        <v>0</v>
      </c>
      <c r="AO109" s="139">
        <f t="shared" si="681"/>
        <v>97.910070000000132</v>
      </c>
      <c r="AP109" s="140">
        <f t="shared" si="682"/>
        <v>-12.647635298211185</v>
      </c>
      <c r="AQ109" s="149">
        <f t="shared" si="845"/>
        <v>360.65905333333336</v>
      </c>
      <c r="AR109" s="68">
        <f>+[1]Аппарат!AR104+[1]Филиалы!AR67</f>
        <v>360.65905333333336</v>
      </c>
      <c r="AS109" s="68">
        <f>+[1]Аппарат!AS104</f>
        <v>0</v>
      </c>
      <c r="AT109" s="68"/>
      <c r="AU109" s="150">
        <f t="shared" si="846"/>
        <v>343.69793000000004</v>
      </c>
      <c r="AV109" s="68">
        <f>+[1]Аппарат!AV104+[1]Филиалы!AV67</f>
        <v>333.25447000000003</v>
      </c>
      <c r="AW109" s="68">
        <f>+[1]Филиалы!AX67</f>
        <v>10.44346</v>
      </c>
      <c r="AX109" s="68">
        <f>+[1]Аппарат!AX104</f>
        <v>0</v>
      </c>
      <c r="AY109" s="139">
        <f t="shared" si="683"/>
        <v>16.961123333333319</v>
      </c>
      <c r="AZ109" s="140">
        <f t="shared" si="684"/>
        <v>-4.7028136897085631</v>
      </c>
      <c r="BA109" s="149">
        <f t="shared" si="847"/>
        <v>279.68905333333333</v>
      </c>
      <c r="BB109" s="68">
        <f>+[1]Аппарат!BB104+[1]Филиалы!BB67</f>
        <v>279.68905333333333</v>
      </c>
      <c r="BC109" s="68">
        <f>+[1]Аппарат!BC104</f>
        <v>0</v>
      </c>
      <c r="BD109" s="68"/>
      <c r="BE109" s="150">
        <f t="shared" si="848"/>
        <v>256.78946999999994</v>
      </c>
      <c r="BF109" s="68">
        <f>+[1]Аппарат!BF104+[1]Филиалы!BF67</f>
        <v>251.65370999999996</v>
      </c>
      <c r="BG109" s="68">
        <f>+[1]Филиалы!BH67</f>
        <v>5.1357599999999994</v>
      </c>
      <c r="BH109" s="68">
        <f>+[1]Аппарат!BH104</f>
        <v>0</v>
      </c>
      <c r="BI109" s="139">
        <f t="shared" si="685"/>
        <v>22.899583333333396</v>
      </c>
      <c r="BJ109" s="140">
        <f t="shared" si="686"/>
        <v>-8.1875150494508944</v>
      </c>
      <c r="BK109" s="149">
        <f t="shared" si="849"/>
        <v>393.51905333333326</v>
      </c>
      <c r="BL109" s="68">
        <f>+[1]Аппарат!BL104+[1]Филиалы!BL67</f>
        <v>393.51905333333326</v>
      </c>
      <c r="BM109" s="68">
        <f>+[1]Аппарат!BM104</f>
        <v>0</v>
      </c>
      <c r="BN109" s="68"/>
      <c r="BO109" s="150">
        <f t="shared" si="850"/>
        <v>271.51810999999998</v>
      </c>
      <c r="BP109" s="68">
        <f>+[1]Аппарат!BP104+[1]Филиалы!BP67</f>
        <v>266.24453</v>
      </c>
      <c r="BQ109" s="68">
        <f>+[1]Филиалы!BR67</f>
        <v>5.2735799999999999</v>
      </c>
      <c r="BR109" s="68">
        <f>+[1]Аппарат!BR104</f>
        <v>0</v>
      </c>
      <c r="BS109" s="139">
        <f t="shared" si="687"/>
        <v>122.00094333333328</v>
      </c>
      <c r="BT109" s="140">
        <f t="shared" si="688"/>
        <v>-31.002550524533675</v>
      </c>
      <c r="BU109" s="149">
        <f t="shared" si="851"/>
        <v>1033.86716</v>
      </c>
      <c r="BV109" s="68">
        <f t="shared" si="918"/>
        <v>1033.86716</v>
      </c>
      <c r="BW109" s="68">
        <f t="shared" si="918"/>
        <v>0</v>
      </c>
      <c r="BX109" s="68">
        <f t="shared" si="918"/>
        <v>0</v>
      </c>
      <c r="BY109" s="150">
        <f t="shared" si="852"/>
        <v>872.00551000000007</v>
      </c>
      <c r="BZ109" s="68">
        <f t="shared" si="919"/>
        <v>851.15271000000007</v>
      </c>
      <c r="CA109" s="68">
        <f t="shared" si="919"/>
        <v>20.852799999999998</v>
      </c>
      <c r="CB109" s="68">
        <f t="shared" si="919"/>
        <v>0</v>
      </c>
      <c r="CC109" s="139">
        <f t="shared" si="689"/>
        <v>161.86164999999994</v>
      </c>
      <c r="CD109" s="140">
        <f t="shared" si="690"/>
        <v>-15.655942684164557</v>
      </c>
      <c r="CE109" s="149">
        <f t="shared" si="853"/>
        <v>1808.00452</v>
      </c>
      <c r="CF109" s="68">
        <f t="shared" si="920"/>
        <v>1808.00452</v>
      </c>
      <c r="CG109" s="68">
        <f t="shared" si="920"/>
        <v>0</v>
      </c>
      <c r="CH109" s="68">
        <f t="shared" si="920"/>
        <v>0</v>
      </c>
      <c r="CI109" s="150">
        <f t="shared" si="854"/>
        <v>1515.0307428766428</v>
      </c>
      <c r="CJ109" s="68">
        <f>+[1]Аппарат!CJ104+[1]Филиалы!CJ67</f>
        <v>1515.0307428766428</v>
      </c>
      <c r="CK109" s="68">
        <f>+[1]Аппарат!CK104</f>
        <v>0</v>
      </c>
      <c r="CL109" s="68">
        <f>+[1]Аппарат!CL104</f>
        <v>0</v>
      </c>
      <c r="CM109" s="139">
        <f t="shared" si="691"/>
        <v>292.97377712335719</v>
      </c>
      <c r="CN109" s="140">
        <f t="shared" si="692"/>
        <v>-16.204261321390788</v>
      </c>
      <c r="CO109" s="149">
        <f t="shared" si="933"/>
        <v>392.5390533333333</v>
      </c>
      <c r="CP109" s="68">
        <f>+[1]Аппарат!CP104+[1]Филиалы!CP67</f>
        <v>392.5390533333333</v>
      </c>
      <c r="CQ109" s="68">
        <f>+[1]Аппарат!CQ104</f>
        <v>0</v>
      </c>
      <c r="CR109" s="68"/>
      <c r="CS109" s="150">
        <f t="shared" si="523"/>
        <v>483.171469</v>
      </c>
      <c r="CT109" s="68">
        <f>+[1]Аппарат!CT104+[1]Филиалы!CT67</f>
        <v>471.628919</v>
      </c>
      <c r="CU109" s="68">
        <f>+[1]Филиалы!CV67</f>
        <v>11.542550000000002</v>
      </c>
      <c r="CV109" s="68">
        <f>+[1]Аппарат!CV104</f>
        <v>0</v>
      </c>
      <c r="CW109" s="139">
        <f t="shared" si="763"/>
        <v>-90.632415666666702</v>
      </c>
      <c r="CX109" s="140">
        <f t="shared" si="764"/>
        <v>23.088764008839703</v>
      </c>
      <c r="CY109" s="149">
        <f t="shared" si="765"/>
        <v>381.37905333333322</v>
      </c>
      <c r="CZ109" s="68">
        <f>+[1]Аппарат!CZ104+[1]Филиалы!CZ67</f>
        <v>381.37905333333322</v>
      </c>
      <c r="DA109" s="68">
        <f>+[1]Аппарат!DA104</f>
        <v>0</v>
      </c>
      <c r="DB109" s="68"/>
      <c r="DC109" s="150">
        <f t="shared" si="662"/>
        <v>275.19850000000002</v>
      </c>
      <c r="DD109" s="68">
        <f>+[1]Аппарат!DD104+[1]Филиалы!DD67</f>
        <v>267.80310000000003</v>
      </c>
      <c r="DE109" s="68">
        <f>+[1]Филиалы!DF67</f>
        <v>7.3954000000000004</v>
      </c>
      <c r="DF109" s="68">
        <f>+[1]Аппарат!DF104</f>
        <v>0</v>
      </c>
      <c r="DG109" s="139">
        <f t="shared" si="766"/>
        <v>106.18055333333319</v>
      </c>
      <c r="DH109" s="140">
        <f t="shared" si="767"/>
        <v>-27.841212674186693</v>
      </c>
      <c r="DI109" s="149">
        <f t="shared" si="855"/>
        <v>381.73605333333319</v>
      </c>
      <c r="DJ109" s="68">
        <f>+[1]Аппарат!DJ104+[1]Филиалы!DJ67</f>
        <v>381.73605333333319</v>
      </c>
      <c r="DK109" s="68">
        <f>+[1]Аппарат!DK104</f>
        <v>0</v>
      </c>
      <c r="DL109" s="68"/>
      <c r="DM109" s="150">
        <f t="shared" si="856"/>
        <v>227.03928900000002</v>
      </c>
      <c r="DN109" s="68">
        <f>+[1]Аппарат!DN104+[1]Филиалы!DN67</f>
        <v>221.16867200000002</v>
      </c>
      <c r="DO109" s="68">
        <f>+[1]Филиалы!DP67</f>
        <v>5.8706170000000002</v>
      </c>
      <c r="DP109" s="68">
        <f>+[1]Аппарат!DP104</f>
        <v>0</v>
      </c>
      <c r="DQ109" s="139">
        <f t="shared" si="768"/>
        <v>154.69676433333316</v>
      </c>
      <c r="DR109" s="140">
        <f t="shared" si="769"/>
        <v>-40.524535993526243</v>
      </c>
      <c r="DS109" s="149">
        <f t="shared" si="857"/>
        <v>1155.6541599999996</v>
      </c>
      <c r="DT109" s="68">
        <f t="shared" si="922"/>
        <v>1155.6541599999996</v>
      </c>
      <c r="DU109" s="68">
        <f t="shared" si="922"/>
        <v>0</v>
      </c>
      <c r="DV109" s="68">
        <f t="shared" si="922"/>
        <v>0</v>
      </c>
      <c r="DW109" s="150">
        <f t="shared" si="858"/>
        <v>985.40925800000014</v>
      </c>
      <c r="DX109" s="68">
        <f t="shared" si="923"/>
        <v>960.6006910000001</v>
      </c>
      <c r="DY109" s="68">
        <f t="shared" si="923"/>
        <v>24.808567</v>
      </c>
      <c r="DZ109" s="68">
        <f t="shared" si="923"/>
        <v>0</v>
      </c>
      <c r="EA109" s="139">
        <f t="shared" si="770"/>
        <v>170.24490199999946</v>
      </c>
      <c r="EB109" s="140">
        <f t="shared" si="771"/>
        <v>-14.731474855764773</v>
      </c>
      <c r="EC109" s="149">
        <f t="shared" si="859"/>
        <v>2963.6586799999995</v>
      </c>
      <c r="ED109" s="68">
        <f t="shared" si="924"/>
        <v>2963.6586799999995</v>
      </c>
      <c r="EE109" s="68">
        <f t="shared" si="924"/>
        <v>0</v>
      </c>
      <c r="EF109" s="68">
        <f t="shared" si="924"/>
        <v>0</v>
      </c>
      <c r="EG109" s="150">
        <f t="shared" si="860"/>
        <v>2500.4400008766429</v>
      </c>
      <c r="EH109" s="68">
        <f t="shared" si="925"/>
        <v>2475.6314338766429</v>
      </c>
      <c r="EI109" s="68">
        <f t="shared" si="925"/>
        <v>24.808567</v>
      </c>
      <c r="EJ109" s="68">
        <f t="shared" si="925"/>
        <v>0</v>
      </c>
      <c r="EK109" s="139">
        <f t="shared" si="772"/>
        <v>463.21867912335665</v>
      </c>
      <c r="EL109" s="140">
        <f t="shared" si="773"/>
        <v>-15.629960435368247</v>
      </c>
      <c r="EM109" s="149">
        <f t="shared" si="861"/>
        <v>332.04905333333335</v>
      </c>
      <c r="EN109" s="68">
        <f>+[1]Аппарат!EN104+[1]Филиалы!EN67</f>
        <v>332.04905333333335</v>
      </c>
      <c r="EO109" s="68">
        <f>+[1]Аппарат!EO104</f>
        <v>0</v>
      </c>
      <c r="EP109" s="68"/>
      <c r="EQ109" s="150">
        <f t="shared" si="862"/>
        <v>414.79128999999995</v>
      </c>
      <c r="ER109" s="68">
        <f>+[1]Аппарат!ER104+[1]Филиалы!ER67</f>
        <v>404.29632999999995</v>
      </c>
      <c r="ES109" s="68">
        <f>+[1]Филиалы!ET67</f>
        <v>10.494959999999999</v>
      </c>
      <c r="ET109" s="68">
        <f>+[1]Аппарат!ET104</f>
        <v>0</v>
      </c>
      <c r="EU109" s="139">
        <f t="shared" si="774"/>
        <v>-82.742236666666599</v>
      </c>
      <c r="EV109" s="140">
        <f t="shared" si="775"/>
        <v>24.918678681973034</v>
      </c>
      <c r="EW109" s="149">
        <f t="shared" si="863"/>
        <v>331.94965333333334</v>
      </c>
      <c r="EX109" s="68">
        <f>+[1]Аппарат!EX104+[1]Филиалы!EX67</f>
        <v>331.94965333333334</v>
      </c>
      <c r="EY109" s="68">
        <f>+[1]Аппарат!EY104</f>
        <v>0</v>
      </c>
      <c r="EZ109" s="68"/>
      <c r="FA109" s="150">
        <f t="shared" si="864"/>
        <v>300.22278999999992</v>
      </c>
      <c r="FB109" s="68">
        <f>+[1]Аппарат!FB104+[1]Филиалы!FB67</f>
        <v>290.46494999999993</v>
      </c>
      <c r="FC109" s="68">
        <f>+[1]Филиалы!FD67</f>
        <v>9.7578399999999998</v>
      </c>
      <c r="FD109" s="68">
        <f>+[1]Аппарат!FD104</f>
        <v>0</v>
      </c>
      <c r="FE109" s="139">
        <f t="shared" si="776"/>
        <v>31.726863333333426</v>
      </c>
      <c r="FF109" s="140">
        <f t="shared" si="777"/>
        <v>-9.5577335342098735</v>
      </c>
      <c r="FG109" s="149">
        <f t="shared" si="865"/>
        <v>331.98965333333331</v>
      </c>
      <c r="FH109" s="68">
        <f>+[1]Аппарат!FH104+[1]Филиалы!FH67</f>
        <v>331.98965333333331</v>
      </c>
      <c r="FI109" s="68">
        <f>+[1]Аппарат!FI104</f>
        <v>0</v>
      </c>
      <c r="FJ109" s="68"/>
      <c r="FK109" s="150">
        <f t="shared" si="866"/>
        <v>310.83825999999993</v>
      </c>
      <c r="FL109" s="68">
        <f>+[1]Аппарат!FL104+[1]Филиалы!FL67</f>
        <v>303.39408999999995</v>
      </c>
      <c r="FM109" s="68">
        <f>+[1]Филиалы!FN67</f>
        <v>7.4441699999999997</v>
      </c>
      <c r="FN109" s="68">
        <f>+[1]Аппарат!FN104</f>
        <v>0</v>
      </c>
      <c r="FO109" s="139">
        <f t="shared" si="778"/>
        <v>21.151393333333374</v>
      </c>
      <c r="FP109" s="140">
        <f t="shared" si="779"/>
        <v>-6.3711001595873142</v>
      </c>
      <c r="FQ109" s="149">
        <f t="shared" si="867"/>
        <v>995.98836000000006</v>
      </c>
      <c r="FR109" s="68">
        <f t="shared" si="926"/>
        <v>995.98836000000006</v>
      </c>
      <c r="FS109" s="68">
        <f t="shared" si="926"/>
        <v>0</v>
      </c>
      <c r="FT109" s="68">
        <f t="shared" si="926"/>
        <v>0</v>
      </c>
      <c r="FU109" s="150">
        <f t="shared" si="868"/>
        <v>1025.8523399999999</v>
      </c>
      <c r="FV109" s="68">
        <f t="shared" si="932"/>
        <v>998.15536999999995</v>
      </c>
      <c r="FW109" s="68">
        <f t="shared" si="927"/>
        <v>27.69697</v>
      </c>
      <c r="FX109" s="68">
        <f t="shared" si="927"/>
        <v>0</v>
      </c>
      <c r="FY109" s="139">
        <f t="shared" si="780"/>
        <v>-29.863979999999856</v>
      </c>
      <c r="FZ109" s="140">
        <f t="shared" si="781"/>
        <v>2.9984266081181801</v>
      </c>
      <c r="GA109" s="149">
        <f t="shared" si="869"/>
        <v>2151.6425199999994</v>
      </c>
      <c r="GB109" s="68">
        <f t="shared" si="928"/>
        <v>2151.6425199999994</v>
      </c>
      <c r="GC109" s="68">
        <f t="shared" si="928"/>
        <v>0</v>
      </c>
      <c r="GD109" s="68">
        <f t="shared" si="928"/>
        <v>0</v>
      </c>
      <c r="GE109" s="150">
        <f t="shared" si="870"/>
        <v>2011.261598</v>
      </c>
      <c r="GF109" s="68">
        <f t="shared" si="929"/>
        <v>1958.756061</v>
      </c>
      <c r="GG109" s="68">
        <f t="shared" si="929"/>
        <v>52.505537000000004</v>
      </c>
      <c r="GH109" s="68">
        <f t="shared" si="929"/>
        <v>0</v>
      </c>
      <c r="GI109" s="139">
        <f t="shared" si="782"/>
        <v>140.38092199999937</v>
      </c>
      <c r="GJ109" s="140">
        <f t="shared" si="783"/>
        <v>-6.5243608403871605</v>
      </c>
      <c r="GK109" s="149">
        <f t="shared" si="871"/>
        <v>3959.6470399999998</v>
      </c>
      <c r="GL109" s="68">
        <f t="shared" si="930"/>
        <v>3959.6470399999998</v>
      </c>
      <c r="GM109" s="68">
        <f t="shared" si="930"/>
        <v>0</v>
      </c>
      <c r="GN109" s="68">
        <f t="shared" si="930"/>
        <v>0</v>
      </c>
      <c r="GO109" s="150">
        <f t="shared" si="872"/>
        <v>3526.2923408766428</v>
      </c>
      <c r="GP109" s="68">
        <f t="shared" si="931"/>
        <v>3473.7868038766428</v>
      </c>
      <c r="GQ109" s="68">
        <f t="shared" si="931"/>
        <v>52.505537000000004</v>
      </c>
      <c r="GR109" s="68">
        <f t="shared" si="931"/>
        <v>0</v>
      </c>
      <c r="GS109" s="139">
        <f t="shared" si="784"/>
        <v>433.35469912335702</v>
      </c>
      <c r="GT109" s="140">
        <f t="shared" si="785"/>
        <v>-10.944275960600692</v>
      </c>
      <c r="GU109" s="65">
        <f>+[1]Аппарат!GO104+[1]Филиалы!GO67</f>
        <v>3582.1746779999999</v>
      </c>
      <c r="GV109" s="31">
        <f>+GK109-[1]Шатура!GK67</f>
        <v>3866.1070399999999</v>
      </c>
      <c r="GX109" s="65">
        <f t="shared" si="673"/>
        <v>-1515.0307428766428</v>
      </c>
      <c r="GZ109" s="79">
        <f t="shared" si="874"/>
        <v>676.22728999999993</v>
      </c>
    </row>
    <row r="110" spans="1:213" ht="15" x14ac:dyDescent="0.2">
      <c r="A110" s="343"/>
      <c r="B110" s="107" t="s">
        <v>369</v>
      </c>
      <c r="C110" s="149">
        <f t="shared" si="674"/>
        <v>0</v>
      </c>
      <c r="D110" s="68">
        <f>+[1]Аппарат!D105+[1]Филиалы!D68</f>
        <v>0</v>
      </c>
      <c r="E110" s="68">
        <f>+[1]Аппарат!E105+[1]Филиалы!F68</f>
        <v>0</v>
      </c>
      <c r="F110" s="68">
        <f>+[1]Филиалы!E68</f>
        <v>0</v>
      </c>
      <c r="G110" s="150">
        <f t="shared" si="521"/>
        <v>0</v>
      </c>
      <c r="H110" s="68">
        <f>+[1]Аппарат!H105+[1]Филиалы!H68</f>
        <v>0</v>
      </c>
      <c r="I110" s="68">
        <f>+[1]Аппарат!I105+[1]Филиалы!J68</f>
        <v>0</v>
      </c>
      <c r="J110" s="68">
        <f>+[1]Филиалы!I68</f>
        <v>0</v>
      </c>
      <c r="K110" s="139">
        <f t="shared" si="675"/>
        <v>0</v>
      </c>
      <c r="L110" s="140" t="e">
        <f t="shared" si="676"/>
        <v>#DIV/0!</v>
      </c>
      <c r="M110" s="149">
        <f t="shared" si="762"/>
        <v>0</v>
      </c>
      <c r="N110" s="68">
        <f>+[1]Аппарат!N105+[1]Филиалы!N68</f>
        <v>0</v>
      </c>
      <c r="O110" s="68">
        <f>+[1]Аппарат!O105+[1]Филиалы!P68</f>
        <v>0</v>
      </c>
      <c r="P110" s="68">
        <f>+[1]Филиалы!O68</f>
        <v>0</v>
      </c>
      <c r="Q110" s="150">
        <f t="shared" si="656"/>
        <v>0</v>
      </c>
      <c r="R110" s="68">
        <f>+[1]Аппарат!R105+[1]Филиалы!R68</f>
        <v>0</v>
      </c>
      <c r="S110" s="68">
        <f>+[1]Аппарат!S105+[1]Филиалы!T68</f>
        <v>0</v>
      </c>
      <c r="T110" s="68">
        <f>+[1]Филиалы!S68</f>
        <v>0</v>
      </c>
      <c r="U110" s="139">
        <f t="shared" si="677"/>
        <v>0</v>
      </c>
      <c r="V110" s="140" t="e">
        <f t="shared" si="678"/>
        <v>#DIV/0!</v>
      </c>
      <c r="W110" s="149">
        <f t="shared" si="841"/>
        <v>2.92</v>
      </c>
      <c r="X110" s="68">
        <f>+[1]Аппарат!X105+[1]Филиалы!X68</f>
        <v>2.92</v>
      </c>
      <c r="Y110" s="68">
        <f>+[1]Аппарат!Y105+[1]Филиалы!Z68</f>
        <v>0</v>
      </c>
      <c r="Z110" s="68">
        <f>+[1]Филиалы!Y68</f>
        <v>0</v>
      </c>
      <c r="AA110" s="150">
        <f t="shared" si="842"/>
        <v>0</v>
      </c>
      <c r="AB110" s="68">
        <f>+[1]Аппарат!AB105+[1]Филиалы!AB68</f>
        <v>0</v>
      </c>
      <c r="AC110" s="68">
        <f>+[1]Аппарат!AC105+[1]Филиалы!AD68</f>
        <v>0</v>
      </c>
      <c r="AD110" s="68">
        <f>+[1]Филиалы!AC68</f>
        <v>0</v>
      </c>
      <c r="AE110" s="139">
        <f t="shared" si="679"/>
        <v>2.92</v>
      </c>
      <c r="AF110" s="140">
        <f t="shared" si="680"/>
        <v>-100</v>
      </c>
      <c r="AG110" s="149">
        <f t="shared" si="843"/>
        <v>2.92</v>
      </c>
      <c r="AH110" s="68">
        <f t="shared" si="916"/>
        <v>2.92</v>
      </c>
      <c r="AI110" s="68">
        <f t="shared" si="916"/>
        <v>0</v>
      </c>
      <c r="AJ110" s="68">
        <f t="shared" si="916"/>
        <v>0</v>
      </c>
      <c r="AK110" s="150">
        <f t="shared" si="844"/>
        <v>0</v>
      </c>
      <c r="AL110" s="68">
        <f t="shared" si="917"/>
        <v>0</v>
      </c>
      <c r="AM110" s="68">
        <f t="shared" si="917"/>
        <v>0</v>
      </c>
      <c r="AN110" s="68">
        <f t="shared" si="917"/>
        <v>0</v>
      </c>
      <c r="AO110" s="139">
        <f t="shared" si="681"/>
        <v>2.92</v>
      </c>
      <c r="AP110" s="140">
        <f t="shared" si="682"/>
        <v>-100</v>
      </c>
      <c r="AQ110" s="149">
        <f t="shared" si="845"/>
        <v>0</v>
      </c>
      <c r="AR110" s="68">
        <f>+[1]Аппарат!AR105+[1]Филиалы!AR68</f>
        <v>0</v>
      </c>
      <c r="AS110" s="68">
        <f>+[1]Аппарат!AS105+[1]Филиалы!AT68</f>
        <v>0</v>
      </c>
      <c r="AT110" s="68">
        <f>+[1]Филиалы!AS68</f>
        <v>0</v>
      </c>
      <c r="AU110" s="150">
        <f t="shared" si="846"/>
        <v>0</v>
      </c>
      <c r="AV110" s="68">
        <f>+[1]Аппарат!AV105+[1]Филиалы!AV68</f>
        <v>0</v>
      </c>
      <c r="AW110" s="68">
        <f>+[1]Аппарат!AW105+[1]Филиалы!AX68</f>
        <v>0</v>
      </c>
      <c r="AX110" s="68">
        <f>+[1]Филиалы!AW68</f>
        <v>0</v>
      </c>
      <c r="AY110" s="139">
        <f t="shared" si="683"/>
        <v>0</v>
      </c>
      <c r="AZ110" s="140" t="e">
        <f t="shared" si="684"/>
        <v>#DIV/0!</v>
      </c>
      <c r="BA110" s="149">
        <f t="shared" si="847"/>
        <v>0</v>
      </c>
      <c r="BB110" s="68">
        <f>+[1]Аппарат!BB105+[1]Филиалы!BB68</f>
        <v>0</v>
      </c>
      <c r="BC110" s="68">
        <f>+[1]Аппарат!BC105+[1]Филиалы!BD68</f>
        <v>0</v>
      </c>
      <c r="BD110" s="68">
        <f>+[1]Филиалы!BC68</f>
        <v>0</v>
      </c>
      <c r="BE110" s="150">
        <f t="shared" si="848"/>
        <v>0</v>
      </c>
      <c r="BF110" s="68">
        <f>+[1]Аппарат!BF105+[1]Филиалы!BF68</f>
        <v>0</v>
      </c>
      <c r="BG110" s="68">
        <f>+[1]Аппарат!BG105+[1]Филиалы!BH68</f>
        <v>0</v>
      </c>
      <c r="BH110" s="68">
        <f>+[1]Филиалы!BG68</f>
        <v>0</v>
      </c>
      <c r="BI110" s="139">
        <f t="shared" si="685"/>
        <v>0</v>
      </c>
      <c r="BJ110" s="140" t="e">
        <f t="shared" si="686"/>
        <v>#DIV/0!</v>
      </c>
      <c r="BK110" s="149">
        <f t="shared" si="849"/>
        <v>2.91</v>
      </c>
      <c r="BL110" s="68">
        <f>+[1]Аппарат!BL105+[1]Филиалы!BL68</f>
        <v>2.91</v>
      </c>
      <c r="BM110" s="68">
        <f>+[1]Аппарат!BM105+[1]Филиалы!BN68</f>
        <v>0</v>
      </c>
      <c r="BN110" s="68">
        <f>+[1]Филиалы!BM68</f>
        <v>0</v>
      </c>
      <c r="BO110" s="150">
        <f t="shared" si="850"/>
        <v>2.835</v>
      </c>
      <c r="BP110" s="68">
        <f>+[1]Аппарат!BP105+[1]Филиалы!BP68</f>
        <v>2.835</v>
      </c>
      <c r="BQ110" s="68">
        <f>+[1]Аппарат!BQ105+[1]Филиалы!BR68</f>
        <v>0</v>
      </c>
      <c r="BR110" s="68">
        <f>+[1]Филиалы!BQ68</f>
        <v>0</v>
      </c>
      <c r="BS110" s="139">
        <f t="shared" si="687"/>
        <v>7.5000000000000178E-2</v>
      </c>
      <c r="BT110" s="140">
        <f t="shared" si="688"/>
        <v>-2.5773195876288639</v>
      </c>
      <c r="BU110" s="149">
        <f t="shared" si="851"/>
        <v>2.91</v>
      </c>
      <c r="BV110" s="68">
        <f t="shared" si="918"/>
        <v>2.91</v>
      </c>
      <c r="BW110" s="68">
        <f t="shared" si="918"/>
        <v>0</v>
      </c>
      <c r="BX110" s="68">
        <f t="shared" si="918"/>
        <v>0</v>
      </c>
      <c r="BY110" s="150">
        <f t="shared" si="852"/>
        <v>2.835</v>
      </c>
      <c r="BZ110" s="68">
        <f t="shared" si="919"/>
        <v>2.835</v>
      </c>
      <c r="CA110" s="68">
        <f t="shared" si="919"/>
        <v>0</v>
      </c>
      <c r="CB110" s="68">
        <f t="shared" si="919"/>
        <v>0</v>
      </c>
      <c r="CC110" s="139">
        <f t="shared" si="689"/>
        <v>7.5000000000000178E-2</v>
      </c>
      <c r="CD110" s="140">
        <f t="shared" si="690"/>
        <v>-2.5773195876288639</v>
      </c>
      <c r="CE110" s="149">
        <f t="shared" si="853"/>
        <v>5.83</v>
      </c>
      <c r="CF110" s="68">
        <f t="shared" si="920"/>
        <v>5.83</v>
      </c>
      <c r="CG110" s="68">
        <f t="shared" si="920"/>
        <v>0</v>
      </c>
      <c r="CH110" s="68">
        <f t="shared" si="920"/>
        <v>0</v>
      </c>
      <c r="CI110" s="150">
        <f t="shared" si="854"/>
        <v>2.835</v>
      </c>
      <c r="CJ110" s="68">
        <f>+[1]Аппарат!CJ105+[1]Филиалы!CJ68</f>
        <v>2.835</v>
      </c>
      <c r="CK110" s="68">
        <f>+[1]Аппарат!CK105+[1]Филиалы!CL68</f>
        <v>0</v>
      </c>
      <c r="CL110" s="68">
        <f>+[1]Филиалы!CK68</f>
        <v>0</v>
      </c>
      <c r="CM110" s="139">
        <f t="shared" si="691"/>
        <v>2.9950000000000001</v>
      </c>
      <c r="CN110" s="140">
        <f t="shared" si="692"/>
        <v>-51.372212692967409</v>
      </c>
      <c r="CO110" s="149">
        <f t="shared" si="933"/>
        <v>0</v>
      </c>
      <c r="CP110" s="68">
        <f>+[1]Аппарат!CP105+[1]Филиалы!CP68</f>
        <v>0</v>
      </c>
      <c r="CQ110" s="68">
        <f>+[1]Аппарат!CQ105+[1]Филиалы!CR68</f>
        <v>0</v>
      </c>
      <c r="CR110" s="68">
        <f>+[1]Филиалы!CQ68</f>
        <v>0</v>
      </c>
      <c r="CS110" s="150">
        <f t="shared" si="523"/>
        <v>0</v>
      </c>
      <c r="CT110" s="68">
        <f>+[1]Аппарат!CT105+[1]Филиалы!CT68</f>
        <v>0</v>
      </c>
      <c r="CU110" s="68">
        <f>+[1]Аппарат!CU105+[1]Филиалы!CV68</f>
        <v>0</v>
      </c>
      <c r="CV110" s="68">
        <f>+[1]Филиалы!CU68</f>
        <v>0</v>
      </c>
      <c r="CW110" s="139">
        <f t="shared" si="763"/>
        <v>0</v>
      </c>
      <c r="CX110" s="140" t="e">
        <f t="shared" si="764"/>
        <v>#DIV/0!</v>
      </c>
      <c r="CY110" s="149">
        <f t="shared" si="765"/>
        <v>0</v>
      </c>
      <c r="CZ110" s="68">
        <f>+[1]Аппарат!CZ105+[1]Филиалы!CZ68</f>
        <v>0</v>
      </c>
      <c r="DA110" s="68">
        <f>+[1]Аппарат!DA105+[1]Филиалы!DB68</f>
        <v>0</v>
      </c>
      <c r="DB110" s="68">
        <f>+[1]Филиалы!DA68</f>
        <v>0</v>
      </c>
      <c r="DC110" s="150">
        <f t="shared" si="662"/>
        <v>0</v>
      </c>
      <c r="DD110" s="68">
        <f>+[1]Аппарат!DD105+[1]Филиалы!DD68</f>
        <v>0</v>
      </c>
      <c r="DE110" s="68">
        <f>+[1]Аппарат!DE105+[1]Филиалы!DF68</f>
        <v>0</v>
      </c>
      <c r="DF110" s="68">
        <f>+[1]Филиалы!DE68</f>
        <v>0</v>
      </c>
      <c r="DG110" s="139">
        <f t="shared" si="766"/>
        <v>0</v>
      </c>
      <c r="DH110" s="140" t="e">
        <f t="shared" si="767"/>
        <v>#DIV/0!</v>
      </c>
      <c r="DI110" s="149">
        <f t="shared" si="855"/>
        <v>2.91</v>
      </c>
      <c r="DJ110" s="68">
        <f>+[1]Аппарат!DJ105+[1]Филиалы!DJ68</f>
        <v>2.91</v>
      </c>
      <c r="DK110" s="68">
        <f>+[1]Аппарат!DK105+[1]Филиалы!DL68</f>
        <v>0</v>
      </c>
      <c r="DL110" s="68">
        <f>+[1]Филиалы!DK68</f>
        <v>0</v>
      </c>
      <c r="DM110" s="150">
        <f t="shared" si="856"/>
        <v>0</v>
      </c>
      <c r="DN110" s="68">
        <f>+[1]Аппарат!DN105+[1]Филиалы!DN68</f>
        <v>0</v>
      </c>
      <c r="DO110" s="68">
        <f>+[1]Аппарат!DO105+[1]Филиалы!DP68</f>
        <v>0</v>
      </c>
      <c r="DP110" s="68">
        <f>+[1]Филиалы!DO68</f>
        <v>0</v>
      </c>
      <c r="DQ110" s="139">
        <f t="shared" si="768"/>
        <v>2.91</v>
      </c>
      <c r="DR110" s="140">
        <f t="shared" si="769"/>
        <v>-100</v>
      </c>
      <c r="DS110" s="149">
        <f t="shared" si="857"/>
        <v>2.91</v>
      </c>
      <c r="DT110" s="68">
        <f t="shared" si="922"/>
        <v>2.91</v>
      </c>
      <c r="DU110" s="68">
        <f t="shared" si="922"/>
        <v>0</v>
      </c>
      <c r="DV110" s="68">
        <f t="shared" si="922"/>
        <v>0</v>
      </c>
      <c r="DW110" s="150">
        <f t="shared" si="858"/>
        <v>0</v>
      </c>
      <c r="DX110" s="68">
        <f t="shared" si="923"/>
        <v>0</v>
      </c>
      <c r="DY110" s="68">
        <f t="shared" si="923"/>
        <v>0</v>
      </c>
      <c r="DZ110" s="68">
        <f t="shared" si="923"/>
        <v>0</v>
      </c>
      <c r="EA110" s="139">
        <f t="shared" si="770"/>
        <v>2.91</v>
      </c>
      <c r="EB110" s="140">
        <f t="shared" si="771"/>
        <v>-100</v>
      </c>
      <c r="EC110" s="149">
        <f t="shared" si="859"/>
        <v>8.74</v>
      </c>
      <c r="ED110" s="68">
        <f t="shared" si="924"/>
        <v>8.74</v>
      </c>
      <c r="EE110" s="68">
        <f t="shared" si="924"/>
        <v>0</v>
      </c>
      <c r="EF110" s="68">
        <f t="shared" si="924"/>
        <v>0</v>
      </c>
      <c r="EG110" s="150">
        <f t="shared" si="860"/>
        <v>2.835</v>
      </c>
      <c r="EH110" s="68">
        <f t="shared" si="925"/>
        <v>2.835</v>
      </c>
      <c r="EI110" s="68">
        <f t="shared" si="925"/>
        <v>0</v>
      </c>
      <c r="EJ110" s="68">
        <f t="shared" si="925"/>
        <v>0</v>
      </c>
      <c r="EK110" s="139">
        <f t="shared" si="772"/>
        <v>5.9050000000000002</v>
      </c>
      <c r="EL110" s="140">
        <f t="shared" si="773"/>
        <v>-67.562929061784899</v>
      </c>
      <c r="EM110" s="149">
        <f t="shared" si="861"/>
        <v>0</v>
      </c>
      <c r="EN110" s="68">
        <f>+[1]Аппарат!EN105+[1]Филиалы!EN68</f>
        <v>0</v>
      </c>
      <c r="EO110" s="68">
        <f>+[1]Аппарат!EO105+[1]Филиалы!EP68</f>
        <v>0</v>
      </c>
      <c r="EP110" s="68">
        <f>+[1]Филиалы!EO68</f>
        <v>0</v>
      </c>
      <c r="EQ110" s="150">
        <f t="shared" si="862"/>
        <v>0</v>
      </c>
      <c r="ER110" s="68">
        <f>+[1]Аппарат!ER105+[1]Филиалы!ER68</f>
        <v>0</v>
      </c>
      <c r="ES110" s="68">
        <f>+[1]Аппарат!ES105+[1]Филиалы!ET68</f>
        <v>0</v>
      </c>
      <c r="ET110" s="68">
        <f>+[1]Филиалы!ES68</f>
        <v>0</v>
      </c>
      <c r="EU110" s="139">
        <f t="shared" si="774"/>
        <v>0</v>
      </c>
      <c r="EV110" s="140" t="e">
        <f t="shared" si="775"/>
        <v>#DIV/0!</v>
      </c>
      <c r="EW110" s="149">
        <f t="shared" si="863"/>
        <v>0</v>
      </c>
      <c r="EX110" s="68">
        <f>+[1]Аппарат!EX105+[1]Филиалы!EX68</f>
        <v>0</v>
      </c>
      <c r="EY110" s="68">
        <f>+[1]Аппарат!EY105+[1]Филиалы!EZ68</f>
        <v>0</v>
      </c>
      <c r="EZ110" s="68">
        <f>+[1]Филиалы!EY68</f>
        <v>0</v>
      </c>
      <c r="FA110" s="150">
        <f t="shared" si="864"/>
        <v>0</v>
      </c>
      <c r="FB110" s="68">
        <f>+[1]Аппарат!FB105+[1]Филиалы!FB68</f>
        <v>0</v>
      </c>
      <c r="FC110" s="68">
        <f>+[1]Аппарат!FC105+[1]Филиалы!FD68</f>
        <v>0</v>
      </c>
      <c r="FD110" s="68">
        <f>+[1]Филиалы!FC68</f>
        <v>0</v>
      </c>
      <c r="FE110" s="139">
        <f t="shared" si="776"/>
        <v>0</v>
      </c>
      <c r="FF110" s="140" t="e">
        <f t="shared" si="777"/>
        <v>#DIV/0!</v>
      </c>
      <c r="FG110" s="149">
        <f t="shared" si="865"/>
        <v>2.91</v>
      </c>
      <c r="FH110" s="68">
        <f>+[1]Аппарат!FH105+[1]Филиалы!FH68</f>
        <v>2.91</v>
      </c>
      <c r="FI110" s="68">
        <f>+[1]Аппарат!FI105+[1]Филиалы!FJ68</f>
        <v>0</v>
      </c>
      <c r="FJ110" s="68">
        <f>+[1]Филиалы!FI68</f>
        <v>0</v>
      </c>
      <c r="FK110" s="150">
        <f t="shared" si="866"/>
        <v>0</v>
      </c>
      <c r="FL110" s="68">
        <f>+[1]Аппарат!FL105+[1]Филиалы!FL68</f>
        <v>0</v>
      </c>
      <c r="FM110" s="68">
        <f>+[1]Аппарат!FM105+[1]Филиалы!FN68</f>
        <v>0</v>
      </c>
      <c r="FN110" s="68">
        <f>+[1]Филиалы!FM68</f>
        <v>0</v>
      </c>
      <c r="FO110" s="139">
        <f t="shared" si="778"/>
        <v>2.91</v>
      </c>
      <c r="FP110" s="140">
        <f t="shared" si="779"/>
        <v>-100</v>
      </c>
      <c r="FQ110" s="149">
        <f t="shared" si="867"/>
        <v>2.91</v>
      </c>
      <c r="FR110" s="68">
        <f t="shared" si="926"/>
        <v>2.91</v>
      </c>
      <c r="FS110" s="68">
        <f t="shared" si="926"/>
        <v>0</v>
      </c>
      <c r="FT110" s="68">
        <f t="shared" si="926"/>
        <v>0</v>
      </c>
      <c r="FU110" s="150">
        <f t="shared" si="868"/>
        <v>0</v>
      </c>
      <c r="FV110" s="68">
        <f t="shared" si="932"/>
        <v>0</v>
      </c>
      <c r="FW110" s="68">
        <f t="shared" si="927"/>
        <v>0</v>
      </c>
      <c r="FX110" s="68">
        <f t="shared" si="927"/>
        <v>0</v>
      </c>
      <c r="FY110" s="139">
        <f t="shared" si="780"/>
        <v>2.91</v>
      </c>
      <c r="FZ110" s="140">
        <f t="shared" si="781"/>
        <v>-100</v>
      </c>
      <c r="GA110" s="149">
        <f t="shared" si="869"/>
        <v>5.82</v>
      </c>
      <c r="GB110" s="68">
        <f t="shared" si="928"/>
        <v>5.82</v>
      </c>
      <c r="GC110" s="68">
        <f t="shared" si="928"/>
        <v>0</v>
      </c>
      <c r="GD110" s="68">
        <f t="shared" si="928"/>
        <v>0</v>
      </c>
      <c r="GE110" s="150">
        <f t="shared" si="870"/>
        <v>0</v>
      </c>
      <c r="GF110" s="68">
        <f t="shared" si="929"/>
        <v>0</v>
      </c>
      <c r="GG110" s="68">
        <f t="shared" si="929"/>
        <v>0</v>
      </c>
      <c r="GH110" s="68">
        <f t="shared" si="929"/>
        <v>0</v>
      </c>
      <c r="GI110" s="139">
        <f t="shared" si="782"/>
        <v>5.82</v>
      </c>
      <c r="GJ110" s="140">
        <f t="shared" si="783"/>
        <v>-100</v>
      </c>
      <c r="GK110" s="149">
        <f t="shared" si="871"/>
        <v>11.65</v>
      </c>
      <c r="GL110" s="68">
        <f t="shared" si="930"/>
        <v>11.65</v>
      </c>
      <c r="GM110" s="68">
        <f t="shared" si="930"/>
        <v>0</v>
      </c>
      <c r="GN110" s="68">
        <f t="shared" si="930"/>
        <v>0</v>
      </c>
      <c r="GO110" s="150">
        <f t="shared" si="872"/>
        <v>2.835</v>
      </c>
      <c r="GP110" s="68">
        <f t="shared" si="931"/>
        <v>2.835</v>
      </c>
      <c r="GQ110" s="68">
        <f t="shared" si="931"/>
        <v>0</v>
      </c>
      <c r="GR110" s="68">
        <f t="shared" si="931"/>
        <v>0</v>
      </c>
      <c r="GS110" s="139">
        <f t="shared" si="784"/>
        <v>8.8150000000000013</v>
      </c>
      <c r="GT110" s="140">
        <f t="shared" si="785"/>
        <v>-75.665236051502148</v>
      </c>
      <c r="GU110" s="65">
        <f>+[1]Аппарат!GO105+[1]Филиалы!GO68</f>
        <v>2.835</v>
      </c>
      <c r="GV110" s="31">
        <f>+GK110-[1]Шатура!GK68</f>
        <v>11.65</v>
      </c>
      <c r="GX110" s="65">
        <f t="shared" si="673"/>
        <v>-2.835</v>
      </c>
      <c r="GZ110" s="79">
        <f t="shared" si="874"/>
        <v>0</v>
      </c>
    </row>
    <row r="111" spans="1:213" ht="15" x14ac:dyDescent="0.2">
      <c r="A111" s="344"/>
      <c r="B111" s="107" t="s">
        <v>370</v>
      </c>
      <c r="C111" s="149">
        <f t="shared" si="674"/>
        <v>13.200000000000001</v>
      </c>
      <c r="D111" s="68">
        <f>+[1]Аппарат!D106+[1]Филиалы!D69</f>
        <v>13.200000000000001</v>
      </c>
      <c r="E111" s="68">
        <f>+[1]Аппарат!E106+[1]Филиалы!F69</f>
        <v>0</v>
      </c>
      <c r="F111" s="68">
        <f>+[1]Филиалы!E69</f>
        <v>0</v>
      </c>
      <c r="G111" s="150">
        <f t="shared" ref="G111:G174" si="934">SUM(H111:J111)</f>
        <v>13.2</v>
      </c>
      <c r="H111" s="68">
        <f>+[1]Аппарат!H106+[1]Филиалы!H69</f>
        <v>13.2</v>
      </c>
      <c r="I111" s="68">
        <f>+[1]Аппарат!I106+[1]Филиалы!J69</f>
        <v>0</v>
      </c>
      <c r="J111" s="68">
        <f>+[1]Филиалы!I69</f>
        <v>0</v>
      </c>
      <c r="K111" s="139">
        <f t="shared" si="675"/>
        <v>0</v>
      </c>
      <c r="L111" s="140">
        <f t="shared" si="676"/>
        <v>0</v>
      </c>
      <c r="M111" s="149">
        <f t="shared" si="762"/>
        <v>1.4</v>
      </c>
      <c r="N111" s="68">
        <f>+[1]Аппарат!N106+[1]Филиалы!N69</f>
        <v>1.4</v>
      </c>
      <c r="O111" s="68">
        <f>+[1]Аппарат!O106+[1]Филиалы!P69</f>
        <v>0</v>
      </c>
      <c r="P111" s="68">
        <f>+[1]Филиалы!O69</f>
        <v>0</v>
      </c>
      <c r="Q111" s="150">
        <f t="shared" si="656"/>
        <v>0.9</v>
      </c>
      <c r="R111" s="68">
        <f>+[1]Аппарат!R106+[1]Филиалы!R69</f>
        <v>0.9</v>
      </c>
      <c r="S111" s="68">
        <f>+[1]Аппарат!S106+[1]Филиалы!T69</f>
        <v>0</v>
      </c>
      <c r="T111" s="68">
        <f>+[1]Филиалы!S69</f>
        <v>0</v>
      </c>
      <c r="U111" s="139">
        <f t="shared" si="677"/>
        <v>0.49999999999999989</v>
      </c>
      <c r="V111" s="140">
        <f t="shared" si="678"/>
        <v>-35.714285714285708</v>
      </c>
      <c r="W111" s="149">
        <f t="shared" si="841"/>
        <v>3.38</v>
      </c>
      <c r="X111" s="68">
        <f>+[1]Аппарат!X106+[1]Филиалы!X69</f>
        <v>3.38</v>
      </c>
      <c r="Y111" s="68">
        <f>+[1]Аппарат!Y106+[1]Филиалы!Z69</f>
        <v>0</v>
      </c>
      <c r="Z111" s="68">
        <f>+[1]Филиалы!Y69</f>
        <v>0</v>
      </c>
      <c r="AA111" s="150">
        <f t="shared" si="842"/>
        <v>4.59</v>
      </c>
      <c r="AB111" s="68">
        <f>+[1]Аппарат!AB106+[1]Филиалы!AB69</f>
        <v>4.59</v>
      </c>
      <c r="AC111" s="68">
        <f>+[1]Аппарат!AC106+[1]Филиалы!AD69</f>
        <v>0</v>
      </c>
      <c r="AD111" s="68">
        <f>+[1]Филиалы!AC69</f>
        <v>0</v>
      </c>
      <c r="AE111" s="139">
        <f t="shared" si="679"/>
        <v>-1.21</v>
      </c>
      <c r="AF111" s="140">
        <f t="shared" si="680"/>
        <v>35.798816568047329</v>
      </c>
      <c r="AG111" s="149">
        <f t="shared" si="843"/>
        <v>17.98</v>
      </c>
      <c r="AH111" s="68">
        <f t="shared" si="916"/>
        <v>17.98</v>
      </c>
      <c r="AI111" s="68">
        <f t="shared" si="916"/>
        <v>0</v>
      </c>
      <c r="AJ111" s="68">
        <f t="shared" si="916"/>
        <v>0</v>
      </c>
      <c r="AK111" s="150">
        <f t="shared" si="844"/>
        <v>18.689999999999998</v>
      </c>
      <c r="AL111" s="68">
        <f t="shared" si="917"/>
        <v>18.689999999999998</v>
      </c>
      <c r="AM111" s="68">
        <f t="shared" si="917"/>
        <v>0</v>
      </c>
      <c r="AN111" s="68">
        <f t="shared" si="917"/>
        <v>0</v>
      </c>
      <c r="AO111" s="139">
        <f t="shared" si="681"/>
        <v>-0.7099999999999973</v>
      </c>
      <c r="AP111" s="140">
        <f t="shared" si="682"/>
        <v>3.948832035595089</v>
      </c>
      <c r="AQ111" s="149">
        <f t="shared" si="845"/>
        <v>1.4</v>
      </c>
      <c r="AR111" s="68">
        <f>+[1]Аппарат!AR106+[1]Филиалы!AR69</f>
        <v>1.4</v>
      </c>
      <c r="AS111" s="68">
        <f>+[1]Аппарат!AS106+[1]Филиалы!AT69</f>
        <v>0</v>
      </c>
      <c r="AT111" s="68">
        <f>+[1]Филиалы!AS69</f>
        <v>0</v>
      </c>
      <c r="AU111" s="150">
        <f t="shared" si="846"/>
        <v>2.0699999999999998</v>
      </c>
      <c r="AV111" s="68">
        <f>+[1]Аппарат!AV106+[1]Филиалы!AV69</f>
        <v>2.0099999999999998</v>
      </c>
      <c r="AW111" s="68">
        <f>+[1]Аппарат!AW106+[1]Филиалы!AX69</f>
        <v>0.06</v>
      </c>
      <c r="AX111" s="68">
        <f>+[1]Филиалы!AW69</f>
        <v>0</v>
      </c>
      <c r="AY111" s="139">
        <f t="shared" si="683"/>
        <v>-0.66999999999999993</v>
      </c>
      <c r="AZ111" s="140">
        <f t="shared" si="684"/>
        <v>47.857142857142861</v>
      </c>
      <c r="BA111" s="149">
        <f t="shared" si="847"/>
        <v>67.22</v>
      </c>
      <c r="BB111" s="68">
        <f>+[1]Аппарат!BB106+[1]Филиалы!BB69</f>
        <v>67.22</v>
      </c>
      <c r="BC111" s="68">
        <f>+[1]Аппарат!BC106+[1]Филиалы!BD69</f>
        <v>0</v>
      </c>
      <c r="BD111" s="68">
        <f>+[1]Филиалы!BC69</f>
        <v>0</v>
      </c>
      <c r="BE111" s="150">
        <f t="shared" si="848"/>
        <v>2.36</v>
      </c>
      <c r="BF111" s="68">
        <f>+[1]Аппарат!BF106+[1]Филиалы!BF69</f>
        <v>2.25</v>
      </c>
      <c r="BG111" s="68">
        <f>+[1]Аппарат!BG106+[1]Филиалы!BH69</f>
        <v>0.09</v>
      </c>
      <c r="BH111" s="68">
        <f>+[1]Филиалы!BG69</f>
        <v>0.02</v>
      </c>
      <c r="BI111" s="139">
        <f t="shared" si="685"/>
        <v>64.86</v>
      </c>
      <c r="BJ111" s="140">
        <f t="shared" si="686"/>
        <v>-96.489140136864023</v>
      </c>
      <c r="BK111" s="149">
        <f t="shared" si="849"/>
        <v>71.089999999999989</v>
      </c>
      <c r="BL111" s="68">
        <f>+[1]Аппарат!BL106+[1]Филиалы!BL69</f>
        <v>71.089999999999989</v>
      </c>
      <c r="BM111" s="68">
        <f>+[1]Аппарат!BM106+[1]Филиалы!BN69</f>
        <v>0</v>
      </c>
      <c r="BN111" s="68">
        <f>+[1]Филиалы!BM69</f>
        <v>0</v>
      </c>
      <c r="BO111" s="150">
        <f t="shared" si="850"/>
        <v>1.84</v>
      </c>
      <c r="BP111" s="68">
        <f>+[1]Аппарат!BP106+[1]Филиалы!BP69</f>
        <v>1.81</v>
      </c>
      <c r="BQ111" s="68">
        <f>+[1]Аппарат!BQ106+[1]Филиалы!BR69</f>
        <v>0.03</v>
      </c>
      <c r="BR111" s="68">
        <f>+[1]Филиалы!BQ69</f>
        <v>0</v>
      </c>
      <c r="BS111" s="139">
        <f t="shared" si="687"/>
        <v>69.249999999999986</v>
      </c>
      <c r="BT111" s="140">
        <f t="shared" si="688"/>
        <v>-97.411731607821068</v>
      </c>
      <c r="BU111" s="149">
        <f t="shared" si="851"/>
        <v>139.70999999999998</v>
      </c>
      <c r="BV111" s="68">
        <f t="shared" si="918"/>
        <v>139.70999999999998</v>
      </c>
      <c r="BW111" s="68">
        <f t="shared" si="918"/>
        <v>0</v>
      </c>
      <c r="BX111" s="68">
        <f t="shared" si="918"/>
        <v>0</v>
      </c>
      <c r="BY111" s="150">
        <f t="shared" si="852"/>
        <v>6.27</v>
      </c>
      <c r="BZ111" s="68">
        <f t="shared" si="919"/>
        <v>6.07</v>
      </c>
      <c r="CA111" s="68">
        <f t="shared" si="919"/>
        <v>0.18</v>
      </c>
      <c r="CB111" s="68">
        <f t="shared" si="919"/>
        <v>0.02</v>
      </c>
      <c r="CC111" s="139">
        <f t="shared" si="689"/>
        <v>133.43999999999997</v>
      </c>
      <c r="CD111" s="140">
        <f t="shared" si="690"/>
        <v>-95.51213227399613</v>
      </c>
      <c r="CE111" s="149">
        <f t="shared" si="853"/>
        <v>157.68999999999997</v>
      </c>
      <c r="CF111" s="68">
        <f t="shared" si="920"/>
        <v>157.68999999999997</v>
      </c>
      <c r="CG111" s="68">
        <f t="shared" si="920"/>
        <v>0</v>
      </c>
      <c r="CH111" s="68">
        <f t="shared" si="920"/>
        <v>0</v>
      </c>
      <c r="CI111" s="150">
        <f t="shared" si="854"/>
        <v>24.959999999999997</v>
      </c>
      <c r="CJ111" s="68">
        <f>+[1]Аппарат!CJ106+[1]Филиалы!CJ69</f>
        <v>24.759999999999998</v>
      </c>
      <c r="CK111" s="68">
        <f>+[1]Аппарат!CK106+[1]Филиалы!CL69</f>
        <v>0.18</v>
      </c>
      <c r="CL111" s="68">
        <f>+[1]Филиалы!CK69</f>
        <v>0.02</v>
      </c>
      <c r="CM111" s="139">
        <f t="shared" si="691"/>
        <v>132.72999999999996</v>
      </c>
      <c r="CN111" s="140">
        <f t="shared" si="692"/>
        <v>-84.171475680131906</v>
      </c>
      <c r="CO111" s="149">
        <f t="shared" si="933"/>
        <v>84.82</v>
      </c>
      <c r="CP111" s="68">
        <f>+[1]Аппарат!CP106+[1]Филиалы!CP69</f>
        <v>84.82</v>
      </c>
      <c r="CQ111" s="68">
        <f>+[1]Аппарат!CQ106+[1]Филиалы!CR69</f>
        <v>0</v>
      </c>
      <c r="CR111" s="68">
        <f>+[1]Филиалы!CQ69</f>
        <v>0</v>
      </c>
      <c r="CS111" s="150">
        <f t="shared" ref="CS111:CS174" si="935">SUM(CT111:CV111)</f>
        <v>0.9</v>
      </c>
      <c r="CT111" s="68">
        <f>+[1]Аппарат!CT106+[1]Филиалы!CT69</f>
        <v>0.87</v>
      </c>
      <c r="CU111" s="68">
        <f>+[1]Аппарат!CU106+[1]Филиалы!CV69</f>
        <v>0.03</v>
      </c>
      <c r="CV111" s="68">
        <f>+[1]Филиалы!CU69</f>
        <v>0</v>
      </c>
      <c r="CW111" s="139">
        <f t="shared" si="763"/>
        <v>83.919999999999987</v>
      </c>
      <c r="CX111" s="140">
        <f t="shared" si="764"/>
        <v>-98.938929497759958</v>
      </c>
      <c r="CY111" s="149">
        <f t="shared" si="765"/>
        <v>75.62</v>
      </c>
      <c r="CZ111" s="68">
        <f>+[1]Аппарат!CZ106+[1]Филиалы!CZ69</f>
        <v>75.62</v>
      </c>
      <c r="DA111" s="68">
        <f>+[1]Аппарат!DA106+[1]Филиалы!DB69</f>
        <v>0</v>
      </c>
      <c r="DB111" s="68">
        <f>+[1]Филиалы!DA69</f>
        <v>0</v>
      </c>
      <c r="DC111" s="150">
        <f t="shared" si="662"/>
        <v>1.4000000000000001</v>
      </c>
      <c r="DD111" s="68">
        <f>+[1]Аппарат!DD106+[1]Филиалы!DD69</f>
        <v>1.3560000000000001</v>
      </c>
      <c r="DE111" s="68">
        <f>+[1]Аппарат!DE106+[1]Филиалы!DF69</f>
        <v>4.3999999999999997E-2</v>
      </c>
      <c r="DF111" s="68">
        <f>+[1]Филиалы!DE69</f>
        <v>0</v>
      </c>
      <c r="DG111" s="139">
        <f t="shared" si="766"/>
        <v>74.22</v>
      </c>
      <c r="DH111" s="140">
        <f t="shared" si="767"/>
        <v>-98.148637926474478</v>
      </c>
      <c r="DI111" s="149">
        <f t="shared" si="855"/>
        <v>79.389999999999986</v>
      </c>
      <c r="DJ111" s="68">
        <f>+[1]Аппарат!DJ106+[1]Филиалы!DJ69</f>
        <v>79.389999999999986</v>
      </c>
      <c r="DK111" s="68">
        <f>+[1]Аппарат!DK106+[1]Филиалы!DL69</f>
        <v>0</v>
      </c>
      <c r="DL111" s="68">
        <f>+[1]Филиалы!DK69</f>
        <v>0</v>
      </c>
      <c r="DM111" s="150">
        <f t="shared" si="856"/>
        <v>2.6199999999999997</v>
      </c>
      <c r="DN111" s="68">
        <f>+[1]Аппарат!DN106+[1]Филиалы!DN69</f>
        <v>2.57</v>
      </c>
      <c r="DO111" s="68">
        <f>+[1]Аппарат!DO106+[1]Филиалы!DP69</f>
        <v>0.05</v>
      </c>
      <c r="DP111" s="68">
        <f>+[1]Филиалы!DO69</f>
        <v>0</v>
      </c>
      <c r="DQ111" s="139">
        <f t="shared" si="768"/>
        <v>76.769999999999982</v>
      </c>
      <c r="DR111" s="140">
        <f t="shared" si="769"/>
        <v>-96.699836251417054</v>
      </c>
      <c r="DS111" s="149">
        <f t="shared" si="857"/>
        <v>239.82999999999998</v>
      </c>
      <c r="DT111" s="68">
        <f t="shared" si="922"/>
        <v>239.82999999999998</v>
      </c>
      <c r="DU111" s="68">
        <f t="shared" si="922"/>
        <v>0</v>
      </c>
      <c r="DV111" s="68">
        <f t="shared" si="922"/>
        <v>0</v>
      </c>
      <c r="DW111" s="150">
        <f t="shared" si="858"/>
        <v>4.919999999999999</v>
      </c>
      <c r="DX111" s="68">
        <f t="shared" si="923"/>
        <v>4.7959999999999994</v>
      </c>
      <c r="DY111" s="68">
        <f t="shared" si="923"/>
        <v>0.124</v>
      </c>
      <c r="DZ111" s="68">
        <f t="shared" si="923"/>
        <v>0</v>
      </c>
      <c r="EA111" s="139">
        <f t="shared" si="770"/>
        <v>234.91</v>
      </c>
      <c r="EB111" s="140">
        <f t="shared" si="771"/>
        <v>-97.948546887378555</v>
      </c>
      <c r="EC111" s="149">
        <f t="shared" si="859"/>
        <v>397.52</v>
      </c>
      <c r="ED111" s="68">
        <f t="shared" si="924"/>
        <v>397.52</v>
      </c>
      <c r="EE111" s="68">
        <f t="shared" si="924"/>
        <v>0</v>
      </c>
      <c r="EF111" s="68">
        <f t="shared" si="924"/>
        <v>0</v>
      </c>
      <c r="EG111" s="150">
        <f t="shared" si="860"/>
        <v>29.879999999999995</v>
      </c>
      <c r="EH111" s="68">
        <f t="shared" si="925"/>
        <v>29.555999999999997</v>
      </c>
      <c r="EI111" s="68">
        <f t="shared" si="925"/>
        <v>0.30399999999999999</v>
      </c>
      <c r="EJ111" s="68">
        <f t="shared" si="925"/>
        <v>0.02</v>
      </c>
      <c r="EK111" s="139">
        <f t="shared" si="772"/>
        <v>367.64</v>
      </c>
      <c r="EL111" s="140">
        <f t="shared" si="773"/>
        <v>-92.483397061783052</v>
      </c>
      <c r="EM111" s="149">
        <f t="shared" si="861"/>
        <v>59.3</v>
      </c>
      <c r="EN111" s="68">
        <f>+[1]Аппарат!EN106+[1]Филиалы!EN69</f>
        <v>59.3</v>
      </c>
      <c r="EO111" s="68">
        <f>+[1]Аппарат!EO106+[1]Филиалы!EP69</f>
        <v>0</v>
      </c>
      <c r="EP111" s="68">
        <f>+[1]Филиалы!EO69</f>
        <v>0</v>
      </c>
      <c r="EQ111" s="150">
        <f t="shared" si="862"/>
        <v>38.282530000000001</v>
      </c>
      <c r="ER111" s="68">
        <f>+[1]Аппарат!ER106+[1]Филиалы!ER69</f>
        <v>38.282530000000001</v>
      </c>
      <c r="ES111" s="68">
        <f>+[1]Аппарат!ES106+[1]Филиалы!ET69</f>
        <v>0</v>
      </c>
      <c r="ET111" s="68">
        <f>+[1]Филиалы!ES69</f>
        <v>0</v>
      </c>
      <c r="EU111" s="139">
        <f t="shared" si="774"/>
        <v>21.017469999999996</v>
      </c>
      <c r="EV111" s="140">
        <f t="shared" si="775"/>
        <v>-35.442613827993256</v>
      </c>
      <c r="EW111" s="149">
        <f t="shared" si="863"/>
        <v>59.5</v>
      </c>
      <c r="EX111" s="68">
        <f>+[1]Аппарат!EX106+[1]Филиалы!EX69</f>
        <v>59.5</v>
      </c>
      <c r="EY111" s="68">
        <f>+[1]Аппарат!EY106+[1]Филиалы!EZ69</f>
        <v>0</v>
      </c>
      <c r="EZ111" s="68">
        <f>+[1]Филиалы!EY69</f>
        <v>0</v>
      </c>
      <c r="FA111" s="150">
        <f t="shared" si="864"/>
        <v>3.2644099999999998</v>
      </c>
      <c r="FB111" s="68">
        <f>+[1]Аппарат!FB106+[1]Филиалы!FB69</f>
        <v>3.1943999999999999</v>
      </c>
      <c r="FC111" s="68">
        <f>+[1]Аппарат!FC106+[1]Филиалы!FD69</f>
        <v>5.824E-2</v>
      </c>
      <c r="FD111" s="68">
        <f>+[1]Филиалы!FC69</f>
        <v>1.1769999999999999E-2</v>
      </c>
      <c r="FE111" s="139">
        <f t="shared" si="776"/>
        <v>56.235590000000002</v>
      </c>
      <c r="FF111" s="140">
        <f t="shared" si="777"/>
        <v>-94.513596638655457</v>
      </c>
      <c r="FG111" s="149">
        <f t="shared" si="865"/>
        <v>61.38</v>
      </c>
      <c r="FH111" s="68">
        <f>+[1]Аппарат!FH106+[1]Филиалы!FH69</f>
        <v>61.38</v>
      </c>
      <c r="FI111" s="68">
        <f>+[1]Аппарат!FI106+[1]Филиалы!FJ69</f>
        <v>0</v>
      </c>
      <c r="FJ111" s="68">
        <f>+[1]Филиалы!FI69</f>
        <v>0</v>
      </c>
      <c r="FK111" s="150">
        <f t="shared" si="866"/>
        <v>19.75508</v>
      </c>
      <c r="FL111" s="68">
        <f>+[1]Аппарат!FL106+[1]Филиалы!FL69</f>
        <v>19.62585</v>
      </c>
      <c r="FM111" s="68">
        <f>+[1]Аппарат!FM106+[1]Филиалы!FN69</f>
        <v>5.5849999999999997E-2</v>
      </c>
      <c r="FN111" s="68">
        <f>+[1]Филиалы!FM69</f>
        <v>7.3380000000000001E-2</v>
      </c>
      <c r="FO111" s="139">
        <f t="shared" si="778"/>
        <v>41.624920000000003</v>
      </c>
      <c r="FP111" s="140">
        <f t="shared" si="779"/>
        <v>-67.815118931247966</v>
      </c>
      <c r="FQ111" s="149">
        <f t="shared" si="867"/>
        <v>180.18</v>
      </c>
      <c r="FR111" s="68">
        <f t="shared" si="926"/>
        <v>180.18</v>
      </c>
      <c r="FS111" s="68">
        <f t="shared" si="926"/>
        <v>0</v>
      </c>
      <c r="FT111" s="68">
        <f t="shared" si="926"/>
        <v>0</v>
      </c>
      <c r="FU111" s="150">
        <f t="shared" si="868"/>
        <v>61.302019999999999</v>
      </c>
      <c r="FV111" s="68">
        <f t="shared" si="932"/>
        <v>61.102780000000003</v>
      </c>
      <c r="FW111" s="68">
        <f t="shared" si="927"/>
        <v>0.11409</v>
      </c>
      <c r="FX111" s="68">
        <f t="shared" si="927"/>
        <v>8.5150000000000003E-2</v>
      </c>
      <c r="FY111" s="139">
        <f t="shared" si="780"/>
        <v>118.87798000000001</v>
      </c>
      <c r="FZ111" s="140">
        <f t="shared" si="781"/>
        <v>-65.977344877344876</v>
      </c>
      <c r="GA111" s="149">
        <f t="shared" si="869"/>
        <v>420.01</v>
      </c>
      <c r="GB111" s="68">
        <f t="shared" si="928"/>
        <v>420.01</v>
      </c>
      <c r="GC111" s="68">
        <f t="shared" si="928"/>
        <v>0</v>
      </c>
      <c r="GD111" s="68">
        <f t="shared" si="928"/>
        <v>0</v>
      </c>
      <c r="GE111" s="150">
        <f t="shared" si="870"/>
        <v>66.222020000000001</v>
      </c>
      <c r="GF111" s="68">
        <f t="shared" si="929"/>
        <v>65.898780000000002</v>
      </c>
      <c r="GG111" s="68">
        <f t="shared" si="929"/>
        <v>0.23809</v>
      </c>
      <c r="GH111" s="68">
        <f t="shared" si="929"/>
        <v>8.5150000000000003E-2</v>
      </c>
      <c r="GI111" s="139">
        <f t="shared" si="782"/>
        <v>353.78798</v>
      </c>
      <c r="GJ111" s="140">
        <f t="shared" si="783"/>
        <v>-84.233227780290946</v>
      </c>
      <c r="GK111" s="149">
        <f t="shared" si="871"/>
        <v>577.70000000000005</v>
      </c>
      <c r="GL111" s="68">
        <f t="shared" si="930"/>
        <v>577.70000000000005</v>
      </c>
      <c r="GM111" s="68">
        <f t="shared" si="930"/>
        <v>0</v>
      </c>
      <c r="GN111" s="68">
        <f t="shared" si="930"/>
        <v>0</v>
      </c>
      <c r="GO111" s="150">
        <f t="shared" si="872"/>
        <v>91.182020000000009</v>
      </c>
      <c r="GP111" s="68">
        <f t="shared" si="931"/>
        <v>90.658780000000007</v>
      </c>
      <c r="GQ111" s="68">
        <f t="shared" si="931"/>
        <v>0.41808999999999996</v>
      </c>
      <c r="GR111" s="68">
        <f t="shared" si="931"/>
        <v>0.10515000000000001</v>
      </c>
      <c r="GS111" s="139">
        <f t="shared" si="784"/>
        <v>486.51798000000002</v>
      </c>
      <c r="GT111" s="140">
        <f t="shared" si="785"/>
        <v>-84.216371819283367</v>
      </c>
      <c r="GU111" s="65">
        <f>+[1]Аппарат!GO106+[1]Филиалы!GO69</f>
        <v>91.182020000000009</v>
      </c>
      <c r="GV111" s="31">
        <f>+GK111-[1]Шатура!GK69</f>
        <v>576.70000000000005</v>
      </c>
      <c r="GX111" s="65">
        <f t="shared" si="673"/>
        <v>-24.959999999999997</v>
      </c>
      <c r="GZ111" s="79">
        <f t="shared" si="874"/>
        <v>18.689999999999998</v>
      </c>
    </row>
    <row r="112" spans="1:213" s="76" customFormat="1" ht="15" x14ac:dyDescent="0.2">
      <c r="A112" s="131" t="s">
        <v>290</v>
      </c>
      <c r="B112" s="132" t="s">
        <v>362</v>
      </c>
      <c r="C112" s="147">
        <f t="shared" si="674"/>
        <v>1658.8739166666669</v>
      </c>
      <c r="D112" s="145">
        <f>SUM(D104:D111)</f>
        <v>1417.1650281015036</v>
      </c>
      <c r="E112" s="145">
        <f t="shared" ref="E112" si="936">SUM(E104:E111)</f>
        <v>241.70888856516336</v>
      </c>
      <c r="F112" s="145">
        <f>SUM(F104:F111)</f>
        <v>0</v>
      </c>
      <c r="G112" s="145">
        <f t="shared" si="934"/>
        <v>1469.4934599999999</v>
      </c>
      <c r="H112" s="145">
        <f>SUM(H104:H111)</f>
        <v>1234.6911037865141</v>
      </c>
      <c r="I112" s="145">
        <f t="shared" ref="I112:J112" si="937">SUM(I104:I111)</f>
        <v>233.97235621348597</v>
      </c>
      <c r="J112" s="145">
        <f t="shared" si="937"/>
        <v>0.83</v>
      </c>
      <c r="K112" s="145">
        <f t="shared" si="675"/>
        <v>189.38045666666699</v>
      </c>
      <c r="L112" s="146">
        <f t="shared" si="676"/>
        <v>-11.416205581627764</v>
      </c>
      <c r="M112" s="147">
        <f t="shared" si="762"/>
        <v>1560.9951712121215</v>
      </c>
      <c r="N112" s="145">
        <f>SUM(N104:N111)</f>
        <v>1333.8527310209304</v>
      </c>
      <c r="O112" s="145">
        <f t="shared" ref="O112:P112" si="938">SUM(O104:O111)</f>
        <v>227.14244019119113</v>
      </c>
      <c r="P112" s="145">
        <f t="shared" si="938"/>
        <v>0</v>
      </c>
      <c r="Q112" s="145">
        <f t="shared" si="656"/>
        <v>1169.0092498811996</v>
      </c>
      <c r="R112" s="145">
        <f>SUM(R104:R111)</f>
        <v>992.93545655543494</v>
      </c>
      <c r="S112" s="145">
        <f t="shared" ref="S112:T112" si="939">SUM(S104:S111)</f>
        <v>172.46379332576481</v>
      </c>
      <c r="T112" s="145">
        <f t="shared" si="939"/>
        <v>3.61</v>
      </c>
      <c r="U112" s="145">
        <f t="shared" si="677"/>
        <v>391.98592133092188</v>
      </c>
      <c r="V112" s="146">
        <f t="shared" si="678"/>
        <v>-25.111283401763671</v>
      </c>
      <c r="W112" s="147">
        <f t="shared" si="841"/>
        <v>1952.2851712121214</v>
      </c>
      <c r="X112" s="145">
        <f>SUM(X104:X111)</f>
        <v>1623.9875963420802</v>
      </c>
      <c r="Y112" s="145">
        <f t="shared" ref="Y112:Z112" si="940">SUM(Y104:Y111)</f>
        <v>328.29757487004127</v>
      </c>
      <c r="Z112" s="145">
        <f t="shared" si="940"/>
        <v>0</v>
      </c>
      <c r="AA112" s="145">
        <f t="shared" si="842"/>
        <v>1198.6123299999999</v>
      </c>
      <c r="AB112" s="145">
        <f>SUM(AB104:AB111)</f>
        <v>1029.7170963674598</v>
      </c>
      <c r="AC112" s="145">
        <f t="shared" ref="AC112:AD112" si="941">SUM(AC104:AC111)</f>
        <v>163.48772363254005</v>
      </c>
      <c r="AD112" s="145">
        <f t="shared" si="941"/>
        <v>5.4075100000000003</v>
      </c>
      <c r="AE112" s="145">
        <f t="shared" si="679"/>
        <v>753.67284121212151</v>
      </c>
      <c r="AF112" s="146">
        <f t="shared" si="680"/>
        <v>-38.604649173470193</v>
      </c>
      <c r="AG112" s="147">
        <f t="shared" si="843"/>
        <v>5172.1542590909094</v>
      </c>
      <c r="AH112" s="145">
        <f>SUM(AH104:AH111)</f>
        <v>4375.0053554645137</v>
      </c>
      <c r="AI112" s="145">
        <f t="shared" ref="AI112:AJ112" si="942">SUM(AI104:AI111)</f>
        <v>797.14890362639585</v>
      </c>
      <c r="AJ112" s="145">
        <f t="shared" si="942"/>
        <v>0</v>
      </c>
      <c r="AK112" s="145">
        <f t="shared" si="844"/>
        <v>3837.1150398811992</v>
      </c>
      <c r="AL112" s="145">
        <f>SUM(AL104:AL111)</f>
        <v>3257.3436567094086</v>
      </c>
      <c r="AM112" s="145">
        <f t="shared" ref="AM112:AN112" si="943">SUM(AM104:AM111)</f>
        <v>569.92387317179077</v>
      </c>
      <c r="AN112" s="145">
        <f t="shared" si="943"/>
        <v>9.8475099999999998</v>
      </c>
      <c r="AO112" s="145">
        <f t="shared" si="681"/>
        <v>1335.0392192097102</v>
      </c>
      <c r="AP112" s="146">
        <f t="shared" si="682"/>
        <v>-25.812053398507203</v>
      </c>
      <c r="AQ112" s="147">
        <f t="shared" si="845"/>
        <v>2385.8721712121214</v>
      </c>
      <c r="AR112" s="145">
        <f>SUM(AR104:AR111)</f>
        <v>1982.4211355865559</v>
      </c>
      <c r="AS112" s="145">
        <f t="shared" ref="AS112:AT112" si="944">SUM(AS104:AS111)</f>
        <v>403.45103562556551</v>
      </c>
      <c r="AT112" s="145">
        <f t="shared" si="944"/>
        <v>0</v>
      </c>
      <c r="AU112" s="145">
        <f t="shared" si="846"/>
        <v>1576.9155900000001</v>
      </c>
      <c r="AV112" s="145">
        <f>SUM(AV104:AV111)</f>
        <v>1361.9612760312302</v>
      </c>
      <c r="AW112" s="145">
        <f t="shared" ref="AW112:AX112" si="945">SUM(AW104:AW111)</f>
        <v>209.15944396876992</v>
      </c>
      <c r="AX112" s="145">
        <f t="shared" si="945"/>
        <v>5.7948699999999995</v>
      </c>
      <c r="AY112" s="145">
        <f t="shared" si="683"/>
        <v>808.95658121212136</v>
      </c>
      <c r="AZ112" s="146">
        <f t="shared" si="684"/>
        <v>-33.906115800040453</v>
      </c>
      <c r="BA112" s="147">
        <f t="shared" si="847"/>
        <v>1924.9921712121213</v>
      </c>
      <c r="BB112" s="145">
        <f>SUM(BB104:BB111)</f>
        <v>1651.0481027507437</v>
      </c>
      <c r="BC112" s="145">
        <f t="shared" ref="BC112:BD112" si="946">SUM(BC104:BC111)</f>
        <v>273.94406846137747</v>
      </c>
      <c r="BD112" s="145">
        <f t="shared" si="946"/>
        <v>0</v>
      </c>
      <c r="BE112" s="145">
        <f t="shared" si="848"/>
        <v>1581.4230400000004</v>
      </c>
      <c r="BF112" s="145">
        <f>SUM(BF104:BF111)</f>
        <v>1346.6469544298266</v>
      </c>
      <c r="BG112" s="145">
        <f t="shared" ref="BG112:BH112" si="947">SUM(BG104:BG111)</f>
        <v>230.09541557017371</v>
      </c>
      <c r="BH112" s="145">
        <f t="shared" si="947"/>
        <v>4.6806699999999992</v>
      </c>
      <c r="BI112" s="145">
        <f t="shared" si="685"/>
        <v>343.56913121212096</v>
      </c>
      <c r="BJ112" s="146">
        <f t="shared" si="686"/>
        <v>-17.847819661301983</v>
      </c>
      <c r="BK112" s="147">
        <f t="shared" si="849"/>
        <v>2067.5321712121213</v>
      </c>
      <c r="BL112" s="145">
        <f>SUM(BL104:BL111)</f>
        <v>1798.036405241379</v>
      </c>
      <c r="BM112" s="145">
        <f t="shared" ref="BM112:BN112" si="948">SUM(BM104:BM111)</f>
        <v>269.49576597074201</v>
      </c>
      <c r="BN112" s="145">
        <f t="shared" si="948"/>
        <v>0</v>
      </c>
      <c r="BO112" s="145">
        <f t="shared" si="850"/>
        <v>1280.1745000000001</v>
      </c>
      <c r="BP112" s="145">
        <f>SUM(BP104:BP111)</f>
        <v>1119.1091615235682</v>
      </c>
      <c r="BQ112" s="145">
        <f t="shared" ref="BQ112:BR112" si="949">SUM(BQ104:BQ111)</f>
        <v>154.21386847643188</v>
      </c>
      <c r="BR112" s="145">
        <f t="shared" si="949"/>
        <v>6.8514699999999999</v>
      </c>
      <c r="BS112" s="145">
        <f t="shared" si="687"/>
        <v>787.3576712121212</v>
      </c>
      <c r="BT112" s="146">
        <f t="shared" si="688"/>
        <v>-38.082003374608732</v>
      </c>
      <c r="BU112" s="147">
        <f t="shared" si="851"/>
        <v>6378.3965136363631</v>
      </c>
      <c r="BV112" s="145">
        <f>SUM(BV104:BV111)</f>
        <v>5431.5056435786782</v>
      </c>
      <c r="BW112" s="145">
        <f t="shared" ref="BW112:BX112" si="950">SUM(BW104:BW111)</f>
        <v>946.89087005768488</v>
      </c>
      <c r="BX112" s="145">
        <f t="shared" si="950"/>
        <v>0</v>
      </c>
      <c r="BY112" s="145">
        <f t="shared" si="852"/>
        <v>4438.5131300000003</v>
      </c>
      <c r="BZ112" s="145">
        <f>SUM(BZ104:BZ111)</f>
        <v>3827.717391984625</v>
      </c>
      <c r="CA112" s="145">
        <f t="shared" ref="CA112:CB112" si="951">SUM(CA104:CA111)</f>
        <v>593.4687280153754</v>
      </c>
      <c r="CB112" s="145">
        <f t="shared" si="951"/>
        <v>17.327009999999998</v>
      </c>
      <c r="CC112" s="145">
        <f t="shared" si="689"/>
        <v>1939.8833836363629</v>
      </c>
      <c r="CD112" s="146">
        <f t="shared" si="690"/>
        <v>-30.413339457481044</v>
      </c>
      <c r="CE112" s="147">
        <f t="shared" si="853"/>
        <v>11550.550772727274</v>
      </c>
      <c r="CF112" s="145">
        <f>SUM(CF104:CF111)</f>
        <v>9806.5109990431938</v>
      </c>
      <c r="CG112" s="145">
        <f t="shared" ref="CG112:CH112" si="952">SUM(CG104:CG111)</f>
        <v>1744.0397736840805</v>
      </c>
      <c r="CH112" s="145">
        <f t="shared" si="952"/>
        <v>0</v>
      </c>
      <c r="CI112" s="145">
        <f t="shared" si="854"/>
        <v>8275.6281698811999</v>
      </c>
      <c r="CJ112" s="145">
        <f>SUM(CJ104:CJ111)</f>
        <v>7085.0610486940341</v>
      </c>
      <c r="CK112" s="145">
        <f t="shared" ref="CK112:CL112" si="953">SUM(CK104:CK111)</f>
        <v>1160.5626011871664</v>
      </c>
      <c r="CL112" s="145">
        <f t="shared" si="953"/>
        <v>30.004520000000003</v>
      </c>
      <c r="CM112" s="145">
        <f t="shared" si="691"/>
        <v>3274.9226028460744</v>
      </c>
      <c r="CN112" s="146">
        <f t="shared" si="692"/>
        <v>-28.352956212085559</v>
      </c>
      <c r="CO112" s="147">
        <f t="shared" si="933"/>
        <v>2083.3021712121213</v>
      </c>
      <c r="CP112" s="145">
        <f>SUM(CP104:CP111)</f>
        <v>1813.806405241379</v>
      </c>
      <c r="CQ112" s="145">
        <f t="shared" ref="CQ112" si="954">SUM(CQ104:CQ111)</f>
        <v>269.49576597074213</v>
      </c>
      <c r="CR112" s="145">
        <f>SUM(CR104:CR111)</f>
        <v>0</v>
      </c>
      <c r="CS112" s="145">
        <f t="shared" si="935"/>
        <v>1898.9095755999999</v>
      </c>
      <c r="CT112" s="145">
        <f>SUM(CT104:CT111)</f>
        <v>1624.2091908617947</v>
      </c>
      <c r="CU112" s="145">
        <f t="shared" ref="CU112:CV112" si="955">SUM(CU104:CU111)</f>
        <v>267.22218473820521</v>
      </c>
      <c r="CV112" s="145">
        <f t="shared" si="955"/>
        <v>7.4782000000000002</v>
      </c>
      <c r="CW112" s="145">
        <f t="shared" si="763"/>
        <v>184.39259561212134</v>
      </c>
      <c r="CX112" s="146">
        <f t="shared" si="764"/>
        <v>-8.8509769806862266</v>
      </c>
      <c r="CY112" s="147">
        <f t="shared" si="765"/>
        <v>2064.582171212121</v>
      </c>
      <c r="CZ112" s="145">
        <f>SUM(CZ104:CZ111)</f>
        <v>1790.6629575038764</v>
      </c>
      <c r="DA112" s="145">
        <f t="shared" ref="DA112:DB112" si="956">SUM(DA104:DA111)</f>
        <v>273.91921370824446</v>
      </c>
      <c r="DB112" s="145">
        <f t="shared" si="956"/>
        <v>0</v>
      </c>
      <c r="DC112" s="145">
        <f t="shared" si="662"/>
        <v>1561.845894</v>
      </c>
      <c r="DD112" s="145">
        <f>SUM(DD104:DD111)</f>
        <v>1327.2626115699998</v>
      </c>
      <c r="DE112" s="145">
        <f t="shared" ref="DE112:DF112" si="957">SUM(DE104:DE111)</f>
        <v>226.71701043000024</v>
      </c>
      <c r="DF112" s="145">
        <f t="shared" si="957"/>
        <v>7.8662720000000004</v>
      </c>
      <c r="DG112" s="145">
        <f t="shared" si="766"/>
        <v>502.73627721212097</v>
      </c>
      <c r="DH112" s="146">
        <f t="shared" si="767"/>
        <v>-24.35050947461022</v>
      </c>
      <c r="DI112" s="147">
        <f t="shared" si="855"/>
        <v>2271.8691712121213</v>
      </c>
      <c r="DJ112" s="145">
        <f>SUM(DJ104:DJ111)</f>
        <v>1948.7912973794496</v>
      </c>
      <c r="DK112" s="145">
        <f t="shared" ref="DK112:DL112" si="958">SUM(DK104:DK111)</f>
        <v>323.07787383267151</v>
      </c>
      <c r="DL112" s="145">
        <f t="shared" si="958"/>
        <v>0</v>
      </c>
      <c r="DM112" s="145">
        <f t="shared" si="856"/>
        <v>1178.5645806000002</v>
      </c>
      <c r="DN112" s="145">
        <f>SUM(DN104:DN111)</f>
        <v>1025.0753794307948</v>
      </c>
      <c r="DO112" s="145">
        <f t="shared" ref="DO112:DP112" si="959">SUM(DO104:DO111)</f>
        <v>147.94894216920531</v>
      </c>
      <c r="DP112" s="145">
        <f t="shared" si="959"/>
        <v>5.5402590000000007</v>
      </c>
      <c r="DQ112" s="145">
        <f t="shared" si="768"/>
        <v>1093.304590612121</v>
      </c>
      <c r="DR112" s="146">
        <f t="shared" si="769"/>
        <v>-48.123571747258886</v>
      </c>
      <c r="DS112" s="147">
        <f t="shared" si="857"/>
        <v>6419.7535136363622</v>
      </c>
      <c r="DT112" s="145">
        <f>SUM(DT104:DT111)</f>
        <v>5553.2606601247044</v>
      </c>
      <c r="DU112" s="145">
        <f t="shared" ref="DU112:DV112" si="960">SUM(DU104:DU111)</f>
        <v>866.49285351165815</v>
      </c>
      <c r="DV112" s="145">
        <f t="shared" si="960"/>
        <v>0</v>
      </c>
      <c r="DW112" s="145">
        <f t="shared" si="858"/>
        <v>4639.3200502</v>
      </c>
      <c r="DX112" s="145">
        <f>SUM(DX104:DX111)</f>
        <v>3976.5471818625892</v>
      </c>
      <c r="DY112" s="145">
        <f t="shared" ref="DY112:DZ112" si="961">SUM(DY104:DY111)</f>
        <v>641.88813733741085</v>
      </c>
      <c r="DZ112" s="145">
        <f t="shared" si="961"/>
        <v>20.884731000000002</v>
      </c>
      <c r="EA112" s="145">
        <f t="shared" si="770"/>
        <v>1780.4334634363622</v>
      </c>
      <c r="EB112" s="146">
        <f t="shared" si="771"/>
        <v>-27.733673257929581</v>
      </c>
      <c r="EC112" s="147">
        <f t="shared" si="859"/>
        <v>17970.304286363636</v>
      </c>
      <c r="ED112" s="145">
        <f>SUM(ED104:ED111)</f>
        <v>15359.7716591679</v>
      </c>
      <c r="EE112" s="145">
        <f t="shared" ref="EE112:EF112" si="962">SUM(EE104:EE111)</f>
        <v>2610.5326271957383</v>
      </c>
      <c r="EF112" s="145">
        <f t="shared" si="962"/>
        <v>0</v>
      </c>
      <c r="EG112" s="145">
        <f t="shared" si="860"/>
        <v>12914.948220081198</v>
      </c>
      <c r="EH112" s="145">
        <f>SUM(EH104:EH111)</f>
        <v>11061.608230556621</v>
      </c>
      <c r="EI112" s="145">
        <f t="shared" ref="EI112:EJ112" si="963">SUM(EI104:EI111)</f>
        <v>1802.450738524577</v>
      </c>
      <c r="EJ112" s="145">
        <f t="shared" si="963"/>
        <v>50.889251000000009</v>
      </c>
      <c r="EK112" s="145">
        <f t="shared" si="772"/>
        <v>5055.3560662824384</v>
      </c>
      <c r="EL112" s="146">
        <f t="shared" si="773"/>
        <v>-28.131722121803932</v>
      </c>
      <c r="EM112" s="147">
        <f t="shared" si="861"/>
        <v>2006.4961712121215</v>
      </c>
      <c r="EN112" s="145">
        <f>SUM(EN104:EN111)</f>
        <v>1737.0004052413794</v>
      </c>
      <c r="EO112" s="145">
        <f t="shared" ref="EO112:EP112" si="964">SUM(EO104:EO111)</f>
        <v>269.49576597074207</v>
      </c>
      <c r="EP112" s="145">
        <f t="shared" si="964"/>
        <v>0</v>
      </c>
      <c r="EQ112" s="145">
        <f t="shared" si="862"/>
        <v>1842.7251099999999</v>
      </c>
      <c r="ER112" s="145">
        <f>SUM(ER104:ER111)</f>
        <v>1594.9353872151735</v>
      </c>
      <c r="ES112" s="145">
        <f t="shared" ref="ES112:ET112" si="965">SUM(ES104:ES111)</f>
        <v>242.98311278482632</v>
      </c>
      <c r="ET112" s="145">
        <f t="shared" si="965"/>
        <v>4.80661</v>
      </c>
      <c r="EU112" s="145">
        <f t="shared" si="774"/>
        <v>163.77106121212159</v>
      </c>
      <c r="EV112" s="146">
        <f t="shared" si="775"/>
        <v>-8.1620420493096617</v>
      </c>
      <c r="EW112" s="147">
        <f t="shared" si="863"/>
        <v>2005.7827712121211</v>
      </c>
      <c r="EX112" s="145">
        <f>SUM(EX104:EX111)</f>
        <v>1731.753880737137</v>
      </c>
      <c r="EY112" s="145">
        <f t="shared" ref="EY112:EZ112" si="966">SUM(EY104:EY111)</f>
        <v>274.02889047498405</v>
      </c>
      <c r="EZ112" s="145">
        <f t="shared" si="966"/>
        <v>0</v>
      </c>
      <c r="FA112" s="145">
        <f t="shared" si="864"/>
        <v>1617.6928200000002</v>
      </c>
      <c r="FB112" s="145">
        <f>SUM(FB104:FB111)</f>
        <v>1368.5606835337373</v>
      </c>
      <c r="FC112" s="145">
        <f t="shared" ref="FC112:FD112" si="967">SUM(FC104:FC111)</f>
        <v>246.22047646626288</v>
      </c>
      <c r="FD112" s="145">
        <f t="shared" si="967"/>
        <v>2.9116599999999999</v>
      </c>
      <c r="FE112" s="145">
        <f t="shared" si="776"/>
        <v>388.08995121212092</v>
      </c>
      <c r="FF112" s="146">
        <f t="shared" si="777"/>
        <v>-19.348553431715487</v>
      </c>
      <c r="FG112" s="147">
        <f t="shared" si="865"/>
        <v>2011.0507712121212</v>
      </c>
      <c r="FH112" s="145">
        <f>SUM(FH104:FH111)</f>
        <v>1741.5550052413791</v>
      </c>
      <c r="FI112" s="145">
        <f t="shared" ref="FI112:FJ112" si="968">SUM(FI104:FI111)</f>
        <v>269.49576597074201</v>
      </c>
      <c r="FJ112" s="145">
        <f t="shared" si="968"/>
        <v>0</v>
      </c>
      <c r="FK112" s="145">
        <f t="shared" si="866"/>
        <v>1682.5918200000001</v>
      </c>
      <c r="FL112" s="145">
        <f>SUM(FL104:FL111)</f>
        <v>1460.7569126457486</v>
      </c>
      <c r="FM112" s="145">
        <f t="shared" ref="FM112:FN112" si="969">SUM(FM104:FM111)</f>
        <v>213.01231735425145</v>
      </c>
      <c r="FN112" s="145">
        <f t="shared" si="969"/>
        <v>8.8225900000000017</v>
      </c>
      <c r="FO112" s="145">
        <f t="shared" si="778"/>
        <v>328.45895121212106</v>
      </c>
      <c r="FP112" s="146">
        <f t="shared" si="779"/>
        <v>-16.3327030781102</v>
      </c>
      <c r="FQ112" s="147">
        <f t="shared" si="867"/>
        <v>6023.3297136363644</v>
      </c>
      <c r="FR112" s="145">
        <f>SUM(FR104:FR111)</f>
        <v>5210.3092912198963</v>
      </c>
      <c r="FS112" s="145">
        <f t="shared" ref="FS112:FT112" si="970">SUM(FS104:FS111)</f>
        <v>813.02042241646814</v>
      </c>
      <c r="FT112" s="145">
        <f t="shared" si="970"/>
        <v>0</v>
      </c>
      <c r="FU112" s="145">
        <f t="shared" si="868"/>
        <v>5143.0097500000002</v>
      </c>
      <c r="FV112" s="145">
        <f>SUM(FV104:FV111)</f>
        <v>4424.2529833946592</v>
      </c>
      <c r="FW112" s="145">
        <f t="shared" ref="FW112:FX112" si="971">SUM(FW104:FW111)</f>
        <v>702.21590660534071</v>
      </c>
      <c r="FX112" s="145">
        <f t="shared" si="971"/>
        <v>16.540860000000002</v>
      </c>
      <c r="FY112" s="145">
        <f t="shared" si="780"/>
        <v>880.31996363636426</v>
      </c>
      <c r="FZ112" s="146">
        <f t="shared" si="781"/>
        <v>-14.615171433225484</v>
      </c>
      <c r="GA112" s="147">
        <f t="shared" si="869"/>
        <v>12443.083227272728</v>
      </c>
      <c r="GB112" s="145">
        <f>SUM(GB104:GB111)</f>
        <v>10763.569951344602</v>
      </c>
      <c r="GC112" s="145">
        <f t="shared" ref="GC112:GD112" si="972">SUM(GC104:GC111)</f>
        <v>1679.5132759281259</v>
      </c>
      <c r="GD112" s="145">
        <f t="shared" si="972"/>
        <v>0</v>
      </c>
      <c r="GE112" s="145">
        <f t="shared" si="870"/>
        <v>9782.3298001999974</v>
      </c>
      <c r="GF112" s="145">
        <f>SUM(GF104:GF111)</f>
        <v>8400.8001652572475</v>
      </c>
      <c r="GG112" s="145">
        <f t="shared" ref="GG112:GH112" si="973">SUM(GG104:GG111)</f>
        <v>1344.1040439427513</v>
      </c>
      <c r="GH112" s="145">
        <f t="shared" si="973"/>
        <v>37.425591000000004</v>
      </c>
      <c r="GI112" s="145">
        <f t="shared" si="782"/>
        <v>2660.7534270727301</v>
      </c>
      <c r="GJ112" s="146">
        <f t="shared" si="783"/>
        <v>-21.383393315580307</v>
      </c>
      <c r="GK112" s="147">
        <f t="shared" si="871"/>
        <v>23993.634000000005</v>
      </c>
      <c r="GL112" s="145">
        <f>SUM(GL104:GL111)</f>
        <v>20570.080950387797</v>
      </c>
      <c r="GM112" s="145">
        <f t="shared" ref="GM112:GN112" si="974">SUM(GM104:GM111)</f>
        <v>3423.5530496122065</v>
      </c>
      <c r="GN112" s="145">
        <f t="shared" si="974"/>
        <v>0</v>
      </c>
      <c r="GO112" s="145">
        <f t="shared" si="872"/>
        <v>18057.957970081199</v>
      </c>
      <c r="GP112" s="145">
        <f>SUM(GP104:GP111)</f>
        <v>15485.861213951281</v>
      </c>
      <c r="GQ112" s="145">
        <f t="shared" ref="GQ112:GR112" si="975">SUM(GQ104:GQ111)</f>
        <v>2504.6666451299179</v>
      </c>
      <c r="GR112" s="145">
        <f t="shared" si="975"/>
        <v>67.430110999999997</v>
      </c>
      <c r="GS112" s="145">
        <f t="shared" si="784"/>
        <v>5935.6760299188063</v>
      </c>
      <c r="GT112" s="146">
        <f t="shared" si="785"/>
        <v>-24.738545357151011</v>
      </c>
      <c r="GU112" s="79">
        <f>+[1]Аппарат!GO107+[1]Филиалы!GO70</f>
        <v>18057.957970081196</v>
      </c>
      <c r="GV112" s="145">
        <f>SUM(GV104:GV111)</f>
        <v>20501.131000000001</v>
      </c>
      <c r="GW112" s="77">
        <f>4.04314+8183.41982</f>
        <v>8187.4629599999998</v>
      </c>
      <c r="GX112" s="65">
        <f t="shared" si="673"/>
        <v>-88.165209881200099</v>
      </c>
      <c r="GY112" s="79">
        <f>+[1]Аппарат!AK107+[1]Филиалы!AK70</f>
        <v>3837.1150398811997</v>
      </c>
      <c r="GZ112" s="79">
        <f t="shared" si="874"/>
        <v>0</v>
      </c>
      <c r="HD112" s="79">
        <f>+[1]Аппарат!EG107+[1]Филиалы!EG70</f>
        <v>12914.948220081202</v>
      </c>
    </row>
    <row r="113" spans="1:213" ht="15" x14ac:dyDescent="0.2">
      <c r="A113" s="355" t="s">
        <v>371</v>
      </c>
      <c r="B113" s="128" t="s">
        <v>372</v>
      </c>
      <c r="C113" s="149">
        <f t="shared" si="674"/>
        <v>10.37</v>
      </c>
      <c r="D113" s="68">
        <f>+[1]Аппарат!D108+[1]Филиалы!D71</f>
        <v>10.37</v>
      </c>
      <c r="E113" s="68">
        <f>+[1]Аппарат!E108+[1]Филиалы!F71</f>
        <v>0</v>
      </c>
      <c r="F113" s="68">
        <f>+[1]Филиалы!E71</f>
        <v>0</v>
      </c>
      <c r="G113" s="150">
        <f t="shared" si="934"/>
        <v>0</v>
      </c>
      <c r="H113" s="68">
        <f>+[1]Аппарат!H108+[1]Филиалы!H71</f>
        <v>0</v>
      </c>
      <c r="I113" s="68">
        <f>+[1]Аппарат!I108+[1]Филиалы!J71</f>
        <v>0</v>
      </c>
      <c r="J113" s="68">
        <f>+[1]Филиалы!I71</f>
        <v>0</v>
      </c>
      <c r="K113" s="139">
        <f t="shared" si="675"/>
        <v>10.37</v>
      </c>
      <c r="L113" s="140">
        <f t="shared" si="676"/>
        <v>-100</v>
      </c>
      <c r="M113" s="149">
        <f t="shared" si="762"/>
        <v>2.77</v>
      </c>
      <c r="N113" s="68">
        <f>+[1]Аппарат!N108+[1]Филиалы!N71</f>
        <v>2.77</v>
      </c>
      <c r="O113" s="68">
        <f>+[1]Аппарат!O108+[1]Филиалы!P71</f>
        <v>0</v>
      </c>
      <c r="P113" s="68">
        <f>+[1]Филиалы!O71</f>
        <v>0</v>
      </c>
      <c r="Q113" s="150">
        <f t="shared" si="656"/>
        <v>5.7699699999999989</v>
      </c>
      <c r="R113" s="68">
        <f>+[1]Аппарат!R108+[1]Филиалы!R71</f>
        <v>5.5646999999999993</v>
      </c>
      <c r="S113" s="68">
        <f>+[1]Аппарат!S108+[1]Филиалы!T71</f>
        <v>0.20527000000000001</v>
      </c>
      <c r="T113" s="68">
        <f>+[1]Филиалы!S71</f>
        <v>0</v>
      </c>
      <c r="U113" s="139">
        <f t="shared" si="677"/>
        <v>-2.9999699999999989</v>
      </c>
      <c r="V113" s="140">
        <f t="shared" si="678"/>
        <v>108.30216606498192</v>
      </c>
      <c r="W113" s="149">
        <f t="shared" si="841"/>
        <v>358.185</v>
      </c>
      <c r="X113" s="68">
        <f>+[1]Аппарат!X108+[1]Филиалы!X71</f>
        <v>304.60289213807062</v>
      </c>
      <c r="Y113" s="68">
        <f>+[1]Аппарат!Y108+[1]Филиалы!Z71</f>
        <v>53.582107861929373</v>
      </c>
      <c r="Z113" s="68">
        <f>+[1]Филиалы!Y71</f>
        <v>0</v>
      </c>
      <c r="AA113" s="150">
        <f t="shared" si="842"/>
        <v>359.33299999999997</v>
      </c>
      <c r="AB113" s="68">
        <f>+[1]Аппарат!AB108+[1]Филиалы!AB71</f>
        <v>310.98992156207999</v>
      </c>
      <c r="AC113" s="68">
        <f>+[1]Аппарат!AC108+[1]Филиалы!AD71</f>
        <v>46.757768437920006</v>
      </c>
      <c r="AD113" s="68">
        <f>+[1]Филиалы!AC71</f>
        <v>1.58531</v>
      </c>
      <c r="AE113" s="139">
        <f t="shared" si="679"/>
        <v>-1.1479999999999677</v>
      </c>
      <c r="AF113" s="140">
        <f t="shared" si="680"/>
        <v>0.3205047670896306</v>
      </c>
      <c r="AG113" s="149">
        <f t="shared" si="843"/>
        <v>371.32499999999999</v>
      </c>
      <c r="AH113" s="68">
        <f t="shared" ref="AH113:AJ115" si="976">+D113+N113+X113</f>
        <v>317.7428921380706</v>
      </c>
      <c r="AI113" s="68">
        <f t="shared" si="976"/>
        <v>53.582107861929373</v>
      </c>
      <c r="AJ113" s="68">
        <f t="shared" si="976"/>
        <v>0</v>
      </c>
      <c r="AK113" s="150">
        <f t="shared" si="844"/>
        <v>365.10296999999997</v>
      </c>
      <c r="AL113" s="68">
        <f t="shared" ref="AL113:AN115" si="977">+H113+R113+AB113</f>
        <v>316.55462156208</v>
      </c>
      <c r="AM113" s="68">
        <f t="shared" si="977"/>
        <v>46.963038437920005</v>
      </c>
      <c r="AN113" s="68">
        <f t="shared" si="977"/>
        <v>1.58531</v>
      </c>
      <c r="AO113" s="139">
        <f t="shared" si="681"/>
        <v>6.2220300000000179</v>
      </c>
      <c r="AP113" s="140">
        <f t="shared" si="682"/>
        <v>-1.6756291658250859</v>
      </c>
      <c r="AQ113" s="149">
        <f t="shared" si="845"/>
        <v>2.77</v>
      </c>
      <c r="AR113" s="68">
        <f>+[1]Аппарат!AR108+[1]Филиалы!AR71</f>
        <v>2.77</v>
      </c>
      <c r="AS113" s="68">
        <f>+[1]Аппарат!AS108+[1]Филиалы!AT71</f>
        <v>0</v>
      </c>
      <c r="AT113" s="68">
        <f>+[1]Филиалы!AS71</f>
        <v>0</v>
      </c>
      <c r="AU113" s="150">
        <f t="shared" si="846"/>
        <v>1.6199999999999999</v>
      </c>
      <c r="AV113" s="68">
        <f>+[1]Аппарат!AV108+[1]Филиалы!AV71</f>
        <v>1.6199999999999999</v>
      </c>
      <c r="AW113" s="68">
        <f>+[1]Аппарат!AW108+[1]Филиалы!AX71</f>
        <v>0</v>
      </c>
      <c r="AX113" s="68">
        <f>+[1]Филиалы!AW71</f>
        <v>0</v>
      </c>
      <c r="AY113" s="139">
        <f t="shared" si="683"/>
        <v>1.1500000000000001</v>
      </c>
      <c r="AZ113" s="140">
        <f t="shared" si="684"/>
        <v>-41.516245487364621</v>
      </c>
      <c r="BA113" s="149">
        <f t="shared" si="847"/>
        <v>0</v>
      </c>
      <c r="BB113" s="68">
        <f>+[1]Аппарат!BB108+[1]Филиалы!BB71</f>
        <v>0</v>
      </c>
      <c r="BC113" s="68">
        <f>+[1]Аппарат!BC108+[1]Филиалы!BD71</f>
        <v>0</v>
      </c>
      <c r="BD113" s="68">
        <f>+[1]Филиалы!BC71</f>
        <v>0</v>
      </c>
      <c r="BE113" s="150">
        <f t="shared" si="848"/>
        <v>0</v>
      </c>
      <c r="BF113" s="68">
        <f>+[1]Аппарат!BF108+[1]Филиалы!BF71</f>
        <v>0</v>
      </c>
      <c r="BG113" s="68">
        <f>+[1]Аппарат!BG108+[1]Филиалы!BH71</f>
        <v>0</v>
      </c>
      <c r="BH113" s="68">
        <f>+[1]Филиалы!BG71</f>
        <v>0</v>
      </c>
      <c r="BI113" s="139">
        <f t="shared" si="685"/>
        <v>0</v>
      </c>
      <c r="BJ113" s="140" t="e">
        <f t="shared" si="686"/>
        <v>#DIV/0!</v>
      </c>
      <c r="BK113" s="149">
        <f t="shared" si="849"/>
        <v>373.88499999999999</v>
      </c>
      <c r="BL113" s="68">
        <f>+[1]Аппарат!BL108+[1]Филиалы!BL71</f>
        <v>320.30289213807066</v>
      </c>
      <c r="BM113" s="68">
        <f>+[1]Аппарат!BM108+[1]Филиалы!BN71</f>
        <v>53.582107861929359</v>
      </c>
      <c r="BN113" s="68">
        <f>+[1]Филиалы!BM71</f>
        <v>0</v>
      </c>
      <c r="BO113" s="150">
        <f t="shared" si="850"/>
        <v>341.97</v>
      </c>
      <c r="BP113" s="68">
        <f>+[1]Аппарат!BP108+[1]Филиалы!BP71</f>
        <v>302.52734332335069</v>
      </c>
      <c r="BQ113" s="68">
        <f>+[1]Аппарат!BQ108+[1]Филиалы!BR71</f>
        <v>38.228166676649302</v>
      </c>
      <c r="BR113" s="68">
        <f>+[1]Филиалы!BQ71</f>
        <v>1.2144900000000001</v>
      </c>
      <c r="BS113" s="139">
        <f t="shared" si="687"/>
        <v>31.914999999999964</v>
      </c>
      <c r="BT113" s="140">
        <f t="shared" si="688"/>
        <v>-8.5360471802827078</v>
      </c>
      <c r="BU113" s="149">
        <f t="shared" si="851"/>
        <v>376.65499999999997</v>
      </c>
      <c r="BV113" s="68">
        <f t="shared" ref="BV113:BX115" si="978">+AR113+BB113+BL113</f>
        <v>323.07289213807064</v>
      </c>
      <c r="BW113" s="68">
        <f t="shared" si="978"/>
        <v>53.582107861929359</v>
      </c>
      <c r="BX113" s="68">
        <f t="shared" si="978"/>
        <v>0</v>
      </c>
      <c r="BY113" s="150">
        <f t="shared" si="852"/>
        <v>343.59000000000003</v>
      </c>
      <c r="BZ113" s="68">
        <f t="shared" ref="BZ113:CB115" si="979">+AV113+BF113+BP113</f>
        <v>304.1473433233507</v>
      </c>
      <c r="CA113" s="68">
        <f t="shared" si="979"/>
        <v>38.228166676649302</v>
      </c>
      <c r="CB113" s="68">
        <f t="shared" si="979"/>
        <v>1.2144900000000001</v>
      </c>
      <c r="CC113" s="139">
        <f t="shared" si="689"/>
        <v>33.064999999999941</v>
      </c>
      <c r="CD113" s="140">
        <f t="shared" si="690"/>
        <v>-8.7785904873159666</v>
      </c>
      <c r="CE113" s="149">
        <f t="shared" si="853"/>
        <v>747.98</v>
      </c>
      <c r="CF113" s="68">
        <f t="shared" ref="CF113:CH115" si="980">+AH113+BV113</f>
        <v>640.81578427614124</v>
      </c>
      <c r="CG113" s="68">
        <f t="shared" si="980"/>
        <v>107.16421572385873</v>
      </c>
      <c r="CH113" s="68">
        <f t="shared" si="980"/>
        <v>0</v>
      </c>
      <c r="CI113" s="150">
        <f t="shared" si="854"/>
        <v>708.69397000000004</v>
      </c>
      <c r="CJ113" s="68">
        <f>+[1]Аппарат!CJ108+[1]Филиалы!CJ71</f>
        <v>620.7019648854307</v>
      </c>
      <c r="CK113" s="68">
        <f>+[1]Аппарат!CK108+[1]Филиалы!CL71</f>
        <v>84.841205114569306</v>
      </c>
      <c r="CL113" s="68">
        <f>+[1]Филиалы!CK71</f>
        <v>3.1507999999999998</v>
      </c>
      <c r="CM113" s="139">
        <f t="shared" si="691"/>
        <v>39.286029999999982</v>
      </c>
      <c r="CN113" s="140">
        <f t="shared" si="692"/>
        <v>-5.2522834835155976</v>
      </c>
      <c r="CO113" s="149">
        <f t="shared" si="933"/>
        <v>2.78</v>
      </c>
      <c r="CP113" s="68">
        <f>+[1]Аппарат!CP108+[1]Филиалы!CP71</f>
        <v>2.78</v>
      </c>
      <c r="CQ113" s="68">
        <f>+[1]Аппарат!CQ108+[1]Филиалы!CR71</f>
        <v>0</v>
      </c>
      <c r="CR113" s="68">
        <f>+[1]Филиалы!CQ71</f>
        <v>0</v>
      </c>
      <c r="CS113" s="150">
        <f t="shared" si="935"/>
        <v>0</v>
      </c>
      <c r="CT113" s="68">
        <f>+[1]Аппарат!CT108+[1]Филиалы!CT71</f>
        <v>0</v>
      </c>
      <c r="CU113" s="68">
        <f>+[1]Аппарат!CU108+[1]Филиалы!CV71</f>
        <v>0</v>
      </c>
      <c r="CV113" s="68">
        <f>+[1]Филиалы!CU71</f>
        <v>0</v>
      </c>
      <c r="CW113" s="139">
        <f t="shared" si="763"/>
        <v>2.78</v>
      </c>
      <c r="CX113" s="140">
        <f t="shared" si="764"/>
        <v>-100</v>
      </c>
      <c r="CY113" s="149">
        <f t="shared" si="765"/>
        <v>0</v>
      </c>
      <c r="CZ113" s="68">
        <f>+[1]Аппарат!CZ108+[1]Филиалы!CZ71</f>
        <v>0</v>
      </c>
      <c r="DA113" s="68">
        <f>+[1]Аппарат!DA108+[1]Филиалы!DB71</f>
        <v>0</v>
      </c>
      <c r="DB113" s="68">
        <f>+[1]Филиалы!DA71</f>
        <v>0</v>
      </c>
      <c r="DC113" s="150">
        <f t="shared" si="662"/>
        <v>1.1000000000000001</v>
      </c>
      <c r="DD113" s="68">
        <f>+[1]Аппарат!DD108+[1]Филиалы!DD71</f>
        <v>1.1000000000000001</v>
      </c>
      <c r="DE113" s="68">
        <f>+[1]Аппарат!DE108+[1]Филиалы!DF71</f>
        <v>0</v>
      </c>
      <c r="DF113" s="68">
        <f>+[1]Филиалы!DE71</f>
        <v>0</v>
      </c>
      <c r="DG113" s="139">
        <f t="shared" si="766"/>
        <v>-1.1000000000000001</v>
      </c>
      <c r="DH113" s="140" t="e">
        <f t="shared" si="767"/>
        <v>#DIV/0!</v>
      </c>
      <c r="DI113" s="149">
        <f t="shared" si="855"/>
        <v>399.995</v>
      </c>
      <c r="DJ113" s="68">
        <f>+[1]Аппарат!DJ108+[1]Филиалы!DJ71</f>
        <v>346.41289213807062</v>
      </c>
      <c r="DK113" s="68">
        <f>+[1]Аппарат!DK108+[1]Филиалы!DL71</f>
        <v>53.582107861929387</v>
      </c>
      <c r="DL113" s="68">
        <f>+[1]Филиалы!DK71</f>
        <v>0</v>
      </c>
      <c r="DM113" s="150">
        <f t="shared" si="856"/>
        <v>419.46000000000009</v>
      </c>
      <c r="DN113" s="68">
        <f>+[1]Аппарат!DN108+[1]Филиалы!DN71</f>
        <v>382.85036195317412</v>
      </c>
      <c r="DO113" s="68">
        <f>+[1]Аппарат!DO108+[1]Филиалы!DP71</f>
        <v>34.73634804682596</v>
      </c>
      <c r="DP113" s="68">
        <f>+[1]Филиалы!DO71</f>
        <v>1.8732900000000001</v>
      </c>
      <c r="DQ113" s="139">
        <f t="shared" si="768"/>
        <v>-19.465000000000089</v>
      </c>
      <c r="DR113" s="140">
        <f t="shared" si="769"/>
        <v>4.8663108288853749</v>
      </c>
      <c r="DS113" s="149">
        <f t="shared" si="857"/>
        <v>402.77499999999998</v>
      </c>
      <c r="DT113" s="68">
        <f t="shared" ref="DT113:DV115" si="981">+CP113+CZ113+DJ113</f>
        <v>349.19289213807059</v>
      </c>
      <c r="DU113" s="68">
        <f t="shared" si="981"/>
        <v>53.582107861929387</v>
      </c>
      <c r="DV113" s="68">
        <f t="shared" si="981"/>
        <v>0</v>
      </c>
      <c r="DW113" s="150">
        <f t="shared" si="858"/>
        <v>420.56000000000012</v>
      </c>
      <c r="DX113" s="68">
        <f t="shared" ref="DX113:DZ115" si="982">+CT113+DD113+DN113</f>
        <v>383.95036195317414</v>
      </c>
      <c r="DY113" s="68">
        <f t="shared" si="982"/>
        <v>34.73634804682596</v>
      </c>
      <c r="DZ113" s="68">
        <f t="shared" si="982"/>
        <v>1.8732900000000001</v>
      </c>
      <c r="EA113" s="139">
        <f t="shared" si="770"/>
        <v>-17.785000000000139</v>
      </c>
      <c r="EB113" s="140">
        <f t="shared" si="771"/>
        <v>4.4156166594252682</v>
      </c>
      <c r="EC113" s="149">
        <f t="shared" si="859"/>
        <v>1150.7549999999999</v>
      </c>
      <c r="ED113" s="68">
        <f t="shared" ref="ED113:EF115" si="983">+CF113+DT113</f>
        <v>990.00867641421178</v>
      </c>
      <c r="EE113" s="68">
        <f t="shared" si="983"/>
        <v>160.7463235857881</v>
      </c>
      <c r="EF113" s="68">
        <f t="shared" si="983"/>
        <v>0</v>
      </c>
      <c r="EG113" s="150">
        <f t="shared" si="860"/>
        <v>1129.25397</v>
      </c>
      <c r="EH113" s="68">
        <f t="shared" ref="EH113:EJ115" si="984">+CJ113+DX113</f>
        <v>1004.6523268386048</v>
      </c>
      <c r="EI113" s="68">
        <f t="shared" si="984"/>
        <v>119.57755316139526</v>
      </c>
      <c r="EJ113" s="68">
        <f t="shared" si="984"/>
        <v>5.0240900000000002</v>
      </c>
      <c r="EK113" s="139">
        <f t="shared" si="772"/>
        <v>21.501029999999901</v>
      </c>
      <c r="EL113" s="140">
        <f t="shared" si="773"/>
        <v>-1.8684281189306091</v>
      </c>
      <c r="EM113" s="149">
        <f t="shared" si="861"/>
        <v>2.78</v>
      </c>
      <c r="EN113" s="68">
        <f>+[1]Аппарат!EN108+[1]Филиалы!EN71</f>
        <v>2.78</v>
      </c>
      <c r="EO113" s="68">
        <f>+[1]Аппарат!EO108+[1]Филиалы!EP71</f>
        <v>0</v>
      </c>
      <c r="EP113" s="68">
        <f>+[1]Филиалы!EO71</f>
        <v>0</v>
      </c>
      <c r="EQ113" s="150">
        <f t="shared" si="862"/>
        <v>12.259</v>
      </c>
      <c r="ER113" s="68">
        <f>+[1]Аппарат!ER108+[1]Филиалы!ER71</f>
        <v>12.259</v>
      </c>
      <c r="ES113" s="68">
        <f>+[1]Аппарат!ES108+[1]Филиалы!ET71</f>
        <v>0</v>
      </c>
      <c r="ET113" s="68">
        <f>+[1]Филиалы!ES71</f>
        <v>0</v>
      </c>
      <c r="EU113" s="139">
        <f t="shared" si="774"/>
        <v>-9.479000000000001</v>
      </c>
      <c r="EV113" s="140">
        <f t="shared" si="775"/>
        <v>340.97122302158277</v>
      </c>
      <c r="EW113" s="149">
        <f t="shared" si="863"/>
        <v>0</v>
      </c>
      <c r="EX113" s="68">
        <f>+[1]Аппарат!EX108+[1]Филиалы!EX71</f>
        <v>0</v>
      </c>
      <c r="EY113" s="68">
        <f>+[1]Аппарат!EY108+[1]Филиалы!EZ71</f>
        <v>0</v>
      </c>
      <c r="EZ113" s="68">
        <f>+[1]Филиалы!EY71</f>
        <v>0</v>
      </c>
      <c r="FA113" s="150">
        <f t="shared" si="864"/>
        <v>0</v>
      </c>
      <c r="FB113" s="68">
        <f>+[1]Аппарат!FB108+[1]Филиалы!FB71</f>
        <v>0</v>
      </c>
      <c r="FC113" s="68">
        <f>+[1]Аппарат!FC108+[1]Филиалы!FD71</f>
        <v>0</v>
      </c>
      <c r="FD113" s="68">
        <f>+[1]Филиалы!FC71</f>
        <v>0</v>
      </c>
      <c r="FE113" s="139">
        <f t="shared" si="776"/>
        <v>0</v>
      </c>
      <c r="FF113" s="140" t="e">
        <f t="shared" si="777"/>
        <v>#DIV/0!</v>
      </c>
      <c r="FG113" s="149">
        <f t="shared" si="865"/>
        <v>531.9</v>
      </c>
      <c r="FH113" s="68">
        <f>+[1]Аппарат!FH108+[1]Филиалы!FH71</f>
        <v>478.31789213807059</v>
      </c>
      <c r="FI113" s="68">
        <f>+[1]Аппарат!FI108+[1]Филиалы!FJ71</f>
        <v>53.582107861929359</v>
      </c>
      <c r="FJ113" s="68">
        <f>+[1]Филиалы!FI71</f>
        <v>0</v>
      </c>
      <c r="FK113" s="150">
        <f t="shared" si="866"/>
        <v>358.28799999999995</v>
      </c>
      <c r="FL113" s="68">
        <f>+[1]Аппарат!FL108+[1]Филиалы!FL71</f>
        <v>321.78438898805513</v>
      </c>
      <c r="FM113" s="68">
        <f>+[1]Аппарат!FM108+[1]Филиалы!FN71</f>
        <v>34.910221011944842</v>
      </c>
      <c r="FN113" s="68">
        <f>+[1]Филиалы!FM71</f>
        <v>1.5933900000000001</v>
      </c>
      <c r="FO113" s="139">
        <f t="shared" si="778"/>
        <v>173.61200000000002</v>
      </c>
      <c r="FP113" s="140">
        <f t="shared" si="779"/>
        <v>-32.639969919157735</v>
      </c>
      <c r="FQ113" s="149">
        <f t="shared" si="867"/>
        <v>534.67999999999995</v>
      </c>
      <c r="FR113" s="68">
        <f t="shared" ref="FR113:FT115" si="985">+EN113+EX113+FH113</f>
        <v>481.09789213807056</v>
      </c>
      <c r="FS113" s="68">
        <f t="shared" si="985"/>
        <v>53.582107861929359</v>
      </c>
      <c r="FT113" s="68">
        <f t="shared" si="985"/>
        <v>0</v>
      </c>
      <c r="FU113" s="150">
        <f t="shared" si="868"/>
        <v>370.54699999999997</v>
      </c>
      <c r="FV113" s="68">
        <f t="shared" ref="FV113:FX115" si="986">+ER113+FB113+FL113</f>
        <v>334.04338898805514</v>
      </c>
      <c r="FW113" s="68">
        <f t="shared" si="986"/>
        <v>34.910221011944842</v>
      </c>
      <c r="FX113" s="68">
        <f t="shared" si="986"/>
        <v>1.5933900000000001</v>
      </c>
      <c r="FY113" s="139">
        <f t="shared" si="780"/>
        <v>164.13299999999998</v>
      </c>
      <c r="FZ113" s="140">
        <f t="shared" si="781"/>
        <v>-30.697426498092312</v>
      </c>
      <c r="GA113" s="149">
        <f t="shared" si="869"/>
        <v>937.45499999999993</v>
      </c>
      <c r="GB113" s="68">
        <f t="shared" ref="GB113:GD115" si="987">+DT113+FR113</f>
        <v>830.29078427614115</v>
      </c>
      <c r="GC113" s="68">
        <f t="shared" si="987"/>
        <v>107.16421572385875</v>
      </c>
      <c r="GD113" s="68">
        <f t="shared" si="987"/>
        <v>0</v>
      </c>
      <c r="GE113" s="150">
        <f t="shared" si="870"/>
        <v>791.1070000000002</v>
      </c>
      <c r="GF113" s="68">
        <f t="shared" ref="GF113:GH115" si="988">+DX113+FV113</f>
        <v>717.99375094122934</v>
      </c>
      <c r="GG113" s="68">
        <f t="shared" si="988"/>
        <v>69.646569058770808</v>
      </c>
      <c r="GH113" s="68">
        <f t="shared" si="988"/>
        <v>3.4666800000000002</v>
      </c>
      <c r="GI113" s="139">
        <f t="shared" si="782"/>
        <v>146.34799999999973</v>
      </c>
      <c r="GJ113" s="140">
        <f t="shared" si="783"/>
        <v>-15.61120267106152</v>
      </c>
      <c r="GK113" s="149">
        <f t="shared" si="871"/>
        <v>1685.4349999999999</v>
      </c>
      <c r="GL113" s="68">
        <f t="shared" ref="GL113:GN115" si="989">+ED113+FR113</f>
        <v>1471.1065685522824</v>
      </c>
      <c r="GM113" s="68">
        <f t="shared" si="989"/>
        <v>214.32843144771746</v>
      </c>
      <c r="GN113" s="68">
        <f t="shared" si="989"/>
        <v>0</v>
      </c>
      <c r="GO113" s="150">
        <f t="shared" si="872"/>
        <v>1499.8009700000002</v>
      </c>
      <c r="GP113" s="68">
        <f t="shared" ref="GP113:GR115" si="990">+EH113+FV113</f>
        <v>1338.69571582666</v>
      </c>
      <c r="GQ113" s="68">
        <f t="shared" si="990"/>
        <v>154.48777417334009</v>
      </c>
      <c r="GR113" s="68">
        <f t="shared" si="990"/>
        <v>6.6174800000000005</v>
      </c>
      <c r="GS113" s="139">
        <f t="shared" si="784"/>
        <v>185.63402999999971</v>
      </c>
      <c r="GT113" s="140">
        <f t="shared" si="785"/>
        <v>-11.014012999611353</v>
      </c>
      <c r="GV113" s="31">
        <f>+GK113-[1]Шатура!GK71</f>
        <v>1634.4349999999999</v>
      </c>
      <c r="GW113" s="31">
        <v>709.04890999999998</v>
      </c>
      <c r="GX113" s="65">
        <f t="shared" si="673"/>
        <v>0.3549399999999423</v>
      </c>
      <c r="GY113" s="65">
        <f>+[1]Аппарат!AK108+[1]Филиалы!AK71</f>
        <v>365.10296999999997</v>
      </c>
      <c r="GZ113" s="79">
        <f t="shared" si="874"/>
        <v>0</v>
      </c>
      <c r="HD113" s="79">
        <f>+[1]Аппарат!EG108+[1]Филиалы!EG71</f>
        <v>1129.2539700000002</v>
      </c>
    </row>
    <row r="114" spans="1:213" ht="15" x14ac:dyDescent="0.2">
      <c r="A114" s="356"/>
      <c r="B114" s="107" t="s">
        <v>373</v>
      </c>
      <c r="C114" s="149">
        <f t="shared" si="674"/>
        <v>0</v>
      </c>
      <c r="D114" s="68">
        <f>+[1]Аппарат!D109+[1]Филиалы!D72</f>
        <v>0</v>
      </c>
      <c r="E114" s="68">
        <f>+[1]Аппарат!E109+[1]Филиалы!F72</f>
        <v>0</v>
      </c>
      <c r="F114" s="68">
        <f>+[1]Филиалы!E72</f>
        <v>0</v>
      </c>
      <c r="G114" s="150">
        <f t="shared" si="934"/>
        <v>0</v>
      </c>
      <c r="H114" s="68">
        <f>+[1]Аппарат!H109+[1]Филиалы!H72</f>
        <v>0</v>
      </c>
      <c r="I114" s="68">
        <f>+[1]Аппарат!I109+[1]Филиалы!J72</f>
        <v>0</v>
      </c>
      <c r="J114" s="68">
        <f>+[1]Филиалы!I72</f>
        <v>0</v>
      </c>
      <c r="K114" s="139">
        <f t="shared" si="675"/>
        <v>0</v>
      </c>
      <c r="L114" s="140" t="e">
        <f t="shared" si="676"/>
        <v>#DIV/0!</v>
      </c>
      <c r="M114" s="149">
        <f t="shared" si="762"/>
        <v>0</v>
      </c>
      <c r="N114" s="68">
        <f>+[1]Аппарат!N109+[1]Филиалы!N72</f>
        <v>0</v>
      </c>
      <c r="O114" s="68">
        <f>+[1]Аппарат!O109+[1]Филиалы!P72</f>
        <v>0</v>
      </c>
      <c r="P114" s="68">
        <f>+[1]Филиалы!O72</f>
        <v>0</v>
      </c>
      <c r="Q114" s="150">
        <f t="shared" si="656"/>
        <v>0</v>
      </c>
      <c r="R114" s="68">
        <f>+[1]Аппарат!R109+[1]Филиалы!R72</f>
        <v>0</v>
      </c>
      <c r="S114" s="68">
        <f>+[1]Аппарат!S109+[1]Филиалы!T72</f>
        <v>0</v>
      </c>
      <c r="T114" s="68">
        <f>+[1]Филиалы!S72</f>
        <v>0</v>
      </c>
      <c r="U114" s="139">
        <f t="shared" si="677"/>
        <v>0</v>
      </c>
      <c r="V114" s="140" t="e">
        <f t="shared" si="678"/>
        <v>#DIV/0!</v>
      </c>
      <c r="W114" s="149">
        <f t="shared" si="841"/>
        <v>29.9</v>
      </c>
      <c r="X114" s="68">
        <f>+[1]Аппарат!X109+[1]Филиалы!X72</f>
        <v>23.202236517258825</v>
      </c>
      <c r="Y114" s="68">
        <f>+[1]Аппарат!Y109+[1]Филиалы!Z72</f>
        <v>6.6977634827411716</v>
      </c>
      <c r="Z114" s="68">
        <f>+[1]Филиалы!Y72</f>
        <v>0</v>
      </c>
      <c r="AA114" s="150">
        <f t="shared" si="842"/>
        <v>54.964999999999996</v>
      </c>
      <c r="AB114" s="68">
        <f>+[1]Аппарат!AB109+[1]Филиалы!AB72</f>
        <v>41.048020930899995</v>
      </c>
      <c r="AC114" s="68">
        <f>+[1]Аппарат!AC109+[1]Филиалы!AD72</f>
        <v>13.916979069100002</v>
      </c>
      <c r="AD114" s="68">
        <f>+[1]Филиалы!AC72</f>
        <v>0</v>
      </c>
      <c r="AE114" s="139">
        <f t="shared" si="679"/>
        <v>-25.064999999999998</v>
      </c>
      <c r="AF114" s="140">
        <f t="shared" si="680"/>
        <v>83.829431438127102</v>
      </c>
      <c r="AG114" s="149">
        <f t="shared" si="843"/>
        <v>29.9</v>
      </c>
      <c r="AH114" s="68">
        <f t="shared" si="976"/>
        <v>23.202236517258825</v>
      </c>
      <c r="AI114" s="68">
        <f t="shared" si="976"/>
        <v>6.6977634827411716</v>
      </c>
      <c r="AJ114" s="68">
        <f t="shared" si="976"/>
        <v>0</v>
      </c>
      <c r="AK114" s="150">
        <f t="shared" si="844"/>
        <v>54.964999999999996</v>
      </c>
      <c r="AL114" s="68">
        <f t="shared" si="977"/>
        <v>41.048020930899995</v>
      </c>
      <c r="AM114" s="68">
        <f t="shared" si="977"/>
        <v>13.916979069100002</v>
      </c>
      <c r="AN114" s="68">
        <f t="shared" si="977"/>
        <v>0</v>
      </c>
      <c r="AO114" s="139">
        <f t="shared" si="681"/>
        <v>-25.064999999999998</v>
      </c>
      <c r="AP114" s="140">
        <f t="shared" si="682"/>
        <v>83.829431438127102</v>
      </c>
      <c r="AQ114" s="149">
        <f t="shared" si="845"/>
        <v>0</v>
      </c>
      <c r="AR114" s="68">
        <f>+[1]Аппарат!AR109+[1]Филиалы!AR72</f>
        <v>0</v>
      </c>
      <c r="AS114" s="68">
        <f>+[1]Аппарат!AS109+[1]Филиалы!AT72</f>
        <v>0</v>
      </c>
      <c r="AT114" s="68">
        <f>+[1]Филиалы!AS72</f>
        <v>0</v>
      </c>
      <c r="AU114" s="150">
        <f t="shared" si="846"/>
        <v>0</v>
      </c>
      <c r="AV114" s="68">
        <f>+[1]Аппарат!AV109+[1]Филиалы!AV72</f>
        <v>0</v>
      </c>
      <c r="AW114" s="68">
        <f>+[1]Аппарат!AW109+[1]Филиалы!AX72</f>
        <v>0</v>
      </c>
      <c r="AX114" s="68">
        <f>+[1]Филиалы!AW72</f>
        <v>0</v>
      </c>
      <c r="AY114" s="139">
        <f t="shared" si="683"/>
        <v>0</v>
      </c>
      <c r="AZ114" s="140" t="e">
        <f t="shared" si="684"/>
        <v>#DIV/0!</v>
      </c>
      <c r="BA114" s="149">
        <f t="shared" si="847"/>
        <v>0</v>
      </c>
      <c r="BB114" s="68">
        <f>+[1]Аппарат!BB109+[1]Филиалы!BB72</f>
        <v>0</v>
      </c>
      <c r="BC114" s="68">
        <f>+[1]Аппарат!BC109+[1]Филиалы!BD72</f>
        <v>0</v>
      </c>
      <c r="BD114" s="68">
        <f>+[1]Филиалы!BC72</f>
        <v>0</v>
      </c>
      <c r="BE114" s="150">
        <f t="shared" si="848"/>
        <v>0</v>
      </c>
      <c r="BF114" s="68">
        <f>+[1]Аппарат!BF109+[1]Филиалы!BF72</f>
        <v>0</v>
      </c>
      <c r="BG114" s="68">
        <f>+[1]Аппарат!BG109+[1]Филиалы!BH72</f>
        <v>0</v>
      </c>
      <c r="BH114" s="68">
        <f>+[1]Филиалы!BG72</f>
        <v>0</v>
      </c>
      <c r="BI114" s="139">
        <f t="shared" si="685"/>
        <v>0</v>
      </c>
      <c r="BJ114" s="140" t="e">
        <f t="shared" si="686"/>
        <v>#DIV/0!</v>
      </c>
      <c r="BK114" s="149">
        <f t="shared" si="849"/>
        <v>29.900000000000002</v>
      </c>
      <c r="BL114" s="68">
        <f>+[1]Аппарат!BL109+[1]Филиалы!BL72</f>
        <v>23.202236517258832</v>
      </c>
      <c r="BM114" s="68">
        <f>+[1]Аппарат!BM109+[1]Филиалы!BN72</f>
        <v>6.6977634827411698</v>
      </c>
      <c r="BN114" s="68">
        <f>+[1]Филиалы!BM72</f>
        <v>0</v>
      </c>
      <c r="BO114" s="150">
        <f t="shared" si="850"/>
        <v>13.161000000000001</v>
      </c>
      <c r="BP114" s="68">
        <f>+[1]Аппарат!BP109+[1]Филиалы!BP72</f>
        <v>9.5072182423545648</v>
      </c>
      <c r="BQ114" s="68">
        <f>+[1]Аппарат!BQ109+[1]Филиалы!BR72</f>
        <v>3.6537817576454357</v>
      </c>
      <c r="BR114" s="68">
        <f>+[1]Филиалы!BQ72</f>
        <v>0</v>
      </c>
      <c r="BS114" s="139">
        <f t="shared" si="687"/>
        <v>16.739000000000001</v>
      </c>
      <c r="BT114" s="140">
        <f t="shared" si="688"/>
        <v>-55.983277591973241</v>
      </c>
      <c r="BU114" s="149">
        <f t="shared" si="851"/>
        <v>29.900000000000002</v>
      </c>
      <c r="BV114" s="68">
        <f t="shared" si="978"/>
        <v>23.202236517258832</v>
      </c>
      <c r="BW114" s="68">
        <f t="shared" si="978"/>
        <v>6.6977634827411698</v>
      </c>
      <c r="BX114" s="68">
        <f t="shared" si="978"/>
        <v>0</v>
      </c>
      <c r="BY114" s="150">
        <f t="shared" si="852"/>
        <v>13.161000000000001</v>
      </c>
      <c r="BZ114" s="68">
        <f t="shared" si="979"/>
        <v>9.5072182423545648</v>
      </c>
      <c r="CA114" s="68">
        <f t="shared" si="979"/>
        <v>3.6537817576454357</v>
      </c>
      <c r="CB114" s="68">
        <f t="shared" si="979"/>
        <v>0</v>
      </c>
      <c r="CC114" s="139">
        <f t="shared" si="689"/>
        <v>16.739000000000001</v>
      </c>
      <c r="CD114" s="140">
        <f t="shared" si="690"/>
        <v>-55.983277591973241</v>
      </c>
      <c r="CE114" s="149">
        <f t="shared" si="853"/>
        <v>59.8</v>
      </c>
      <c r="CF114" s="68">
        <f t="shared" si="980"/>
        <v>46.404473034517657</v>
      </c>
      <c r="CG114" s="68">
        <f t="shared" si="980"/>
        <v>13.395526965482341</v>
      </c>
      <c r="CH114" s="68">
        <f t="shared" si="980"/>
        <v>0</v>
      </c>
      <c r="CI114" s="150">
        <f t="shared" si="854"/>
        <v>68.125999999999991</v>
      </c>
      <c r="CJ114" s="68">
        <f>+[1]Аппарат!CJ109+[1]Филиалы!CJ72</f>
        <v>50.555239173254556</v>
      </c>
      <c r="CK114" s="68">
        <f>+[1]Аппарат!CK109+[1]Филиалы!CL72</f>
        <v>17.570760826745438</v>
      </c>
      <c r="CL114" s="68">
        <f>+[1]Филиалы!CK72</f>
        <v>0</v>
      </c>
      <c r="CM114" s="139">
        <f t="shared" si="691"/>
        <v>-8.3259999999999934</v>
      </c>
      <c r="CN114" s="140">
        <f t="shared" si="692"/>
        <v>13.923076923076906</v>
      </c>
      <c r="CO114" s="149">
        <f t="shared" si="933"/>
        <v>0</v>
      </c>
      <c r="CP114" s="68">
        <f>+[1]Аппарат!CP109+[1]Филиалы!CP72</f>
        <v>0</v>
      </c>
      <c r="CQ114" s="68">
        <f>+[1]Аппарат!CQ109+[1]Филиалы!CR72</f>
        <v>0</v>
      </c>
      <c r="CR114" s="68">
        <f>+[1]Филиалы!CQ72</f>
        <v>0</v>
      </c>
      <c r="CS114" s="150">
        <f t="shared" si="935"/>
        <v>0</v>
      </c>
      <c r="CT114" s="68">
        <f>+[1]Аппарат!CT109+[1]Филиалы!CT72</f>
        <v>0</v>
      </c>
      <c r="CU114" s="68">
        <f>+[1]Аппарат!CU109+[1]Филиалы!CV72</f>
        <v>0</v>
      </c>
      <c r="CV114" s="68">
        <f>+[1]Филиалы!CU72</f>
        <v>0</v>
      </c>
      <c r="CW114" s="139">
        <f t="shared" si="763"/>
        <v>0</v>
      </c>
      <c r="CX114" s="140" t="e">
        <f t="shared" si="764"/>
        <v>#DIV/0!</v>
      </c>
      <c r="CY114" s="149">
        <f t="shared" si="765"/>
        <v>0</v>
      </c>
      <c r="CZ114" s="68">
        <f>+[1]Аппарат!CZ109+[1]Филиалы!CZ72</f>
        <v>0</v>
      </c>
      <c r="DA114" s="68">
        <f>+[1]Аппарат!DA109+[1]Филиалы!DB72</f>
        <v>0</v>
      </c>
      <c r="DB114" s="68">
        <f>+[1]Филиалы!DA72</f>
        <v>0</v>
      </c>
      <c r="DC114" s="150">
        <f t="shared" si="662"/>
        <v>0</v>
      </c>
      <c r="DD114" s="68">
        <f>+[1]Аппарат!DD109+[1]Филиалы!DD72</f>
        <v>0</v>
      </c>
      <c r="DE114" s="68">
        <f>+[1]Аппарат!DE109+[1]Филиалы!DF72</f>
        <v>0</v>
      </c>
      <c r="DF114" s="68">
        <f>+[1]Филиалы!DE72</f>
        <v>0</v>
      </c>
      <c r="DG114" s="139">
        <f t="shared" si="766"/>
        <v>0</v>
      </c>
      <c r="DH114" s="140" t="e">
        <f t="shared" si="767"/>
        <v>#DIV/0!</v>
      </c>
      <c r="DI114" s="149">
        <f t="shared" si="855"/>
        <v>29.9</v>
      </c>
      <c r="DJ114" s="68">
        <f>+[1]Аппарат!DJ109+[1]Филиалы!DJ72</f>
        <v>23.202236517258825</v>
      </c>
      <c r="DK114" s="68">
        <f>+[1]Аппарат!DK109+[1]Филиалы!DL72</f>
        <v>6.6977634827411734</v>
      </c>
      <c r="DL114" s="68">
        <f>+[1]Филиалы!DK72</f>
        <v>0</v>
      </c>
      <c r="DM114" s="150">
        <f t="shared" si="856"/>
        <v>38.138999999999996</v>
      </c>
      <c r="DN114" s="68">
        <f>+[1]Аппарат!DN109+[1]Филиалы!DN72</f>
        <v>28.460256491879516</v>
      </c>
      <c r="DO114" s="68">
        <f>+[1]Аппарат!DO109+[1]Филиалы!DP72</f>
        <v>9.6787435081204833</v>
      </c>
      <c r="DP114" s="68">
        <f>+[1]Филиалы!DO72</f>
        <v>0</v>
      </c>
      <c r="DQ114" s="139">
        <f t="shared" si="768"/>
        <v>-8.2389999999999972</v>
      </c>
      <c r="DR114" s="140">
        <f t="shared" si="769"/>
        <v>27.555183946488285</v>
      </c>
      <c r="DS114" s="149">
        <f t="shared" si="857"/>
        <v>29.9</v>
      </c>
      <c r="DT114" s="68">
        <f t="shared" si="981"/>
        <v>23.202236517258825</v>
      </c>
      <c r="DU114" s="68">
        <f t="shared" si="981"/>
        <v>6.6977634827411734</v>
      </c>
      <c r="DV114" s="68">
        <f t="shared" si="981"/>
        <v>0</v>
      </c>
      <c r="DW114" s="150">
        <f t="shared" si="858"/>
        <v>38.138999999999996</v>
      </c>
      <c r="DX114" s="68">
        <f t="shared" si="982"/>
        <v>28.460256491879516</v>
      </c>
      <c r="DY114" s="68">
        <f t="shared" si="982"/>
        <v>9.6787435081204833</v>
      </c>
      <c r="DZ114" s="68">
        <f t="shared" si="982"/>
        <v>0</v>
      </c>
      <c r="EA114" s="139">
        <f t="shared" si="770"/>
        <v>-8.2389999999999972</v>
      </c>
      <c r="EB114" s="140">
        <f t="shared" si="771"/>
        <v>27.555183946488285</v>
      </c>
      <c r="EC114" s="149">
        <f t="shared" si="859"/>
        <v>89.699999999999989</v>
      </c>
      <c r="ED114" s="68">
        <f t="shared" si="983"/>
        <v>69.606709551776476</v>
      </c>
      <c r="EE114" s="68">
        <f t="shared" si="983"/>
        <v>20.093290448223513</v>
      </c>
      <c r="EF114" s="68">
        <f t="shared" si="983"/>
        <v>0</v>
      </c>
      <c r="EG114" s="150">
        <f t="shared" si="860"/>
        <v>106.26499999999999</v>
      </c>
      <c r="EH114" s="68">
        <f t="shared" si="984"/>
        <v>79.015495665134068</v>
      </c>
      <c r="EI114" s="68">
        <f t="shared" si="984"/>
        <v>27.249504334865922</v>
      </c>
      <c r="EJ114" s="68">
        <f t="shared" si="984"/>
        <v>0</v>
      </c>
      <c r="EK114" s="139">
        <f t="shared" si="772"/>
        <v>-16.564999999999998</v>
      </c>
      <c r="EL114" s="140">
        <f t="shared" si="773"/>
        <v>18.467112597547384</v>
      </c>
      <c r="EM114" s="149">
        <f t="shared" si="861"/>
        <v>0</v>
      </c>
      <c r="EN114" s="68">
        <f>+[1]Аппарат!EN109+[1]Филиалы!EN72</f>
        <v>0</v>
      </c>
      <c r="EO114" s="68">
        <f>+[1]Аппарат!EO109+[1]Филиалы!EP72</f>
        <v>0</v>
      </c>
      <c r="EP114" s="68">
        <f>+[1]Филиалы!EO72</f>
        <v>0</v>
      </c>
      <c r="EQ114" s="150">
        <f t="shared" si="862"/>
        <v>0</v>
      </c>
      <c r="ER114" s="68">
        <f>+[1]Аппарат!ER109+[1]Филиалы!ER72</f>
        <v>0</v>
      </c>
      <c r="ES114" s="68">
        <f>+[1]Аппарат!ES109+[1]Филиалы!ET72</f>
        <v>0</v>
      </c>
      <c r="ET114" s="68">
        <f>+[1]Филиалы!ES72</f>
        <v>0</v>
      </c>
      <c r="EU114" s="139">
        <f t="shared" si="774"/>
        <v>0</v>
      </c>
      <c r="EV114" s="140" t="e">
        <f t="shared" si="775"/>
        <v>#DIV/0!</v>
      </c>
      <c r="EW114" s="149">
        <f t="shared" si="863"/>
        <v>0</v>
      </c>
      <c r="EX114" s="68">
        <f>+[1]Аппарат!EX109+[1]Филиалы!EX72</f>
        <v>0</v>
      </c>
      <c r="EY114" s="68">
        <f>+[1]Аппарат!EY109+[1]Филиалы!EZ72</f>
        <v>0</v>
      </c>
      <c r="EZ114" s="68">
        <f>+[1]Филиалы!EY72</f>
        <v>0</v>
      </c>
      <c r="FA114" s="150">
        <f t="shared" si="864"/>
        <v>0</v>
      </c>
      <c r="FB114" s="68">
        <f>+[1]Аппарат!FB109+[1]Филиалы!FB72</f>
        <v>0</v>
      </c>
      <c r="FC114" s="68">
        <f>+[1]Аппарат!FC109+[1]Филиалы!FD72</f>
        <v>0</v>
      </c>
      <c r="FD114" s="68">
        <f>+[1]Филиалы!FC72</f>
        <v>0</v>
      </c>
      <c r="FE114" s="139">
        <f t="shared" si="776"/>
        <v>0</v>
      </c>
      <c r="FF114" s="140" t="e">
        <f t="shared" si="777"/>
        <v>#DIV/0!</v>
      </c>
      <c r="FG114" s="149">
        <f t="shared" si="865"/>
        <v>29.899999999999995</v>
      </c>
      <c r="FH114" s="68">
        <f>+[1]Аппарат!FH109+[1]Филиалы!FH72</f>
        <v>23.202236517258825</v>
      </c>
      <c r="FI114" s="68">
        <f>+[1]Аппарат!FI109+[1]Филиалы!FJ72</f>
        <v>6.6977634827411698</v>
      </c>
      <c r="FJ114" s="68">
        <f>+[1]Филиалы!FI72</f>
        <v>0</v>
      </c>
      <c r="FK114" s="150">
        <f t="shared" si="866"/>
        <v>31.984000000000002</v>
      </c>
      <c r="FL114" s="68">
        <f>+[1]Аппарат!FL109+[1]Филиалы!FL72</f>
        <v>23.403899687005801</v>
      </c>
      <c r="FM114" s="68">
        <f>+[1]Аппарат!FM109+[1]Филиалы!FN72</f>
        <v>8.5801003129942011</v>
      </c>
      <c r="FN114" s="68">
        <f>+[1]Филиалы!FM72</f>
        <v>0</v>
      </c>
      <c r="FO114" s="139">
        <f t="shared" si="778"/>
        <v>-2.0840000000000067</v>
      </c>
      <c r="FP114" s="140">
        <f t="shared" si="779"/>
        <v>6.9698996655518641</v>
      </c>
      <c r="FQ114" s="149">
        <f t="shared" si="867"/>
        <v>29.899999999999995</v>
      </c>
      <c r="FR114" s="68">
        <f t="shared" si="985"/>
        <v>23.202236517258825</v>
      </c>
      <c r="FS114" s="68">
        <f t="shared" si="985"/>
        <v>6.6977634827411698</v>
      </c>
      <c r="FT114" s="68">
        <f t="shared" si="985"/>
        <v>0</v>
      </c>
      <c r="FU114" s="150">
        <f t="shared" si="868"/>
        <v>31.984000000000002</v>
      </c>
      <c r="FV114" s="68">
        <f t="shared" si="986"/>
        <v>23.403899687005801</v>
      </c>
      <c r="FW114" s="68">
        <f t="shared" si="986"/>
        <v>8.5801003129942011</v>
      </c>
      <c r="FX114" s="68">
        <f t="shared" si="986"/>
        <v>0</v>
      </c>
      <c r="FY114" s="139">
        <f t="shared" si="780"/>
        <v>-2.0840000000000067</v>
      </c>
      <c r="FZ114" s="140">
        <f t="shared" si="781"/>
        <v>6.9698996655518641</v>
      </c>
      <c r="GA114" s="149">
        <f t="shared" si="869"/>
        <v>59.8</v>
      </c>
      <c r="GB114" s="68">
        <f t="shared" si="987"/>
        <v>46.40447303451765</v>
      </c>
      <c r="GC114" s="68">
        <f t="shared" si="987"/>
        <v>13.395526965482343</v>
      </c>
      <c r="GD114" s="68">
        <f t="shared" si="987"/>
        <v>0</v>
      </c>
      <c r="GE114" s="150">
        <f t="shared" si="870"/>
        <v>70.123000000000005</v>
      </c>
      <c r="GF114" s="68">
        <f t="shared" si="988"/>
        <v>51.864156178885317</v>
      </c>
      <c r="GG114" s="68">
        <f t="shared" si="988"/>
        <v>18.258843821114684</v>
      </c>
      <c r="GH114" s="68">
        <f t="shared" si="988"/>
        <v>0</v>
      </c>
      <c r="GI114" s="139">
        <f t="shared" si="782"/>
        <v>-10.323000000000008</v>
      </c>
      <c r="GJ114" s="140">
        <f t="shared" si="783"/>
        <v>17.262541806020067</v>
      </c>
      <c r="GK114" s="149">
        <f t="shared" si="871"/>
        <v>119.59999999999998</v>
      </c>
      <c r="GL114" s="68">
        <f t="shared" si="989"/>
        <v>92.808946069035301</v>
      </c>
      <c r="GM114" s="68">
        <f t="shared" si="989"/>
        <v>26.791053930964683</v>
      </c>
      <c r="GN114" s="68">
        <f t="shared" si="989"/>
        <v>0</v>
      </c>
      <c r="GO114" s="150">
        <f t="shared" si="872"/>
        <v>138.249</v>
      </c>
      <c r="GP114" s="68">
        <f t="shared" si="990"/>
        <v>102.41939535213987</v>
      </c>
      <c r="GQ114" s="68">
        <f t="shared" si="990"/>
        <v>35.829604647860123</v>
      </c>
      <c r="GR114" s="68">
        <f t="shared" si="990"/>
        <v>0</v>
      </c>
      <c r="GS114" s="139">
        <f t="shared" si="784"/>
        <v>-18.649000000000015</v>
      </c>
      <c r="GT114" s="140">
        <f t="shared" si="785"/>
        <v>15.592809364548515</v>
      </c>
      <c r="GV114" s="31">
        <f>+GK114-[1]Шатура!GK72</f>
        <v>119.59999999999998</v>
      </c>
      <c r="GW114" s="31">
        <v>65.116</v>
      </c>
      <c r="GX114" s="65">
        <f t="shared" si="673"/>
        <v>-3.0099999999999909</v>
      </c>
      <c r="GY114" s="65">
        <f>+[1]Аппарат!AK109+[1]Филиалы!AK72</f>
        <v>54.964999999999996</v>
      </c>
      <c r="GZ114" s="79">
        <f t="shared" si="874"/>
        <v>0</v>
      </c>
      <c r="HD114" s="79">
        <f>+[1]Аппарат!EG109+[1]Филиалы!EG72</f>
        <v>106.26499999999999</v>
      </c>
    </row>
    <row r="115" spans="1:213" ht="15" x14ac:dyDescent="0.2">
      <c r="A115" s="357"/>
      <c r="B115" s="130" t="s">
        <v>374</v>
      </c>
      <c r="C115" s="149">
        <f t="shared" si="674"/>
        <v>0</v>
      </c>
      <c r="D115" s="68">
        <f>+[1]Аппарат!D110+[1]Филиалы!D74</f>
        <v>0</v>
      </c>
      <c r="E115" s="68">
        <f>+[1]Аппарат!E110+[1]Филиалы!F74</f>
        <v>0</v>
      </c>
      <c r="F115" s="68">
        <f>+[1]Филиалы!E74</f>
        <v>0</v>
      </c>
      <c r="G115" s="150">
        <f t="shared" si="934"/>
        <v>0</v>
      </c>
      <c r="H115" s="68">
        <f>+[1]Аппарат!H110+[1]Филиалы!H74</f>
        <v>0</v>
      </c>
      <c r="I115" s="68">
        <f>+[1]Аппарат!I110+[1]Филиалы!J74</f>
        <v>0</v>
      </c>
      <c r="J115" s="68">
        <f>+[1]Филиалы!I74</f>
        <v>0</v>
      </c>
      <c r="K115" s="139">
        <f t="shared" si="675"/>
        <v>0</v>
      </c>
      <c r="L115" s="140" t="e">
        <f t="shared" si="676"/>
        <v>#DIV/0!</v>
      </c>
      <c r="M115" s="149">
        <f t="shared" si="762"/>
        <v>0</v>
      </c>
      <c r="N115" s="68">
        <f>+[1]Аппарат!N110+[1]Филиалы!N74</f>
        <v>0</v>
      </c>
      <c r="O115" s="68">
        <f>+[1]Аппарат!O110+[1]Филиалы!P74</f>
        <v>0</v>
      </c>
      <c r="P115" s="68">
        <f>+[1]Филиалы!O74</f>
        <v>0</v>
      </c>
      <c r="Q115" s="150">
        <f t="shared" si="656"/>
        <v>0</v>
      </c>
      <c r="R115" s="68">
        <f>+[1]Аппарат!R110+[1]Филиалы!R74</f>
        <v>0</v>
      </c>
      <c r="S115" s="68">
        <f>+[1]Аппарат!S110+[1]Филиалы!T74</f>
        <v>0</v>
      </c>
      <c r="T115" s="68">
        <f>+[1]Филиалы!S74</f>
        <v>0</v>
      </c>
      <c r="U115" s="139">
        <f t="shared" si="677"/>
        <v>0</v>
      </c>
      <c r="V115" s="140" t="e">
        <f t="shared" si="678"/>
        <v>#DIV/0!</v>
      </c>
      <c r="W115" s="149">
        <f t="shared" si="841"/>
        <v>69.86</v>
      </c>
      <c r="X115" s="68">
        <f>+[1]Аппарат!X110+[1]Филиалы!X74</f>
        <v>69.86</v>
      </c>
      <c r="Y115" s="68">
        <f>+[1]Аппарат!Y110+[1]Филиалы!Z74</f>
        <v>0</v>
      </c>
      <c r="Z115" s="68">
        <f>+[1]Филиалы!Y74</f>
        <v>0</v>
      </c>
      <c r="AA115" s="150">
        <f t="shared" si="842"/>
        <v>47.163919999999997</v>
      </c>
      <c r="AB115" s="68">
        <f>+[1]Аппарат!AB110+[1]Филиалы!AB74</f>
        <v>47.007770000000001</v>
      </c>
      <c r="AC115" s="68">
        <f>+[1]Аппарат!AC110+[1]Филиалы!AD74</f>
        <v>0.15615000000000001</v>
      </c>
      <c r="AD115" s="68">
        <f>+[1]Филиалы!AC74</f>
        <v>0</v>
      </c>
      <c r="AE115" s="139">
        <f t="shared" si="679"/>
        <v>22.696080000000002</v>
      </c>
      <c r="AF115" s="140">
        <f t="shared" si="680"/>
        <v>-32.487947323217867</v>
      </c>
      <c r="AG115" s="149">
        <f t="shared" si="843"/>
        <v>69.86</v>
      </c>
      <c r="AH115" s="68">
        <f t="shared" si="976"/>
        <v>69.86</v>
      </c>
      <c r="AI115" s="68">
        <f t="shared" si="976"/>
        <v>0</v>
      </c>
      <c r="AJ115" s="68">
        <f t="shared" si="976"/>
        <v>0</v>
      </c>
      <c r="AK115" s="150">
        <f t="shared" si="844"/>
        <v>47.163919999999997</v>
      </c>
      <c r="AL115" s="68">
        <f t="shared" si="977"/>
        <v>47.007770000000001</v>
      </c>
      <c r="AM115" s="68">
        <f t="shared" si="977"/>
        <v>0.15615000000000001</v>
      </c>
      <c r="AN115" s="68">
        <f t="shared" si="977"/>
        <v>0</v>
      </c>
      <c r="AO115" s="139">
        <f t="shared" si="681"/>
        <v>22.696080000000002</v>
      </c>
      <c r="AP115" s="140">
        <f t="shared" si="682"/>
        <v>-32.487947323217867</v>
      </c>
      <c r="AQ115" s="149">
        <f t="shared" si="845"/>
        <v>0</v>
      </c>
      <c r="AR115" s="68">
        <f>+[1]Аппарат!AR110+[1]Филиалы!AR74</f>
        <v>0</v>
      </c>
      <c r="AS115" s="68">
        <f>+[1]Аппарат!AS110+[1]Филиалы!AT74</f>
        <v>0</v>
      </c>
      <c r="AT115" s="68">
        <f>+[1]Филиалы!AS74</f>
        <v>0</v>
      </c>
      <c r="AU115" s="150">
        <f t="shared" si="846"/>
        <v>0</v>
      </c>
      <c r="AV115" s="68">
        <f>+[1]Аппарат!AV110+[1]Филиалы!AV74</f>
        <v>0</v>
      </c>
      <c r="AW115" s="68">
        <f>+[1]Аппарат!AW110+[1]Филиалы!AX74</f>
        <v>0</v>
      </c>
      <c r="AX115" s="68">
        <f>+[1]Филиалы!AW74</f>
        <v>0</v>
      </c>
      <c r="AY115" s="139">
        <f t="shared" si="683"/>
        <v>0</v>
      </c>
      <c r="AZ115" s="140" t="e">
        <f t="shared" si="684"/>
        <v>#DIV/0!</v>
      </c>
      <c r="BA115" s="149">
        <f t="shared" si="847"/>
        <v>0</v>
      </c>
      <c r="BB115" s="68">
        <f>+[1]Аппарат!BB110+[1]Филиалы!BB74</f>
        <v>0</v>
      </c>
      <c r="BC115" s="68">
        <f>+[1]Аппарат!BC110+[1]Филиалы!BD74</f>
        <v>0</v>
      </c>
      <c r="BD115" s="68">
        <f>+[1]Филиалы!BC74</f>
        <v>0</v>
      </c>
      <c r="BE115" s="150">
        <f t="shared" si="848"/>
        <v>0</v>
      </c>
      <c r="BF115" s="68">
        <f>+[1]Аппарат!BF110+[1]Филиалы!BF74</f>
        <v>0</v>
      </c>
      <c r="BG115" s="68">
        <f>+[1]Аппарат!BG110+[1]Филиалы!BH74</f>
        <v>0</v>
      </c>
      <c r="BH115" s="68">
        <f>+[1]Филиалы!BG74</f>
        <v>0</v>
      </c>
      <c r="BI115" s="139">
        <f t="shared" si="685"/>
        <v>0</v>
      </c>
      <c r="BJ115" s="140" t="e">
        <f t="shared" si="686"/>
        <v>#DIV/0!</v>
      </c>
      <c r="BK115" s="149">
        <f t="shared" si="849"/>
        <v>72.39</v>
      </c>
      <c r="BL115" s="68">
        <f>+[1]Аппарат!BL110+[1]Филиалы!BL74</f>
        <v>72.39</v>
      </c>
      <c r="BM115" s="68">
        <f>+[1]Аппарат!BM110+[1]Филиалы!BN74</f>
        <v>0</v>
      </c>
      <c r="BN115" s="68">
        <f>+[1]Филиалы!BM74</f>
        <v>0</v>
      </c>
      <c r="BO115" s="150">
        <f t="shared" si="850"/>
        <v>39.636060000000001</v>
      </c>
      <c r="BP115" s="68">
        <f>+[1]Аппарат!BP110+[1]Филиалы!BP74</f>
        <v>38.835210000000004</v>
      </c>
      <c r="BQ115" s="68">
        <f>+[1]Аппарат!BQ110+[1]Филиалы!BR74</f>
        <v>0.46993000000000007</v>
      </c>
      <c r="BR115" s="68">
        <f>+[1]Филиалы!BQ74</f>
        <v>0.33091999999999999</v>
      </c>
      <c r="BS115" s="139">
        <f t="shared" si="687"/>
        <v>32.75394</v>
      </c>
      <c r="BT115" s="140">
        <f t="shared" si="688"/>
        <v>-45.246498135101533</v>
      </c>
      <c r="BU115" s="149">
        <f t="shared" si="851"/>
        <v>72.39</v>
      </c>
      <c r="BV115" s="68">
        <f t="shared" si="978"/>
        <v>72.39</v>
      </c>
      <c r="BW115" s="68">
        <f t="shared" si="978"/>
        <v>0</v>
      </c>
      <c r="BX115" s="68">
        <f t="shared" si="978"/>
        <v>0</v>
      </c>
      <c r="BY115" s="150">
        <f t="shared" si="852"/>
        <v>39.636060000000001</v>
      </c>
      <c r="BZ115" s="68">
        <f t="shared" si="979"/>
        <v>38.835210000000004</v>
      </c>
      <c r="CA115" s="68">
        <f t="shared" si="979"/>
        <v>0.46993000000000007</v>
      </c>
      <c r="CB115" s="68">
        <f t="shared" si="979"/>
        <v>0.33091999999999999</v>
      </c>
      <c r="CC115" s="139">
        <f t="shared" si="689"/>
        <v>32.75394</v>
      </c>
      <c r="CD115" s="140">
        <f t="shared" si="690"/>
        <v>-45.246498135101533</v>
      </c>
      <c r="CE115" s="149">
        <f t="shared" si="853"/>
        <v>142.25</v>
      </c>
      <c r="CF115" s="68">
        <f t="shared" si="980"/>
        <v>142.25</v>
      </c>
      <c r="CG115" s="68">
        <f t="shared" si="980"/>
        <v>0</v>
      </c>
      <c r="CH115" s="68">
        <f t="shared" si="980"/>
        <v>0</v>
      </c>
      <c r="CI115" s="150">
        <f t="shared" si="854"/>
        <v>86.799980000000005</v>
      </c>
      <c r="CJ115" s="68">
        <f>+[1]Аппарат!CJ110+[1]Филиалы!CJ74</f>
        <v>85.842979999999997</v>
      </c>
      <c r="CK115" s="68">
        <f>+[1]Аппарат!CK110+[1]Филиалы!CL74</f>
        <v>0.62607999999999997</v>
      </c>
      <c r="CL115" s="68">
        <f>+[1]Филиалы!CK74</f>
        <v>0.33091999999999999</v>
      </c>
      <c r="CM115" s="139">
        <f t="shared" si="691"/>
        <v>55.450019999999995</v>
      </c>
      <c r="CN115" s="140">
        <f t="shared" si="692"/>
        <v>-38.980681898066784</v>
      </c>
      <c r="CO115" s="149">
        <f t="shared" si="933"/>
        <v>13.5</v>
      </c>
      <c r="CP115" s="68">
        <f>+[1]Аппарат!CP110+[1]Филиалы!CP74</f>
        <v>13.5</v>
      </c>
      <c r="CQ115" s="68">
        <f>+[1]Аппарат!CQ110+[1]Филиалы!CR74</f>
        <v>0</v>
      </c>
      <c r="CR115" s="68">
        <f>+[1]Филиалы!CQ74</f>
        <v>0</v>
      </c>
      <c r="CS115" s="150">
        <f t="shared" si="935"/>
        <v>0</v>
      </c>
      <c r="CT115" s="68">
        <f>+[1]Аппарат!CT110+[1]Филиалы!CT74</f>
        <v>0</v>
      </c>
      <c r="CU115" s="68">
        <f>+[1]Аппарат!CU110+[1]Филиалы!CV74</f>
        <v>0</v>
      </c>
      <c r="CV115" s="68">
        <f>+[1]Филиалы!CU74</f>
        <v>0</v>
      </c>
      <c r="CW115" s="139">
        <f t="shared" si="763"/>
        <v>13.5</v>
      </c>
      <c r="CX115" s="140">
        <f t="shared" si="764"/>
        <v>-100</v>
      </c>
      <c r="CY115" s="149">
        <f t="shared" si="765"/>
        <v>0.5</v>
      </c>
      <c r="CZ115" s="68">
        <f>+[1]Аппарат!CZ110+[1]Филиалы!CZ74</f>
        <v>0.5</v>
      </c>
      <c r="DA115" s="68">
        <f>+[1]Аппарат!DA110+[1]Филиалы!DB74</f>
        <v>0</v>
      </c>
      <c r="DB115" s="68">
        <f>+[1]Филиалы!DA74</f>
        <v>0</v>
      </c>
      <c r="DC115" s="150">
        <f t="shared" si="662"/>
        <v>0</v>
      </c>
      <c r="DD115" s="68">
        <f>+[1]Аппарат!DD110+[1]Филиалы!DD74</f>
        <v>0</v>
      </c>
      <c r="DE115" s="68">
        <f>+[1]Аппарат!DE110+[1]Филиалы!DF74</f>
        <v>0</v>
      </c>
      <c r="DF115" s="68">
        <f>+[1]Филиалы!DE74</f>
        <v>0</v>
      </c>
      <c r="DG115" s="139">
        <f t="shared" si="766"/>
        <v>0.5</v>
      </c>
      <c r="DH115" s="140">
        <f t="shared" si="767"/>
        <v>-100</v>
      </c>
      <c r="DI115" s="149">
        <f t="shared" si="855"/>
        <v>109.11</v>
      </c>
      <c r="DJ115" s="68">
        <f>+[1]Аппарат!DJ110+[1]Филиалы!DJ74</f>
        <v>109.11</v>
      </c>
      <c r="DK115" s="68">
        <f>+[1]Аппарат!DK110+[1]Филиалы!DL74</f>
        <v>0</v>
      </c>
      <c r="DL115" s="68">
        <f>+[1]Филиалы!DK74</f>
        <v>0</v>
      </c>
      <c r="DM115" s="150">
        <f t="shared" si="856"/>
        <v>40.255879999999998</v>
      </c>
      <c r="DN115" s="68">
        <f>+[1]Аппарат!DN110+[1]Филиалы!DN74</f>
        <v>39.234409999999997</v>
      </c>
      <c r="DO115" s="68">
        <f>+[1]Аппарат!DO110+[1]Филиалы!DP74</f>
        <v>0.56665999999999994</v>
      </c>
      <c r="DP115" s="68">
        <f>+[1]Филиалы!DO74</f>
        <v>0.45480999999999899</v>
      </c>
      <c r="DQ115" s="139">
        <f t="shared" si="768"/>
        <v>68.854119999999995</v>
      </c>
      <c r="DR115" s="140">
        <f t="shared" si="769"/>
        <v>-63.105233250847768</v>
      </c>
      <c r="DS115" s="149">
        <f t="shared" si="857"/>
        <v>123.11</v>
      </c>
      <c r="DT115" s="68">
        <f t="shared" si="981"/>
        <v>123.11</v>
      </c>
      <c r="DU115" s="68">
        <f t="shared" si="981"/>
        <v>0</v>
      </c>
      <c r="DV115" s="68">
        <f t="shared" si="981"/>
        <v>0</v>
      </c>
      <c r="DW115" s="150">
        <f t="shared" si="858"/>
        <v>40.255879999999998</v>
      </c>
      <c r="DX115" s="68">
        <f t="shared" si="982"/>
        <v>39.234409999999997</v>
      </c>
      <c r="DY115" s="68">
        <f t="shared" si="982"/>
        <v>0.56665999999999994</v>
      </c>
      <c r="DZ115" s="68">
        <f t="shared" si="982"/>
        <v>0.45480999999999899</v>
      </c>
      <c r="EA115" s="139">
        <f t="shared" si="770"/>
        <v>82.854119999999995</v>
      </c>
      <c r="EB115" s="140">
        <f t="shared" si="771"/>
        <v>-67.300885387052233</v>
      </c>
      <c r="EC115" s="149">
        <f t="shared" si="859"/>
        <v>265.36</v>
      </c>
      <c r="ED115" s="68">
        <f t="shared" si="983"/>
        <v>265.36</v>
      </c>
      <c r="EE115" s="68">
        <f t="shared" si="983"/>
        <v>0</v>
      </c>
      <c r="EF115" s="68">
        <f t="shared" si="983"/>
        <v>0</v>
      </c>
      <c r="EG115" s="150">
        <f t="shared" si="860"/>
        <v>127.05586</v>
      </c>
      <c r="EH115" s="68">
        <f t="shared" si="984"/>
        <v>125.07738999999999</v>
      </c>
      <c r="EI115" s="68">
        <f t="shared" si="984"/>
        <v>1.1927399999999999</v>
      </c>
      <c r="EJ115" s="68">
        <f t="shared" si="984"/>
        <v>0.78572999999999893</v>
      </c>
      <c r="EK115" s="139">
        <f t="shared" si="772"/>
        <v>138.30414000000002</v>
      </c>
      <c r="EL115" s="140">
        <f t="shared" si="773"/>
        <v>-52.119437744950261</v>
      </c>
      <c r="EM115" s="149">
        <f t="shared" si="861"/>
        <v>0</v>
      </c>
      <c r="EN115" s="68">
        <f>+[1]Аппарат!EN110+[1]Филиалы!EN74</f>
        <v>0</v>
      </c>
      <c r="EO115" s="68">
        <f>+[1]Аппарат!EO110+[1]Филиалы!EP74</f>
        <v>0</v>
      </c>
      <c r="EP115" s="68">
        <f>+[1]Филиалы!EO74</f>
        <v>0</v>
      </c>
      <c r="EQ115" s="150">
        <f t="shared" si="862"/>
        <v>0</v>
      </c>
      <c r="ER115" s="68">
        <f>+[1]Аппарат!ER110+[1]Филиалы!ER74</f>
        <v>0</v>
      </c>
      <c r="ES115" s="68">
        <f>+[1]Аппарат!ES110+[1]Филиалы!ET74</f>
        <v>0</v>
      </c>
      <c r="ET115" s="68">
        <f>+[1]Филиалы!ES74</f>
        <v>0</v>
      </c>
      <c r="EU115" s="139">
        <f t="shared" si="774"/>
        <v>0</v>
      </c>
      <c r="EV115" s="140" t="e">
        <f t="shared" si="775"/>
        <v>#DIV/0!</v>
      </c>
      <c r="EW115" s="149">
        <f t="shared" si="863"/>
        <v>0.5</v>
      </c>
      <c r="EX115" s="68">
        <f>+[1]Аппарат!EX110+[1]Филиалы!EX74</f>
        <v>0.5</v>
      </c>
      <c r="EY115" s="68">
        <f>+[1]Аппарат!EY110+[1]Филиалы!EZ74</f>
        <v>0</v>
      </c>
      <c r="EZ115" s="68">
        <f>+[1]Филиалы!EY74</f>
        <v>0</v>
      </c>
      <c r="FA115" s="150">
        <f t="shared" si="864"/>
        <v>0</v>
      </c>
      <c r="FB115" s="68">
        <f>+[1]Аппарат!FB110+[1]Филиалы!FB74</f>
        <v>0</v>
      </c>
      <c r="FC115" s="68">
        <f>+[1]Аппарат!FC110+[1]Филиалы!FD74</f>
        <v>0</v>
      </c>
      <c r="FD115" s="68">
        <f>+[1]Филиалы!FC74</f>
        <v>0</v>
      </c>
      <c r="FE115" s="139">
        <f t="shared" si="776"/>
        <v>0.5</v>
      </c>
      <c r="FF115" s="140">
        <f t="shared" si="777"/>
        <v>-100</v>
      </c>
      <c r="FG115" s="149">
        <f t="shared" si="865"/>
        <v>106.08999999999999</v>
      </c>
      <c r="FH115" s="68">
        <f>+[1]Аппарат!FH110+[1]Филиалы!FH74</f>
        <v>106.08999999999999</v>
      </c>
      <c r="FI115" s="68">
        <f>+[1]Аппарат!FI110+[1]Филиалы!FJ74</f>
        <v>0</v>
      </c>
      <c r="FJ115" s="68">
        <f>+[1]Филиалы!FI74</f>
        <v>0</v>
      </c>
      <c r="FK115" s="150">
        <f t="shared" si="866"/>
        <v>37.154130000000002</v>
      </c>
      <c r="FL115" s="68">
        <f>+[1]Аппарат!FL110+[1]Филиалы!FL74</f>
        <v>36.06991</v>
      </c>
      <c r="FM115" s="68">
        <f>+[1]Аппарат!FM110+[1]Филиалы!FN74</f>
        <v>0.61011999999999988</v>
      </c>
      <c r="FN115" s="68">
        <f>+[1]Филиалы!FM74</f>
        <v>0.47410000000000002</v>
      </c>
      <c r="FO115" s="139">
        <f t="shared" si="778"/>
        <v>68.935869999999994</v>
      </c>
      <c r="FP115" s="140">
        <f t="shared" si="779"/>
        <v>-64.978669054576301</v>
      </c>
      <c r="FQ115" s="149">
        <f t="shared" si="867"/>
        <v>106.58999999999999</v>
      </c>
      <c r="FR115" s="68">
        <f t="shared" si="985"/>
        <v>106.58999999999999</v>
      </c>
      <c r="FS115" s="68">
        <f t="shared" si="985"/>
        <v>0</v>
      </c>
      <c r="FT115" s="68">
        <f t="shared" si="985"/>
        <v>0</v>
      </c>
      <c r="FU115" s="150">
        <f t="shared" si="868"/>
        <v>37.154130000000002</v>
      </c>
      <c r="FV115" s="68">
        <f t="shared" si="986"/>
        <v>36.06991</v>
      </c>
      <c r="FW115" s="68">
        <f t="shared" si="986"/>
        <v>0.61011999999999988</v>
      </c>
      <c r="FX115" s="68">
        <f t="shared" si="986"/>
        <v>0.47410000000000002</v>
      </c>
      <c r="FY115" s="139">
        <f t="shared" si="780"/>
        <v>69.435869999999994</v>
      </c>
      <c r="FZ115" s="140">
        <f t="shared" si="781"/>
        <v>-65.142949620039388</v>
      </c>
      <c r="GA115" s="149">
        <f t="shared" si="869"/>
        <v>229.7</v>
      </c>
      <c r="GB115" s="68">
        <f t="shared" si="987"/>
        <v>229.7</v>
      </c>
      <c r="GC115" s="68">
        <f t="shared" si="987"/>
        <v>0</v>
      </c>
      <c r="GD115" s="68">
        <f t="shared" si="987"/>
        <v>0</v>
      </c>
      <c r="GE115" s="150">
        <f t="shared" si="870"/>
        <v>77.410009999999986</v>
      </c>
      <c r="GF115" s="68">
        <f t="shared" si="988"/>
        <v>75.30431999999999</v>
      </c>
      <c r="GG115" s="68">
        <f t="shared" si="988"/>
        <v>1.1767799999999999</v>
      </c>
      <c r="GH115" s="68">
        <f t="shared" si="988"/>
        <v>0.92890999999999901</v>
      </c>
      <c r="GI115" s="139">
        <f t="shared" si="782"/>
        <v>152.28998999999999</v>
      </c>
      <c r="GJ115" s="140">
        <f t="shared" si="783"/>
        <v>-66.299516760992603</v>
      </c>
      <c r="GK115" s="149">
        <f t="shared" si="871"/>
        <v>371.95</v>
      </c>
      <c r="GL115" s="68">
        <f t="shared" si="989"/>
        <v>371.95</v>
      </c>
      <c r="GM115" s="68">
        <f t="shared" si="989"/>
        <v>0</v>
      </c>
      <c r="GN115" s="68">
        <f t="shared" si="989"/>
        <v>0</v>
      </c>
      <c r="GO115" s="150">
        <f t="shared" si="872"/>
        <v>164.20999</v>
      </c>
      <c r="GP115" s="68">
        <f t="shared" si="990"/>
        <v>161.1473</v>
      </c>
      <c r="GQ115" s="68">
        <f t="shared" si="990"/>
        <v>1.8028599999999999</v>
      </c>
      <c r="GR115" s="68">
        <f t="shared" si="990"/>
        <v>1.2598299999999989</v>
      </c>
      <c r="GS115" s="139">
        <f t="shared" si="784"/>
        <v>207.74000999999998</v>
      </c>
      <c r="GT115" s="140">
        <f t="shared" si="785"/>
        <v>-55.85159564457588</v>
      </c>
      <c r="GV115" s="31">
        <f>+GK115-[1]Шатура!GK74</f>
        <v>334.95</v>
      </c>
      <c r="GX115" s="65">
        <f t="shared" si="673"/>
        <v>-86.799980000000005</v>
      </c>
      <c r="GZ115" s="79">
        <f t="shared" si="874"/>
        <v>47.163919999999997</v>
      </c>
      <c r="HD115" s="79">
        <f>+[1]Аппарат!EG110+[1]Филиалы!EG74</f>
        <v>127.05586</v>
      </c>
    </row>
    <row r="116" spans="1:213" s="76" customFormat="1" ht="15" x14ac:dyDescent="0.2">
      <c r="A116" s="131" t="s">
        <v>290</v>
      </c>
      <c r="B116" s="132" t="s">
        <v>371</v>
      </c>
      <c r="C116" s="147">
        <f t="shared" si="674"/>
        <v>10.37</v>
      </c>
      <c r="D116" s="145">
        <f>SUM(D113:D115)</f>
        <v>10.37</v>
      </c>
      <c r="E116" s="145">
        <f t="shared" ref="E116:F116" si="991">SUM(E113:E115)</f>
        <v>0</v>
      </c>
      <c r="F116" s="145">
        <f t="shared" si="991"/>
        <v>0</v>
      </c>
      <c r="G116" s="145">
        <f t="shared" si="934"/>
        <v>0</v>
      </c>
      <c r="H116" s="145">
        <f>SUM(H113:H115)</f>
        <v>0</v>
      </c>
      <c r="I116" s="145">
        <f t="shared" ref="I116:J116" si="992">SUM(I113:I115)</f>
        <v>0</v>
      </c>
      <c r="J116" s="145">
        <f t="shared" si="992"/>
        <v>0</v>
      </c>
      <c r="K116" s="145">
        <f t="shared" si="675"/>
        <v>10.37</v>
      </c>
      <c r="L116" s="146">
        <f t="shared" si="676"/>
        <v>-100</v>
      </c>
      <c r="M116" s="147">
        <f t="shared" si="762"/>
        <v>2.77</v>
      </c>
      <c r="N116" s="145">
        <f>SUM(N113:N115)</f>
        <v>2.77</v>
      </c>
      <c r="O116" s="145">
        <f t="shared" ref="O116:P116" si="993">SUM(O113:O115)</f>
        <v>0</v>
      </c>
      <c r="P116" s="145">
        <f t="shared" si="993"/>
        <v>0</v>
      </c>
      <c r="Q116" s="145">
        <f t="shared" si="656"/>
        <v>5.7699699999999989</v>
      </c>
      <c r="R116" s="145">
        <f>SUM(R113:R115)</f>
        <v>5.5646999999999993</v>
      </c>
      <c r="S116" s="145">
        <f t="shared" ref="S116:T116" si="994">SUM(S113:S115)</f>
        <v>0.20527000000000001</v>
      </c>
      <c r="T116" s="145">
        <f t="shared" si="994"/>
        <v>0</v>
      </c>
      <c r="U116" s="145">
        <f t="shared" si="677"/>
        <v>-2.9999699999999989</v>
      </c>
      <c r="V116" s="146">
        <f t="shared" si="678"/>
        <v>108.30216606498192</v>
      </c>
      <c r="W116" s="147">
        <f t="shared" si="841"/>
        <v>457.94499999999999</v>
      </c>
      <c r="X116" s="145">
        <f>SUM(X113:X115)</f>
        <v>397.66512865532945</v>
      </c>
      <c r="Y116" s="145">
        <f t="shared" ref="Y116:Z116" si="995">SUM(Y113:Y115)</f>
        <v>60.279871344670546</v>
      </c>
      <c r="Z116" s="145">
        <f t="shared" si="995"/>
        <v>0</v>
      </c>
      <c r="AA116" s="145">
        <f t="shared" si="842"/>
        <v>461.46191999999996</v>
      </c>
      <c r="AB116" s="145">
        <f>SUM(AB113:AB115)</f>
        <v>399.04571249297999</v>
      </c>
      <c r="AC116" s="145">
        <f t="shared" ref="AC116:AD116" si="996">SUM(AC113:AC115)</f>
        <v>60.830897507020005</v>
      </c>
      <c r="AD116" s="145">
        <f t="shared" si="996"/>
        <v>1.58531</v>
      </c>
      <c r="AE116" s="145">
        <f t="shared" si="679"/>
        <v>-3.5169199999999705</v>
      </c>
      <c r="AF116" s="146">
        <f t="shared" si="680"/>
        <v>0.76797868739694763</v>
      </c>
      <c r="AG116" s="147">
        <f t="shared" si="843"/>
        <v>471.08499999999998</v>
      </c>
      <c r="AH116" s="145">
        <f>SUM(AH113:AH115)</f>
        <v>410.80512865532944</v>
      </c>
      <c r="AI116" s="145">
        <f t="shared" ref="AI116:AJ116" si="997">SUM(AI113:AI115)</f>
        <v>60.279871344670546</v>
      </c>
      <c r="AJ116" s="145">
        <f t="shared" si="997"/>
        <v>0</v>
      </c>
      <c r="AK116" s="145">
        <f t="shared" si="844"/>
        <v>467.23189000000002</v>
      </c>
      <c r="AL116" s="145">
        <f>SUM(AL113:AL115)</f>
        <v>404.61041249298</v>
      </c>
      <c r="AM116" s="145">
        <f t="shared" ref="AM116:AN116" si="998">SUM(AM113:AM115)</f>
        <v>61.036167507020004</v>
      </c>
      <c r="AN116" s="145">
        <f t="shared" si="998"/>
        <v>1.58531</v>
      </c>
      <c r="AO116" s="145">
        <f t="shared" si="681"/>
        <v>3.8531099999999583</v>
      </c>
      <c r="AP116" s="146">
        <f t="shared" si="682"/>
        <v>-0.81792245560778554</v>
      </c>
      <c r="AQ116" s="147">
        <f t="shared" si="845"/>
        <v>2.77</v>
      </c>
      <c r="AR116" s="145">
        <f>SUM(AR113:AR115)</f>
        <v>2.77</v>
      </c>
      <c r="AS116" s="145">
        <f t="shared" ref="AS116:AT116" si="999">SUM(AS113:AS115)</f>
        <v>0</v>
      </c>
      <c r="AT116" s="145">
        <f t="shared" si="999"/>
        <v>0</v>
      </c>
      <c r="AU116" s="145">
        <f t="shared" si="846"/>
        <v>1.6199999999999999</v>
      </c>
      <c r="AV116" s="145">
        <f>SUM(AV113:AV115)</f>
        <v>1.6199999999999999</v>
      </c>
      <c r="AW116" s="145">
        <f t="shared" ref="AW116:AX116" si="1000">SUM(AW113:AW115)</f>
        <v>0</v>
      </c>
      <c r="AX116" s="145">
        <f t="shared" si="1000"/>
        <v>0</v>
      </c>
      <c r="AY116" s="145">
        <f t="shared" si="683"/>
        <v>1.1500000000000001</v>
      </c>
      <c r="AZ116" s="146">
        <f t="shared" si="684"/>
        <v>-41.516245487364621</v>
      </c>
      <c r="BA116" s="147">
        <f t="shared" si="847"/>
        <v>0</v>
      </c>
      <c r="BB116" s="145">
        <f>SUM(BB113:BB115)</f>
        <v>0</v>
      </c>
      <c r="BC116" s="145">
        <f t="shared" ref="BC116:BD116" si="1001">SUM(BC113:BC115)</f>
        <v>0</v>
      </c>
      <c r="BD116" s="145">
        <f t="shared" si="1001"/>
        <v>0</v>
      </c>
      <c r="BE116" s="145">
        <f t="shared" si="848"/>
        <v>0</v>
      </c>
      <c r="BF116" s="145">
        <f>SUM(BF113:BF115)</f>
        <v>0</v>
      </c>
      <c r="BG116" s="145">
        <f t="shared" ref="BG116:BH116" si="1002">SUM(BG113:BG115)</f>
        <v>0</v>
      </c>
      <c r="BH116" s="145">
        <f t="shared" si="1002"/>
        <v>0</v>
      </c>
      <c r="BI116" s="145">
        <f t="shared" si="685"/>
        <v>0</v>
      </c>
      <c r="BJ116" s="146" t="e">
        <f t="shared" si="686"/>
        <v>#DIV/0!</v>
      </c>
      <c r="BK116" s="147">
        <f t="shared" si="849"/>
        <v>476.17500000000001</v>
      </c>
      <c r="BL116" s="145">
        <f>SUM(BL113:BL115)</f>
        <v>415.89512865532947</v>
      </c>
      <c r="BM116" s="145">
        <f t="shared" ref="BM116:BN116" si="1003">SUM(BM113:BM115)</f>
        <v>60.279871344670525</v>
      </c>
      <c r="BN116" s="145">
        <f t="shared" si="1003"/>
        <v>0</v>
      </c>
      <c r="BO116" s="145">
        <f t="shared" si="850"/>
        <v>394.76706000000001</v>
      </c>
      <c r="BP116" s="145">
        <f>SUM(BP113:BP115)</f>
        <v>350.86977156570526</v>
      </c>
      <c r="BQ116" s="145">
        <f t="shared" ref="BQ116:BR116" si="1004">SUM(BQ113:BQ115)</f>
        <v>42.351878434294733</v>
      </c>
      <c r="BR116" s="145">
        <f t="shared" si="1004"/>
        <v>1.54541</v>
      </c>
      <c r="BS116" s="145">
        <f t="shared" si="687"/>
        <v>81.407939999999996</v>
      </c>
      <c r="BT116" s="146">
        <f t="shared" si="688"/>
        <v>-17.096223027248385</v>
      </c>
      <c r="BU116" s="147">
        <f t="shared" si="851"/>
        <v>478.94499999999999</v>
      </c>
      <c r="BV116" s="145">
        <f>SUM(BV113:BV115)</f>
        <v>418.66512865532945</v>
      </c>
      <c r="BW116" s="145">
        <f t="shared" ref="BW116:BX116" si="1005">SUM(BW113:BW115)</f>
        <v>60.279871344670525</v>
      </c>
      <c r="BX116" s="145">
        <f t="shared" si="1005"/>
        <v>0</v>
      </c>
      <c r="BY116" s="145">
        <f t="shared" si="852"/>
        <v>396.38706000000002</v>
      </c>
      <c r="BZ116" s="145">
        <f>SUM(BZ113:BZ115)</f>
        <v>352.48977156570527</v>
      </c>
      <c r="CA116" s="145">
        <f t="shared" ref="CA116:CB116" si="1006">SUM(CA113:CA115)</f>
        <v>42.351878434294733</v>
      </c>
      <c r="CB116" s="145">
        <f t="shared" si="1006"/>
        <v>1.54541</v>
      </c>
      <c r="CC116" s="145">
        <f t="shared" si="689"/>
        <v>82.557939999999974</v>
      </c>
      <c r="CD116" s="146">
        <f t="shared" si="690"/>
        <v>-17.237457328085682</v>
      </c>
      <c r="CE116" s="147">
        <f t="shared" si="853"/>
        <v>950.03</v>
      </c>
      <c r="CF116" s="145">
        <f>SUM(CF113:CF115)</f>
        <v>829.47025731065889</v>
      </c>
      <c r="CG116" s="145">
        <f t="shared" ref="CG116:CH116" si="1007">SUM(CG113:CG115)</f>
        <v>120.55974268934108</v>
      </c>
      <c r="CH116" s="145">
        <f t="shared" si="1007"/>
        <v>0</v>
      </c>
      <c r="CI116" s="145">
        <f t="shared" si="854"/>
        <v>863.61995000000002</v>
      </c>
      <c r="CJ116" s="145">
        <f>SUM(CJ113:CJ115)</f>
        <v>757.10018405868527</v>
      </c>
      <c r="CK116" s="145">
        <f t="shared" ref="CK116:CL116" si="1008">SUM(CK113:CK115)</f>
        <v>103.03804594131475</v>
      </c>
      <c r="CL116" s="145">
        <f t="shared" si="1008"/>
        <v>3.4817199999999997</v>
      </c>
      <c r="CM116" s="145">
        <f t="shared" si="691"/>
        <v>86.410049999999956</v>
      </c>
      <c r="CN116" s="146">
        <f t="shared" si="692"/>
        <v>-9.0955075102891527</v>
      </c>
      <c r="CO116" s="147">
        <f t="shared" si="933"/>
        <v>16.28</v>
      </c>
      <c r="CP116" s="145">
        <f>SUM(CP113:CP115)</f>
        <v>16.28</v>
      </c>
      <c r="CQ116" s="145">
        <f t="shared" ref="CQ116:CR116" si="1009">SUM(CQ113:CQ115)</f>
        <v>0</v>
      </c>
      <c r="CR116" s="145">
        <f t="shared" si="1009"/>
        <v>0</v>
      </c>
      <c r="CS116" s="145">
        <f t="shared" si="935"/>
        <v>0</v>
      </c>
      <c r="CT116" s="145">
        <f>SUM(CT113:CT115)</f>
        <v>0</v>
      </c>
      <c r="CU116" s="145">
        <f t="shared" ref="CU116:CV116" si="1010">SUM(CU113:CU115)</f>
        <v>0</v>
      </c>
      <c r="CV116" s="145">
        <f t="shared" si="1010"/>
        <v>0</v>
      </c>
      <c r="CW116" s="145">
        <f t="shared" si="763"/>
        <v>16.28</v>
      </c>
      <c r="CX116" s="146">
        <f t="shared" si="764"/>
        <v>-100</v>
      </c>
      <c r="CY116" s="147">
        <f t="shared" si="765"/>
        <v>0.5</v>
      </c>
      <c r="CZ116" s="145">
        <f>SUM(CZ113:CZ115)</f>
        <v>0.5</v>
      </c>
      <c r="DA116" s="145">
        <f t="shared" ref="DA116:DB116" si="1011">SUM(DA113:DA115)</f>
        <v>0</v>
      </c>
      <c r="DB116" s="145">
        <f t="shared" si="1011"/>
        <v>0</v>
      </c>
      <c r="DC116" s="145">
        <f t="shared" si="662"/>
        <v>1.1000000000000001</v>
      </c>
      <c r="DD116" s="145">
        <f>SUM(DD113:DD115)</f>
        <v>1.1000000000000001</v>
      </c>
      <c r="DE116" s="145">
        <f t="shared" ref="DE116:DF116" si="1012">SUM(DE113:DE115)</f>
        <v>0</v>
      </c>
      <c r="DF116" s="145">
        <f t="shared" si="1012"/>
        <v>0</v>
      </c>
      <c r="DG116" s="145">
        <f t="shared" si="766"/>
        <v>-0.60000000000000009</v>
      </c>
      <c r="DH116" s="146">
        <f t="shared" si="767"/>
        <v>120.00000000000003</v>
      </c>
      <c r="DI116" s="147">
        <f t="shared" si="855"/>
        <v>539.005</v>
      </c>
      <c r="DJ116" s="145">
        <f>SUM(DJ113:DJ115)</f>
        <v>478.72512865532946</v>
      </c>
      <c r="DK116" s="145">
        <f t="shared" ref="DK116:DL116" si="1013">SUM(DK113:DK115)</f>
        <v>60.279871344670561</v>
      </c>
      <c r="DL116" s="145">
        <f t="shared" si="1013"/>
        <v>0</v>
      </c>
      <c r="DM116" s="145">
        <f t="shared" si="856"/>
        <v>497.85488000000004</v>
      </c>
      <c r="DN116" s="145">
        <f>SUM(DN113:DN115)</f>
        <v>450.54502844505362</v>
      </c>
      <c r="DO116" s="145">
        <f t="shared" ref="DO116:DP116" si="1014">SUM(DO113:DO115)</f>
        <v>44.981751554946442</v>
      </c>
      <c r="DP116" s="145">
        <f t="shared" si="1014"/>
        <v>2.3280999999999992</v>
      </c>
      <c r="DQ116" s="145">
        <f t="shared" si="768"/>
        <v>41.150119999999959</v>
      </c>
      <c r="DR116" s="146">
        <f t="shared" si="769"/>
        <v>-7.6344597916531427</v>
      </c>
      <c r="DS116" s="147">
        <f t="shared" si="857"/>
        <v>555.78499999999997</v>
      </c>
      <c r="DT116" s="145">
        <f>SUM(DT113:DT115)</f>
        <v>495.50512865532943</v>
      </c>
      <c r="DU116" s="145">
        <f t="shared" ref="DU116:DV116" si="1015">SUM(DU113:DU115)</f>
        <v>60.279871344670561</v>
      </c>
      <c r="DV116" s="145">
        <f t="shared" si="1015"/>
        <v>0</v>
      </c>
      <c r="DW116" s="145">
        <f t="shared" si="858"/>
        <v>498.95488000000006</v>
      </c>
      <c r="DX116" s="145">
        <f>SUM(DX113:DX115)</f>
        <v>451.64502844505364</v>
      </c>
      <c r="DY116" s="145">
        <f t="shared" ref="DY116:DZ116" si="1016">SUM(DY113:DY115)</f>
        <v>44.981751554946442</v>
      </c>
      <c r="DZ116" s="145">
        <f t="shared" si="1016"/>
        <v>2.3280999999999992</v>
      </c>
      <c r="EA116" s="145">
        <f t="shared" si="770"/>
        <v>56.830119999999908</v>
      </c>
      <c r="EB116" s="146">
        <f t="shared" si="771"/>
        <v>-10.225198592981087</v>
      </c>
      <c r="EC116" s="147">
        <f t="shared" si="859"/>
        <v>1505.8149999999998</v>
      </c>
      <c r="ED116" s="145">
        <f>SUM(ED113:ED115)</f>
        <v>1324.9753859659882</v>
      </c>
      <c r="EE116" s="145">
        <f t="shared" ref="EE116:EF116" si="1017">SUM(EE113:EE115)</f>
        <v>180.83961403401162</v>
      </c>
      <c r="EF116" s="145">
        <f t="shared" si="1017"/>
        <v>0</v>
      </c>
      <c r="EG116" s="145">
        <f t="shared" si="860"/>
        <v>1362.57483</v>
      </c>
      <c r="EH116" s="145">
        <f>SUM(EH113:EH115)</f>
        <v>1208.7452125037389</v>
      </c>
      <c r="EI116" s="145">
        <f t="shared" ref="EI116:EJ116" si="1018">SUM(EI113:EI115)</f>
        <v>148.01979749626116</v>
      </c>
      <c r="EJ116" s="145">
        <f t="shared" si="1018"/>
        <v>5.8098199999999993</v>
      </c>
      <c r="EK116" s="145">
        <f t="shared" si="772"/>
        <v>143.24016999999981</v>
      </c>
      <c r="EL116" s="146">
        <f t="shared" si="773"/>
        <v>-9.5124679990569661</v>
      </c>
      <c r="EM116" s="147">
        <f t="shared" si="861"/>
        <v>2.78</v>
      </c>
      <c r="EN116" s="145">
        <f>SUM(EN113:EN115)</f>
        <v>2.78</v>
      </c>
      <c r="EO116" s="145">
        <f t="shared" ref="EO116:EP116" si="1019">SUM(EO113:EO115)</f>
        <v>0</v>
      </c>
      <c r="EP116" s="145">
        <f t="shared" si="1019"/>
        <v>0</v>
      </c>
      <c r="EQ116" s="145">
        <f t="shared" si="862"/>
        <v>12.259</v>
      </c>
      <c r="ER116" s="145">
        <f>SUM(ER113:ER115)</f>
        <v>12.259</v>
      </c>
      <c r="ES116" s="145">
        <f t="shared" ref="ES116:ET116" si="1020">SUM(ES113:ES115)</f>
        <v>0</v>
      </c>
      <c r="ET116" s="145">
        <f t="shared" si="1020"/>
        <v>0</v>
      </c>
      <c r="EU116" s="145">
        <f t="shared" si="774"/>
        <v>-9.479000000000001</v>
      </c>
      <c r="EV116" s="146">
        <f t="shared" si="775"/>
        <v>340.97122302158277</v>
      </c>
      <c r="EW116" s="147">
        <f t="shared" si="863"/>
        <v>0.5</v>
      </c>
      <c r="EX116" s="145">
        <f>SUM(EX113:EX115)</f>
        <v>0.5</v>
      </c>
      <c r="EY116" s="145">
        <f t="shared" ref="EY116:EZ116" si="1021">SUM(EY113:EY115)</f>
        <v>0</v>
      </c>
      <c r="EZ116" s="145">
        <f t="shared" si="1021"/>
        <v>0</v>
      </c>
      <c r="FA116" s="145">
        <f t="shared" si="864"/>
        <v>0</v>
      </c>
      <c r="FB116" s="145">
        <f>SUM(FB113:FB115)</f>
        <v>0</v>
      </c>
      <c r="FC116" s="145">
        <f t="shared" ref="FC116:FD116" si="1022">SUM(FC113:FC115)</f>
        <v>0</v>
      </c>
      <c r="FD116" s="145">
        <f t="shared" si="1022"/>
        <v>0</v>
      </c>
      <c r="FE116" s="145">
        <f t="shared" si="776"/>
        <v>0.5</v>
      </c>
      <c r="FF116" s="146">
        <f t="shared" si="777"/>
        <v>-100</v>
      </c>
      <c r="FG116" s="147">
        <f t="shared" si="865"/>
        <v>667.88999999999987</v>
      </c>
      <c r="FH116" s="145">
        <f>SUM(FH113:FH115)</f>
        <v>607.61012865532939</v>
      </c>
      <c r="FI116" s="145">
        <f t="shared" ref="FI116:FJ116" si="1023">SUM(FI113:FI115)</f>
        <v>60.279871344670525</v>
      </c>
      <c r="FJ116" s="145">
        <f t="shared" si="1023"/>
        <v>0</v>
      </c>
      <c r="FK116" s="145">
        <f t="shared" si="866"/>
        <v>427.42612999999994</v>
      </c>
      <c r="FL116" s="145">
        <f>SUM(FL113:FL115)</f>
        <v>381.2581986750609</v>
      </c>
      <c r="FM116" s="145">
        <f t="shared" ref="FM116:FN116" si="1024">SUM(FM113:FM115)</f>
        <v>44.100441324939048</v>
      </c>
      <c r="FN116" s="145">
        <f t="shared" si="1024"/>
        <v>2.0674900000000003</v>
      </c>
      <c r="FO116" s="145">
        <f t="shared" si="778"/>
        <v>240.46386999999993</v>
      </c>
      <c r="FP116" s="146">
        <f t="shared" si="779"/>
        <v>-36.003514051715101</v>
      </c>
      <c r="FQ116" s="147">
        <f t="shared" si="867"/>
        <v>671.16999999999985</v>
      </c>
      <c r="FR116" s="145">
        <f>SUM(FR113:FR115)</f>
        <v>610.89012865532936</v>
      </c>
      <c r="FS116" s="145">
        <f t="shared" ref="FS116:FT116" si="1025">SUM(FS113:FS115)</f>
        <v>60.279871344670525</v>
      </c>
      <c r="FT116" s="145">
        <f t="shared" si="1025"/>
        <v>0</v>
      </c>
      <c r="FU116" s="145">
        <f t="shared" si="868"/>
        <v>439.68512999999996</v>
      </c>
      <c r="FV116" s="145">
        <f>SUM(FV113:FV115)</f>
        <v>393.51719867506091</v>
      </c>
      <c r="FW116" s="145">
        <f t="shared" ref="FW116:FX116" si="1026">SUM(FW113:FW115)</f>
        <v>44.100441324939048</v>
      </c>
      <c r="FX116" s="145">
        <f t="shared" si="1026"/>
        <v>2.0674900000000003</v>
      </c>
      <c r="FY116" s="145">
        <f t="shared" si="780"/>
        <v>231.48486999999989</v>
      </c>
      <c r="FZ116" s="146">
        <f t="shared" si="781"/>
        <v>-34.489752223728715</v>
      </c>
      <c r="GA116" s="147">
        <f t="shared" si="869"/>
        <v>1226.9549999999999</v>
      </c>
      <c r="GB116" s="145">
        <f>SUM(GB113:GB115)</f>
        <v>1106.3952573106587</v>
      </c>
      <c r="GC116" s="145">
        <f t="shared" ref="GC116:GD116" si="1027">SUM(GC113:GC115)</f>
        <v>120.55974268934109</v>
      </c>
      <c r="GD116" s="145">
        <f t="shared" si="1027"/>
        <v>0</v>
      </c>
      <c r="GE116" s="145">
        <f t="shared" si="870"/>
        <v>938.64001000000007</v>
      </c>
      <c r="GF116" s="145">
        <f>SUM(GF113:GF115)</f>
        <v>845.16222712011461</v>
      </c>
      <c r="GG116" s="145">
        <f t="shared" ref="GG116:GH116" si="1028">SUM(GG113:GG115)</f>
        <v>89.082192879885483</v>
      </c>
      <c r="GH116" s="145">
        <f t="shared" si="1028"/>
        <v>4.3955899999999994</v>
      </c>
      <c r="GI116" s="145">
        <f t="shared" si="782"/>
        <v>288.31498999999985</v>
      </c>
      <c r="GJ116" s="146">
        <f t="shared" si="783"/>
        <v>-23.498415997326703</v>
      </c>
      <c r="GK116" s="147">
        <f t="shared" si="871"/>
        <v>2176.9849999999997</v>
      </c>
      <c r="GL116" s="145">
        <f>SUM(GL113:GL115)</f>
        <v>1935.8655146213177</v>
      </c>
      <c r="GM116" s="145">
        <f t="shared" ref="GM116:GN116" si="1029">SUM(GM113:GM115)</f>
        <v>241.11948537868216</v>
      </c>
      <c r="GN116" s="145">
        <f t="shared" si="1029"/>
        <v>0</v>
      </c>
      <c r="GO116" s="145">
        <f t="shared" si="872"/>
        <v>1802.2599600000003</v>
      </c>
      <c r="GP116" s="145">
        <f>SUM(GP113:GP115)</f>
        <v>1602.2624111788</v>
      </c>
      <c r="GQ116" s="145">
        <f t="shared" ref="GQ116:GR116" si="1030">SUM(GQ113:GQ115)</f>
        <v>192.12023882120022</v>
      </c>
      <c r="GR116" s="145">
        <f t="shared" si="1030"/>
        <v>7.8773099999999996</v>
      </c>
      <c r="GS116" s="145">
        <f t="shared" si="784"/>
        <v>374.72503999999935</v>
      </c>
      <c r="GT116" s="146">
        <f t="shared" si="785"/>
        <v>-17.21302810997777</v>
      </c>
      <c r="GV116" s="145">
        <f>SUM(GV113:GV115)</f>
        <v>2088.9849999999997</v>
      </c>
      <c r="GW116" s="77"/>
      <c r="GX116" s="65">
        <f t="shared" si="673"/>
        <v>-863.61995000000002</v>
      </c>
      <c r="GY116" s="79">
        <f>+[1]Аппарат!AK111+[1]Филиалы!AK75</f>
        <v>467.23188999999991</v>
      </c>
      <c r="GZ116" s="79">
        <f t="shared" si="874"/>
        <v>0</v>
      </c>
      <c r="HD116" s="79">
        <f>+[1]Аппарат!EG111+[1]Филиалы!EG75</f>
        <v>1362.5748300000002</v>
      </c>
      <c r="HE116" s="79">
        <f>+HD116-EG116</f>
        <v>0</v>
      </c>
    </row>
    <row r="117" spans="1:213" ht="25.5" x14ac:dyDescent="0.2">
      <c r="A117" s="339" t="s">
        <v>375</v>
      </c>
      <c r="B117" s="128" t="s">
        <v>376</v>
      </c>
      <c r="C117" s="149">
        <f t="shared" si="674"/>
        <v>1262.20225</v>
      </c>
      <c r="D117" s="68">
        <f>+[1]Аппарат!D112+[1]Филиалы!D77</f>
        <v>994.29171069035328</v>
      </c>
      <c r="E117" s="68">
        <f>+[1]Аппарат!E112+[1]Филиалы!F77</f>
        <v>267.91053930964682</v>
      </c>
      <c r="F117" s="68">
        <f>+[1]Филиалы!E77</f>
        <v>0</v>
      </c>
      <c r="G117" s="150">
        <f t="shared" si="934"/>
        <v>1034.3825999999999</v>
      </c>
      <c r="H117" s="68">
        <f>+[1]Аппарат!H112+[1]Филиалы!H77</f>
        <v>788.58709244491001</v>
      </c>
      <c r="I117" s="68">
        <f>+[1]Аппарат!I112+[1]Филиалы!J77</f>
        <v>245.79550755509001</v>
      </c>
      <c r="J117" s="68">
        <f>+[1]Филиалы!I77</f>
        <v>0</v>
      </c>
      <c r="K117" s="139">
        <f t="shared" si="675"/>
        <v>227.81965000000014</v>
      </c>
      <c r="L117" s="140">
        <f t="shared" si="676"/>
        <v>-18.049377585882141</v>
      </c>
      <c r="M117" s="149">
        <f t="shared" si="762"/>
        <v>1353.06808</v>
      </c>
      <c r="N117" s="68">
        <f>+[1]Аппарат!N112+[1]Филиалы!N77</f>
        <v>1085.1575406903532</v>
      </c>
      <c r="O117" s="68">
        <f>+[1]Аппарат!O112+[1]Филиалы!P77</f>
        <v>267.91053930964682</v>
      </c>
      <c r="P117" s="68">
        <f>+[1]Филиалы!O77</f>
        <v>0</v>
      </c>
      <c r="Q117" s="150">
        <f t="shared" si="656"/>
        <v>961.37104389209992</v>
      </c>
      <c r="R117" s="68">
        <f>+[1]Аппарат!R112+[1]Филиалы!R77</f>
        <v>734.62692371751189</v>
      </c>
      <c r="S117" s="68">
        <f>+[1]Аппарат!S112+[1]Филиалы!T77</f>
        <v>226.74412017458806</v>
      </c>
      <c r="T117" s="68">
        <f>+[1]Филиалы!S77</f>
        <v>0</v>
      </c>
      <c r="U117" s="139">
        <f t="shared" si="677"/>
        <v>391.69703610790009</v>
      </c>
      <c r="V117" s="140">
        <f t="shared" si="678"/>
        <v>-28.948804712612841</v>
      </c>
      <c r="W117" s="149">
        <f t="shared" si="841"/>
        <v>1298.79027</v>
      </c>
      <c r="X117" s="68">
        <f>+[1]Аппарат!X112+[1]Филиалы!X77</f>
        <v>1030.8797306903532</v>
      </c>
      <c r="Y117" s="68">
        <f>+[1]Аппарат!Y112+[1]Филиалы!Z77</f>
        <v>267.91053930964682</v>
      </c>
      <c r="Z117" s="68">
        <f>+[1]Филиалы!Y77</f>
        <v>0</v>
      </c>
      <c r="AA117" s="150">
        <f t="shared" si="842"/>
        <v>1075.6339500000001</v>
      </c>
      <c r="AB117" s="68">
        <f>+[1]Аппарат!AB112+[1]Филиалы!AB77</f>
        <v>849.80450035364004</v>
      </c>
      <c r="AC117" s="68">
        <f>+[1]Аппарат!AC112+[1]Филиалы!AD77</f>
        <v>225.60944964636008</v>
      </c>
      <c r="AD117" s="68">
        <f>+[1]Филиалы!AC77</f>
        <v>0.22</v>
      </c>
      <c r="AE117" s="139">
        <f t="shared" si="679"/>
        <v>223.15631999999982</v>
      </c>
      <c r="AF117" s="140">
        <f t="shared" si="680"/>
        <v>-17.18185954688434</v>
      </c>
      <c r="AG117" s="149">
        <f t="shared" si="843"/>
        <v>3914.0606000000002</v>
      </c>
      <c r="AH117" s="68">
        <f t="shared" ref="AH117:AJ126" si="1031">+D117+N117+X117</f>
        <v>3110.3289820710597</v>
      </c>
      <c r="AI117" s="68">
        <f t="shared" si="1031"/>
        <v>803.73161792894052</v>
      </c>
      <c r="AJ117" s="68">
        <f t="shared" si="1031"/>
        <v>0</v>
      </c>
      <c r="AK117" s="150">
        <f t="shared" si="844"/>
        <v>3071.3875938920996</v>
      </c>
      <c r="AL117" s="68">
        <f t="shared" ref="AL117:AN126" si="1032">+H117+R117+AB117</f>
        <v>2373.0185165160619</v>
      </c>
      <c r="AM117" s="68">
        <f t="shared" si="1032"/>
        <v>698.14907737603812</v>
      </c>
      <c r="AN117" s="68">
        <f t="shared" si="1032"/>
        <v>0.22</v>
      </c>
      <c r="AO117" s="139">
        <f t="shared" si="681"/>
        <v>842.67300610790062</v>
      </c>
      <c r="AP117" s="140">
        <f t="shared" si="682"/>
        <v>-21.529380666919167</v>
      </c>
      <c r="AQ117" s="149">
        <f t="shared" si="845"/>
        <v>1273.97225</v>
      </c>
      <c r="AR117" s="68">
        <f>+[1]Аппарат!AR112+[1]Филиалы!AR77</f>
        <v>1006.0617106903533</v>
      </c>
      <c r="AS117" s="68">
        <f>+[1]Аппарат!AS112+[1]Филиалы!AT77</f>
        <v>267.91053930964682</v>
      </c>
      <c r="AT117" s="68">
        <f>+[1]Филиалы!AS77</f>
        <v>0</v>
      </c>
      <c r="AU117" s="150">
        <f t="shared" si="846"/>
        <v>1058.54114</v>
      </c>
      <c r="AV117" s="68">
        <f>+[1]Аппарат!AV112+[1]Филиалы!AV77</f>
        <v>824.91540226922893</v>
      </c>
      <c r="AW117" s="68">
        <f>+[1]Аппарат!AW112+[1]Филиалы!AX77</f>
        <v>233.28853773077114</v>
      </c>
      <c r="AX117" s="68">
        <f>+[1]Филиалы!AW77</f>
        <v>0.3372</v>
      </c>
      <c r="AY117" s="139">
        <f t="shared" si="683"/>
        <v>215.43110999999999</v>
      </c>
      <c r="AZ117" s="140">
        <f t="shared" si="684"/>
        <v>-16.910188585347925</v>
      </c>
      <c r="BA117" s="149">
        <f t="shared" si="847"/>
        <v>1280.96225</v>
      </c>
      <c r="BB117" s="68">
        <f>+[1]Аппарат!BB112+[1]Филиалы!BB77</f>
        <v>1013.0517106903533</v>
      </c>
      <c r="BC117" s="68">
        <f>+[1]Аппарат!BC112+[1]Филиалы!BD77</f>
        <v>267.91053930964682</v>
      </c>
      <c r="BD117" s="68">
        <f>+[1]Филиалы!BC77</f>
        <v>0</v>
      </c>
      <c r="BE117" s="150">
        <f t="shared" si="848"/>
        <v>1097.94057</v>
      </c>
      <c r="BF117" s="68">
        <f>+[1]Аппарат!BF112+[1]Филиалы!BF77</f>
        <v>856.37576843122508</v>
      </c>
      <c r="BG117" s="68">
        <f>+[1]Аппарат!BG112+[1]Филиалы!BH77</f>
        <v>241.19232156877484</v>
      </c>
      <c r="BH117" s="68">
        <f>+[1]Филиалы!BG77</f>
        <v>0.37248000000000003</v>
      </c>
      <c r="BI117" s="139">
        <f t="shared" si="685"/>
        <v>183.02168000000006</v>
      </c>
      <c r="BJ117" s="140">
        <f t="shared" si="686"/>
        <v>-14.287827763854878</v>
      </c>
      <c r="BK117" s="149">
        <f t="shared" si="849"/>
        <v>1297.77225</v>
      </c>
      <c r="BL117" s="68">
        <f>+[1]Аппарат!BL112+[1]Филиалы!BL77</f>
        <v>1029.8617106903532</v>
      </c>
      <c r="BM117" s="68">
        <f>+[1]Аппарат!BM112+[1]Филиалы!BN77</f>
        <v>267.91053930964682</v>
      </c>
      <c r="BN117" s="68">
        <f>+[1]Филиалы!BM77</f>
        <v>0</v>
      </c>
      <c r="BO117" s="150">
        <f t="shared" si="850"/>
        <v>1074.9257400000001</v>
      </c>
      <c r="BP117" s="68">
        <f>+[1]Аппарат!BP112+[1]Филиалы!BP77</f>
        <v>843.9666781311978</v>
      </c>
      <c r="BQ117" s="68">
        <f>+[1]Аппарат!BQ112+[1]Филиалы!BR77</f>
        <v>229.98435186880232</v>
      </c>
      <c r="BR117" s="68">
        <f>+[1]Филиалы!BQ77</f>
        <v>0.97470999999999997</v>
      </c>
      <c r="BS117" s="139">
        <f t="shared" si="687"/>
        <v>222.84650999999985</v>
      </c>
      <c r="BT117" s="140">
        <f t="shared" si="688"/>
        <v>-17.171465178115795</v>
      </c>
      <c r="BU117" s="149">
        <f t="shared" si="851"/>
        <v>3852.7067500000003</v>
      </c>
      <c r="BV117" s="68">
        <f t="shared" ref="BV117:BX126" si="1033">+AR117+BB117+BL117</f>
        <v>3048.9751320710598</v>
      </c>
      <c r="BW117" s="68">
        <f t="shared" si="1033"/>
        <v>803.73161792894052</v>
      </c>
      <c r="BX117" s="68">
        <f t="shared" si="1033"/>
        <v>0</v>
      </c>
      <c r="BY117" s="150">
        <f t="shared" si="852"/>
        <v>3231.4074500000002</v>
      </c>
      <c r="BZ117" s="68">
        <f t="shared" ref="BZ117:CB126" si="1034">+AV117+BF117+BP117</f>
        <v>2525.2578488316522</v>
      </c>
      <c r="CA117" s="68">
        <f t="shared" si="1034"/>
        <v>704.46521116834833</v>
      </c>
      <c r="CB117" s="68">
        <f t="shared" si="1034"/>
        <v>1.6843900000000001</v>
      </c>
      <c r="CC117" s="139">
        <f t="shared" si="689"/>
        <v>621.29930000000013</v>
      </c>
      <c r="CD117" s="140">
        <f t="shared" si="690"/>
        <v>-16.126306524627125</v>
      </c>
      <c r="CE117" s="149">
        <f t="shared" si="853"/>
        <v>7766.767350000001</v>
      </c>
      <c r="CF117" s="68">
        <f t="shared" ref="CF117:CH126" si="1035">+AH117+BV117</f>
        <v>6159.3041141421199</v>
      </c>
      <c r="CG117" s="68">
        <f t="shared" si="1035"/>
        <v>1607.463235857881</v>
      </c>
      <c r="CH117" s="68">
        <f t="shared" si="1035"/>
        <v>0</v>
      </c>
      <c r="CI117" s="150">
        <f t="shared" si="854"/>
        <v>6302.7950438921007</v>
      </c>
      <c r="CJ117" s="68">
        <f>+[1]Аппарат!CJ112+[1]Филиалы!CJ77</f>
        <v>4898.2763653477141</v>
      </c>
      <c r="CK117" s="68">
        <f>+[1]Аппарат!CK112+[1]Филиалы!CL77</f>
        <v>1400.3342885443863</v>
      </c>
      <c r="CL117" s="68">
        <f>+[1]Филиалы!CK77</f>
        <v>4.1843900000000005</v>
      </c>
      <c r="CM117" s="139">
        <f t="shared" si="691"/>
        <v>1463.9723061079003</v>
      </c>
      <c r="CN117" s="140">
        <f t="shared" si="692"/>
        <v>-18.849184482240219</v>
      </c>
      <c r="CO117" s="149">
        <f t="shared" si="933"/>
        <v>1417.8622499999999</v>
      </c>
      <c r="CP117" s="68">
        <f>+[1]Аппарат!CP112+[1]Филиалы!CP77</f>
        <v>1149.9517106903531</v>
      </c>
      <c r="CQ117" s="68">
        <f>+[1]Аппарат!CQ112+[1]Филиалы!CR77</f>
        <v>267.91053930964682</v>
      </c>
      <c r="CR117" s="68">
        <f>+[1]Филиалы!CQ77</f>
        <v>0</v>
      </c>
      <c r="CS117" s="150">
        <f t="shared" si="935"/>
        <v>1153.0779700000001</v>
      </c>
      <c r="CT117" s="68">
        <f>+[1]Аппарат!CT112+[1]Филиалы!CT77</f>
        <v>904.33491037468798</v>
      </c>
      <c r="CU117" s="68">
        <f>+[1]Аппарат!CU112+[1]Филиалы!CV77</f>
        <v>247.200119625312</v>
      </c>
      <c r="CV117" s="68">
        <f>+[1]Филиалы!CU77</f>
        <v>1.54294</v>
      </c>
      <c r="CW117" s="139">
        <f t="shared" si="763"/>
        <v>264.78427999999985</v>
      </c>
      <c r="CX117" s="140">
        <f t="shared" si="764"/>
        <v>-18.674894546349606</v>
      </c>
      <c r="CY117" s="149">
        <f t="shared" si="765"/>
        <v>1312.8622499999999</v>
      </c>
      <c r="CZ117" s="68">
        <f>+[1]Аппарат!CZ112+[1]Филиалы!CZ77</f>
        <v>1044.9517106903531</v>
      </c>
      <c r="DA117" s="68">
        <f>+[1]Аппарат!DA112+[1]Филиалы!DB77</f>
        <v>267.91053930964682</v>
      </c>
      <c r="DB117" s="68">
        <f>+[1]Филиалы!DA77</f>
        <v>0</v>
      </c>
      <c r="DC117" s="150">
        <f t="shared" si="662"/>
        <v>1166.8935499999998</v>
      </c>
      <c r="DD117" s="68">
        <f>+[1]Аппарат!DD112+[1]Филиалы!DD77</f>
        <v>922.32726912100679</v>
      </c>
      <c r="DE117" s="68">
        <f>+[1]Аппарат!DE112+[1]Филиалы!DF77</f>
        <v>242.005880878993</v>
      </c>
      <c r="DF117" s="68">
        <f>+[1]Филиалы!DE77</f>
        <v>2.5604</v>
      </c>
      <c r="DG117" s="139">
        <f t="shared" si="766"/>
        <v>145.96870000000013</v>
      </c>
      <c r="DH117" s="140">
        <f t="shared" si="767"/>
        <v>-11.118356095622389</v>
      </c>
      <c r="DI117" s="149">
        <f t="shared" si="855"/>
        <v>1312.8622499999999</v>
      </c>
      <c r="DJ117" s="68">
        <f>+[1]Аппарат!DJ112+[1]Филиалы!DJ77</f>
        <v>1044.9517106903531</v>
      </c>
      <c r="DK117" s="68">
        <f>+[1]Аппарат!DK112+[1]Филиалы!DL77</f>
        <v>267.91053930964682</v>
      </c>
      <c r="DL117" s="68">
        <f>+[1]Филиалы!DK77</f>
        <v>0</v>
      </c>
      <c r="DM117" s="150">
        <f t="shared" si="856"/>
        <v>1106.24479</v>
      </c>
      <c r="DN117" s="68">
        <f>+[1]Аппарат!DN112+[1]Филиалы!DN77</f>
        <v>881.19136070879381</v>
      </c>
      <c r="DO117" s="68">
        <f>+[1]Аппарат!DO112+[1]Филиалы!DP77</f>
        <v>223.56778929120597</v>
      </c>
      <c r="DP117" s="68">
        <f>+[1]Филиалы!DO77</f>
        <v>1.4856400000000001</v>
      </c>
      <c r="DQ117" s="139">
        <f t="shared" si="768"/>
        <v>206.61745999999994</v>
      </c>
      <c r="DR117" s="140">
        <f t="shared" si="769"/>
        <v>-15.73793899550391</v>
      </c>
      <c r="DS117" s="149">
        <f t="shared" si="857"/>
        <v>4043.5867499999999</v>
      </c>
      <c r="DT117" s="68">
        <f t="shared" ref="DT117:DV126" si="1036">+CP117+CZ117+DJ117</f>
        <v>3239.8551320710594</v>
      </c>
      <c r="DU117" s="68">
        <f t="shared" si="1036"/>
        <v>803.73161792894052</v>
      </c>
      <c r="DV117" s="68">
        <f t="shared" si="1036"/>
        <v>0</v>
      </c>
      <c r="DW117" s="150">
        <f t="shared" si="858"/>
        <v>3426.2163099999993</v>
      </c>
      <c r="DX117" s="68">
        <f t="shared" ref="DX117:DZ126" si="1037">+CT117+DD117+DN117</f>
        <v>2707.8535402044886</v>
      </c>
      <c r="DY117" s="68">
        <f t="shared" si="1037"/>
        <v>712.77378979551099</v>
      </c>
      <c r="DZ117" s="68">
        <f t="shared" si="1037"/>
        <v>5.5889800000000003</v>
      </c>
      <c r="EA117" s="139">
        <f t="shared" si="770"/>
        <v>617.3704400000006</v>
      </c>
      <c r="EB117" s="140">
        <f t="shared" si="771"/>
        <v>-15.267891556920361</v>
      </c>
      <c r="EC117" s="149">
        <f t="shared" si="859"/>
        <v>11810.3541</v>
      </c>
      <c r="ED117" s="68">
        <f t="shared" ref="ED117:EF126" si="1038">+CF117+DT117</f>
        <v>9399.1592462131794</v>
      </c>
      <c r="EE117" s="68">
        <f t="shared" si="1038"/>
        <v>2411.1948537868216</v>
      </c>
      <c r="EF117" s="68">
        <f t="shared" si="1038"/>
        <v>0</v>
      </c>
      <c r="EG117" s="150">
        <f t="shared" si="860"/>
        <v>9729.0113538921014</v>
      </c>
      <c r="EH117" s="68">
        <f t="shared" ref="EH117:EJ126" si="1039">+CJ117+DX117</f>
        <v>7606.1299055522031</v>
      </c>
      <c r="EI117" s="68">
        <f t="shared" si="1039"/>
        <v>2113.1080783398975</v>
      </c>
      <c r="EJ117" s="68">
        <f t="shared" si="1039"/>
        <v>9.7733699999999999</v>
      </c>
      <c r="EK117" s="139">
        <f t="shared" si="772"/>
        <v>2081.3427461078991</v>
      </c>
      <c r="EL117" s="140">
        <f t="shared" si="773"/>
        <v>-17.623034233223365</v>
      </c>
      <c r="EM117" s="149">
        <f t="shared" si="861"/>
        <v>1470.9703299999999</v>
      </c>
      <c r="EN117" s="68">
        <f>+[1]Аппарат!EN112+[1]Филиалы!EN77</f>
        <v>1203.0597906903531</v>
      </c>
      <c r="EO117" s="68">
        <f>+[1]Аппарат!EO112+[1]Филиалы!EP77</f>
        <v>267.91053930964682</v>
      </c>
      <c r="EP117" s="68">
        <f>+[1]Филиалы!EO77</f>
        <v>0</v>
      </c>
      <c r="EQ117" s="150">
        <f t="shared" si="862"/>
        <v>1056.4328699999999</v>
      </c>
      <c r="ER117" s="68">
        <f>+[1]Аппарат!ER112+[1]Филиалы!ER77</f>
        <v>839.27742662412186</v>
      </c>
      <c r="ES117" s="68">
        <f>+[1]Аппарат!ES112+[1]Филиалы!ET77</f>
        <v>216.91418337587794</v>
      </c>
      <c r="ET117" s="68">
        <f>+[1]Филиалы!ES77</f>
        <v>0.24126</v>
      </c>
      <c r="EU117" s="139">
        <f t="shared" si="774"/>
        <v>414.53746000000001</v>
      </c>
      <c r="EV117" s="140">
        <f t="shared" si="775"/>
        <v>-28.181225110094516</v>
      </c>
      <c r="EW117" s="149">
        <f t="shared" si="863"/>
        <v>1378.56033</v>
      </c>
      <c r="EX117" s="68">
        <f>+[1]Аппарат!EX112+[1]Филиалы!EX77</f>
        <v>1110.6497906903533</v>
      </c>
      <c r="EY117" s="68">
        <f>+[1]Аппарат!EY112+[1]Филиалы!EZ77</f>
        <v>267.91053930964682</v>
      </c>
      <c r="EZ117" s="68">
        <f>+[1]Филиалы!EY77</f>
        <v>0</v>
      </c>
      <c r="FA117" s="150">
        <f t="shared" si="864"/>
        <v>921.64502999999979</v>
      </c>
      <c r="FB117" s="68">
        <f>+[1]Аппарат!FB112+[1]Филиалы!FB77</f>
        <v>728.26637545602387</v>
      </c>
      <c r="FC117" s="68">
        <f>+[1]Аппарат!FC112+[1]Филиалы!FD77</f>
        <v>193.31345454397595</v>
      </c>
      <c r="FD117" s="68">
        <f>+[1]Филиалы!FC77</f>
        <v>6.5199999999999994E-2</v>
      </c>
      <c r="FE117" s="139">
        <f t="shared" si="776"/>
        <v>456.91530000000023</v>
      </c>
      <c r="FF117" s="140">
        <f t="shared" si="777"/>
        <v>-33.144381863940637</v>
      </c>
      <c r="FG117" s="149">
        <f t="shared" si="865"/>
        <v>1407.32933</v>
      </c>
      <c r="FH117" s="68">
        <f>+[1]Аппарат!FH112+[1]Филиалы!FH77</f>
        <v>1139.4187906903533</v>
      </c>
      <c r="FI117" s="68">
        <f>+[1]Аппарат!FI112+[1]Филиалы!FJ77</f>
        <v>267.91053930964682</v>
      </c>
      <c r="FJ117" s="68">
        <f>+[1]Филиалы!FI77</f>
        <v>0</v>
      </c>
      <c r="FK117" s="150">
        <f t="shared" si="866"/>
        <v>880.11077</v>
      </c>
      <c r="FL117" s="68">
        <f>+[1]Аппарат!FL112+[1]Филиалы!FL77</f>
        <v>688.64960485031099</v>
      </c>
      <c r="FM117" s="68">
        <f>+[1]Аппарат!FM112+[1]Филиалы!FN77</f>
        <v>191.12753514968901</v>
      </c>
      <c r="FN117" s="68">
        <f>+[1]Филиалы!FM77</f>
        <v>0.33362999999999998</v>
      </c>
      <c r="FO117" s="139">
        <f t="shared" si="778"/>
        <v>527.21856000000002</v>
      </c>
      <c r="FP117" s="140">
        <f t="shared" si="779"/>
        <v>-37.462344368251031</v>
      </c>
      <c r="FQ117" s="149">
        <f t="shared" si="867"/>
        <v>4256.8599900000008</v>
      </c>
      <c r="FR117" s="68">
        <f t="shared" ref="FR117:FT126" si="1040">+EN117+EX117+FH117</f>
        <v>3453.1283720710599</v>
      </c>
      <c r="FS117" s="68">
        <f t="shared" si="1040"/>
        <v>803.73161792894052</v>
      </c>
      <c r="FT117" s="68">
        <f t="shared" si="1040"/>
        <v>0</v>
      </c>
      <c r="FU117" s="150">
        <f t="shared" si="868"/>
        <v>2858.1886699999995</v>
      </c>
      <c r="FV117" s="68">
        <f t="shared" ref="FV117:FX126" si="1041">+ER117+FB117+FL117</f>
        <v>2256.1934069304566</v>
      </c>
      <c r="FW117" s="68">
        <f t="shared" si="1041"/>
        <v>601.35517306954296</v>
      </c>
      <c r="FX117" s="68">
        <f t="shared" si="1041"/>
        <v>0.64009000000000005</v>
      </c>
      <c r="FY117" s="139">
        <f t="shared" si="780"/>
        <v>1398.6713200000013</v>
      </c>
      <c r="FZ117" s="140">
        <f t="shared" si="781"/>
        <v>-32.856878621464858</v>
      </c>
      <c r="GA117" s="149">
        <f t="shared" si="869"/>
        <v>8300.4467399999994</v>
      </c>
      <c r="GB117" s="68">
        <f t="shared" ref="GB117:GD126" si="1042">+DT117+FR117</f>
        <v>6692.9835041421193</v>
      </c>
      <c r="GC117" s="68">
        <f t="shared" si="1042"/>
        <v>1607.463235857881</v>
      </c>
      <c r="GD117" s="68">
        <f t="shared" si="1042"/>
        <v>0</v>
      </c>
      <c r="GE117" s="150">
        <f t="shared" si="870"/>
        <v>6284.4049799999993</v>
      </c>
      <c r="GF117" s="68">
        <f t="shared" ref="GF117:GH126" si="1043">+DX117+FV117</f>
        <v>4964.0469471349452</v>
      </c>
      <c r="GG117" s="68">
        <f t="shared" si="1043"/>
        <v>1314.1289628650538</v>
      </c>
      <c r="GH117" s="68">
        <f t="shared" si="1043"/>
        <v>6.2290700000000001</v>
      </c>
      <c r="GI117" s="139">
        <f t="shared" si="782"/>
        <v>2016.0417600000001</v>
      </c>
      <c r="GJ117" s="140">
        <f t="shared" si="783"/>
        <v>-24.288352460412284</v>
      </c>
      <c r="GK117" s="149">
        <f t="shared" si="871"/>
        <v>16067.214090000001</v>
      </c>
      <c r="GL117" s="68">
        <f t="shared" ref="GL117:GN126" si="1044">+ED117+FR117</f>
        <v>12852.287618284239</v>
      </c>
      <c r="GM117" s="68">
        <f t="shared" si="1044"/>
        <v>3214.9264717157621</v>
      </c>
      <c r="GN117" s="68">
        <f t="shared" si="1044"/>
        <v>0</v>
      </c>
      <c r="GO117" s="150">
        <f t="shared" si="872"/>
        <v>12587.200023892101</v>
      </c>
      <c r="GP117" s="68">
        <f t="shared" ref="GP117:GR126" si="1045">+EH117+FV117</f>
        <v>9862.3233124826602</v>
      </c>
      <c r="GQ117" s="68">
        <f t="shared" si="1045"/>
        <v>2714.4632514094405</v>
      </c>
      <c r="GR117" s="68">
        <f t="shared" si="1045"/>
        <v>10.413460000000001</v>
      </c>
      <c r="GS117" s="139">
        <f t="shared" si="784"/>
        <v>3480.0140661079004</v>
      </c>
      <c r="GT117" s="140">
        <f t="shared" si="785"/>
        <v>-21.659100617037339</v>
      </c>
      <c r="GV117" s="31">
        <f>+GK117-[1]Шатура!GK76</f>
        <v>15981.231060833336</v>
      </c>
      <c r="GW117" s="31">
        <v>8260.3981600000006</v>
      </c>
      <c r="GX117" s="65">
        <f t="shared" si="673"/>
        <v>1957.6031161079</v>
      </c>
      <c r="GZ117" s="79">
        <f t="shared" si="874"/>
        <v>3071.3875938920996</v>
      </c>
    </row>
    <row r="118" spans="1:213" ht="25.5" x14ac:dyDescent="0.2">
      <c r="A118" s="340"/>
      <c r="B118" s="107" t="s">
        <v>377</v>
      </c>
      <c r="C118" s="149">
        <f t="shared" si="674"/>
        <v>9257.6209999999992</v>
      </c>
      <c r="D118" s="68">
        <f>+[1]Аппарат!D113+[1]Филиалы!D78</f>
        <v>6777.4067651656878</v>
      </c>
      <c r="E118" s="68">
        <f>+[1]Аппарат!E113+[1]Филиалы!F78</f>
        <v>2480.2142348343118</v>
      </c>
      <c r="F118" s="68">
        <f>+[1]Филиалы!E78</f>
        <v>0</v>
      </c>
      <c r="G118" s="150">
        <f t="shared" si="934"/>
        <v>9556.1460000000006</v>
      </c>
      <c r="H118" s="68">
        <f>+[1]Аппарат!H113+[1]Филиалы!H78</f>
        <v>6753.4681177229586</v>
      </c>
      <c r="I118" s="68">
        <f>+[1]Аппарат!I113+[1]Филиалы!J78</f>
        <v>2802.6778822770425</v>
      </c>
      <c r="J118" s="68">
        <f>+[1]Филиалы!I78</f>
        <v>0</v>
      </c>
      <c r="K118" s="139">
        <f t="shared" si="675"/>
        <v>-298.52500000000146</v>
      </c>
      <c r="L118" s="140">
        <f t="shared" si="676"/>
        <v>3.224640542100417</v>
      </c>
      <c r="M118" s="149">
        <f t="shared" si="762"/>
        <v>9257.6209999999992</v>
      </c>
      <c r="N118" s="68">
        <f>+[1]Аппарат!N113+[1]Филиалы!N78</f>
        <v>6777.4067651656878</v>
      </c>
      <c r="O118" s="68">
        <f>+[1]Аппарат!O113+[1]Филиалы!P78</f>
        <v>2480.2142348343118</v>
      </c>
      <c r="P118" s="68">
        <f>+[1]Филиалы!O78</f>
        <v>0</v>
      </c>
      <c r="Q118" s="150">
        <f t="shared" si="656"/>
        <v>8630.6821646686003</v>
      </c>
      <c r="R118" s="68">
        <f>+[1]Аппарат!R113+[1]Филиалы!R78</f>
        <v>6051.6151315526004</v>
      </c>
      <c r="S118" s="68">
        <f>+[1]Аппарат!S113+[1]Филиалы!T78</f>
        <v>2579.0670331159999</v>
      </c>
      <c r="T118" s="68">
        <f>+[1]Филиалы!S78</f>
        <v>0</v>
      </c>
      <c r="U118" s="139">
        <f t="shared" si="677"/>
        <v>626.93883533139888</v>
      </c>
      <c r="V118" s="140">
        <f t="shared" si="678"/>
        <v>-6.7721376294341553</v>
      </c>
      <c r="W118" s="149">
        <f t="shared" si="841"/>
        <v>9257.6209999999992</v>
      </c>
      <c r="X118" s="68">
        <f>+[1]Аппарат!X113+[1]Филиалы!X78</f>
        <v>6777.4067651656878</v>
      </c>
      <c r="Y118" s="68">
        <f>+[1]Аппарат!Y113+[1]Филиалы!Z78</f>
        <v>2480.2142348343118</v>
      </c>
      <c r="Z118" s="68">
        <f>+[1]Филиалы!Y78</f>
        <v>0</v>
      </c>
      <c r="AA118" s="150">
        <f t="shared" si="842"/>
        <v>9556.1460000000006</v>
      </c>
      <c r="AB118" s="68">
        <f>+[1]Аппарат!AB113+[1]Филиалы!AB78</f>
        <v>6996.3792044410802</v>
      </c>
      <c r="AC118" s="68">
        <f>+[1]Аппарат!AC113+[1]Филиалы!AD78</f>
        <v>2559.7667955589204</v>
      </c>
      <c r="AD118" s="68">
        <f>+[1]Филиалы!AC78</f>
        <v>0</v>
      </c>
      <c r="AE118" s="139">
        <f t="shared" si="679"/>
        <v>-298.52500000000146</v>
      </c>
      <c r="AF118" s="140">
        <f t="shared" si="680"/>
        <v>3.224640542100417</v>
      </c>
      <c r="AG118" s="149">
        <f t="shared" si="843"/>
        <v>27772.862999999998</v>
      </c>
      <c r="AH118" s="68">
        <f t="shared" si="1031"/>
        <v>20332.220295497063</v>
      </c>
      <c r="AI118" s="68">
        <f t="shared" si="1031"/>
        <v>7440.6427045029359</v>
      </c>
      <c r="AJ118" s="68">
        <f t="shared" si="1031"/>
        <v>0</v>
      </c>
      <c r="AK118" s="150">
        <f t="shared" si="844"/>
        <v>27742.974164668602</v>
      </c>
      <c r="AL118" s="68">
        <f t="shared" si="1032"/>
        <v>19801.462453716638</v>
      </c>
      <c r="AM118" s="68">
        <f t="shared" si="1032"/>
        <v>7941.5117109519633</v>
      </c>
      <c r="AN118" s="68">
        <f t="shared" si="1032"/>
        <v>0</v>
      </c>
      <c r="AO118" s="139">
        <f t="shared" si="681"/>
        <v>29.888835331395967</v>
      </c>
      <c r="AP118" s="140">
        <f t="shared" si="682"/>
        <v>-0.10761884841112135</v>
      </c>
      <c r="AQ118" s="149">
        <f t="shared" si="845"/>
        <v>9257.6209999999992</v>
      </c>
      <c r="AR118" s="68">
        <f>+[1]Аппарат!AR113+[1]Филиалы!AR78</f>
        <v>6777.4067651656878</v>
      </c>
      <c r="AS118" s="68">
        <f>+[1]Аппарат!AS113+[1]Филиалы!AT78</f>
        <v>2480.2142348343118</v>
      </c>
      <c r="AT118" s="68">
        <f>+[1]Филиалы!AS78</f>
        <v>0</v>
      </c>
      <c r="AU118" s="150">
        <f t="shared" si="846"/>
        <v>9247.8840299999993</v>
      </c>
      <c r="AV118" s="68">
        <f>+[1]Аппарат!AV113+[1]Филиалы!AV78</f>
        <v>6624.7347638521087</v>
      </c>
      <c r="AW118" s="68">
        <f>+[1]Аппарат!AW113+[1]Филиалы!AX78</f>
        <v>2623.1492661478906</v>
      </c>
      <c r="AX118" s="68">
        <f>+[1]Филиалы!AW78</f>
        <v>0</v>
      </c>
      <c r="AY118" s="139">
        <f t="shared" si="683"/>
        <v>9.7369699999999284</v>
      </c>
      <c r="AZ118" s="140">
        <f t="shared" si="684"/>
        <v>-0.10517788533360317</v>
      </c>
      <c r="BA118" s="149">
        <f t="shared" si="847"/>
        <v>9257.6209999999992</v>
      </c>
      <c r="BB118" s="68">
        <f>+[1]Аппарат!BB113+[1]Филиалы!BB78</f>
        <v>6777.4067651656878</v>
      </c>
      <c r="BC118" s="68">
        <f>+[1]Аппарат!BC113+[1]Филиалы!BD78</f>
        <v>2480.2142348343118</v>
      </c>
      <c r="BD118" s="68">
        <f>+[1]Филиалы!BC78</f>
        <v>0</v>
      </c>
      <c r="BE118" s="150">
        <f t="shared" si="848"/>
        <v>9715.999572495999</v>
      </c>
      <c r="BF118" s="68">
        <f>+[1]Аппарат!BF113+[1]Филиалы!BF78</f>
        <v>6952.1273723999993</v>
      </c>
      <c r="BG118" s="68">
        <f>+[1]Аппарат!BG113+[1]Филиалы!BH78</f>
        <v>2763.8722000960001</v>
      </c>
      <c r="BH118" s="68">
        <f>+[1]Филиалы!BG78</f>
        <v>0</v>
      </c>
      <c r="BI118" s="139">
        <f t="shared" si="685"/>
        <v>-458.37857249599983</v>
      </c>
      <c r="BJ118" s="140">
        <f t="shared" si="686"/>
        <v>4.9513646378049003</v>
      </c>
      <c r="BK118" s="149">
        <f t="shared" si="849"/>
        <v>9257.6209999999992</v>
      </c>
      <c r="BL118" s="68">
        <f>+[1]Аппарат!BL113+[1]Филиалы!BL78</f>
        <v>6777.4067651656878</v>
      </c>
      <c r="BM118" s="68">
        <f>+[1]Аппарат!BM113+[1]Филиалы!BN78</f>
        <v>2480.2142348343118</v>
      </c>
      <c r="BN118" s="68">
        <f>+[1]Филиалы!BM78</f>
        <v>0</v>
      </c>
      <c r="BO118" s="150">
        <f t="shared" si="850"/>
        <v>9450.2830000000013</v>
      </c>
      <c r="BP118" s="68">
        <f>+[1]Аппарат!BP113+[1]Филиалы!BP78</f>
        <v>6822.8441001495194</v>
      </c>
      <c r="BQ118" s="68">
        <f>+[1]Аппарат!BQ113+[1]Филиалы!BR78</f>
        <v>2627.4388998504824</v>
      </c>
      <c r="BR118" s="68">
        <f>+[1]Филиалы!BQ78</f>
        <v>0</v>
      </c>
      <c r="BS118" s="139">
        <f t="shared" si="687"/>
        <v>-192.66200000000208</v>
      </c>
      <c r="BT118" s="140">
        <f t="shared" si="688"/>
        <v>2.0811178163375104</v>
      </c>
      <c r="BU118" s="149">
        <f t="shared" si="851"/>
        <v>27772.862999999998</v>
      </c>
      <c r="BV118" s="68">
        <f t="shared" si="1033"/>
        <v>20332.220295497063</v>
      </c>
      <c r="BW118" s="68">
        <f t="shared" si="1033"/>
        <v>7440.6427045029359</v>
      </c>
      <c r="BX118" s="68">
        <f t="shared" si="1033"/>
        <v>0</v>
      </c>
      <c r="BY118" s="150">
        <f t="shared" si="852"/>
        <v>28414.166602496</v>
      </c>
      <c r="BZ118" s="68">
        <f t="shared" si="1034"/>
        <v>20399.706236401627</v>
      </c>
      <c r="CA118" s="68">
        <f t="shared" si="1034"/>
        <v>8014.4603660943721</v>
      </c>
      <c r="CB118" s="68">
        <f t="shared" si="1034"/>
        <v>0</v>
      </c>
      <c r="CC118" s="139">
        <f t="shared" si="689"/>
        <v>-641.30360249600199</v>
      </c>
      <c r="CD118" s="140">
        <f t="shared" si="690"/>
        <v>2.3091015229362597</v>
      </c>
      <c r="CE118" s="149">
        <f t="shared" si="853"/>
        <v>55545.725999999995</v>
      </c>
      <c r="CF118" s="68">
        <f t="shared" si="1035"/>
        <v>40664.440590994127</v>
      </c>
      <c r="CG118" s="68">
        <f t="shared" si="1035"/>
        <v>14881.285409005872</v>
      </c>
      <c r="CH118" s="68">
        <f t="shared" si="1035"/>
        <v>0</v>
      </c>
      <c r="CI118" s="150">
        <f t="shared" si="854"/>
        <v>56157.140767164601</v>
      </c>
      <c r="CJ118" s="68">
        <f>+[1]Аппарат!CJ113+[1]Филиалы!CJ78</f>
        <v>40201.168690118262</v>
      </c>
      <c r="CK118" s="68">
        <f>+[1]Аппарат!CK113+[1]Филиалы!CL78</f>
        <v>15955.972077046335</v>
      </c>
      <c r="CL118" s="68">
        <f>+[1]Филиалы!CK78</f>
        <v>0</v>
      </c>
      <c r="CM118" s="139">
        <f t="shared" si="691"/>
        <v>-611.41476716460602</v>
      </c>
      <c r="CN118" s="140">
        <f t="shared" si="692"/>
        <v>1.1007413372625621</v>
      </c>
      <c r="CO118" s="149">
        <f t="shared" si="933"/>
        <v>11231.951999999999</v>
      </c>
      <c r="CP118" s="68">
        <f>+[1]Аппарат!CP113+[1]Филиалы!CP78</f>
        <v>8222.793682179934</v>
      </c>
      <c r="CQ118" s="68">
        <f>+[1]Аппарат!CQ113+[1]Филиалы!CR78</f>
        <v>3009.1583178200658</v>
      </c>
      <c r="CR118" s="68">
        <f>+[1]Филиалы!CQ78</f>
        <v>0</v>
      </c>
      <c r="CS118" s="150">
        <f t="shared" si="935"/>
        <v>11423.870999999999</v>
      </c>
      <c r="CT118" s="68">
        <f>+[1]Аппарат!CT113+[1]Филиалы!CT78</f>
        <v>8074.1560831482711</v>
      </c>
      <c r="CU118" s="68">
        <f>+[1]Аппарат!CU113+[1]Филиалы!CV78</f>
        <v>3349.714916851729</v>
      </c>
      <c r="CV118" s="68">
        <f>+[1]Филиалы!CU78</f>
        <v>0</v>
      </c>
      <c r="CW118" s="139">
        <f t="shared" si="763"/>
        <v>-191.91899999999987</v>
      </c>
      <c r="CX118" s="140">
        <f t="shared" si="764"/>
        <v>1.7086878576404274</v>
      </c>
      <c r="CY118" s="149">
        <f t="shared" si="765"/>
        <v>11231.951999999999</v>
      </c>
      <c r="CZ118" s="68">
        <f>+[1]Аппарат!CZ113+[1]Филиалы!CZ78</f>
        <v>8222.793682179934</v>
      </c>
      <c r="DA118" s="68">
        <f>+[1]Аппарат!DA113+[1]Филиалы!DB78</f>
        <v>3009.1583178200658</v>
      </c>
      <c r="DB118" s="68">
        <f>+[1]Филиалы!DA78</f>
        <v>0</v>
      </c>
      <c r="DC118" s="150">
        <f t="shared" si="662"/>
        <v>11420.1758579823</v>
      </c>
      <c r="DD118" s="68">
        <f>+[1]Аппарат!DD113+[1]Филиалы!DD78</f>
        <v>8232.3373720430009</v>
      </c>
      <c r="DE118" s="68">
        <f>+[1]Аппарат!DE113+[1]Филиалы!DF78</f>
        <v>3187.8384859393</v>
      </c>
      <c r="DF118" s="68">
        <f>+[1]Филиалы!DE78</f>
        <v>0</v>
      </c>
      <c r="DG118" s="139">
        <f t="shared" si="766"/>
        <v>-188.22385798230061</v>
      </c>
      <c r="DH118" s="140">
        <f t="shared" si="767"/>
        <v>1.6757893728739361</v>
      </c>
      <c r="DI118" s="149">
        <f t="shared" si="855"/>
        <v>11231.951999999999</v>
      </c>
      <c r="DJ118" s="68">
        <f>+[1]Аппарат!DJ113+[1]Филиалы!DJ78</f>
        <v>8222.793682179934</v>
      </c>
      <c r="DK118" s="68">
        <f>+[1]Аппарат!DK113+[1]Филиалы!DL78</f>
        <v>3009.1583178200658</v>
      </c>
      <c r="DL118" s="68">
        <f>+[1]Филиалы!DK78</f>
        <v>0</v>
      </c>
      <c r="DM118" s="150">
        <f t="shared" si="856"/>
        <v>11051.78018713452</v>
      </c>
      <c r="DN118" s="68">
        <f>+[1]Аппарат!DN113+[1]Филиалы!DN78</f>
        <v>8031.8138984305206</v>
      </c>
      <c r="DO118" s="68">
        <f>+[1]Аппарат!DO113+[1]Филиалы!DP78</f>
        <v>3019.9662887039999</v>
      </c>
      <c r="DP118" s="68">
        <f>+[1]Филиалы!DO78</f>
        <v>0</v>
      </c>
      <c r="DQ118" s="139">
        <f t="shared" si="768"/>
        <v>180.1718128654793</v>
      </c>
      <c r="DR118" s="140">
        <f t="shared" si="769"/>
        <v>-1.6041006306426482</v>
      </c>
      <c r="DS118" s="149">
        <f t="shared" si="857"/>
        <v>33695.856</v>
      </c>
      <c r="DT118" s="68">
        <f t="shared" si="1036"/>
        <v>24668.381046539802</v>
      </c>
      <c r="DU118" s="68">
        <f t="shared" si="1036"/>
        <v>9027.4749534601979</v>
      </c>
      <c r="DV118" s="68">
        <f t="shared" si="1036"/>
        <v>0</v>
      </c>
      <c r="DW118" s="150">
        <f t="shared" si="858"/>
        <v>33895.827045116821</v>
      </c>
      <c r="DX118" s="68">
        <f t="shared" si="1037"/>
        <v>24338.307353621793</v>
      </c>
      <c r="DY118" s="68">
        <f t="shared" si="1037"/>
        <v>9557.5196914950284</v>
      </c>
      <c r="DZ118" s="68">
        <f t="shared" si="1037"/>
        <v>0</v>
      </c>
      <c r="EA118" s="139">
        <f t="shared" si="770"/>
        <v>-199.97104511682119</v>
      </c>
      <c r="EB118" s="140">
        <f t="shared" si="771"/>
        <v>0.59345886662389091</v>
      </c>
      <c r="EC118" s="149">
        <f t="shared" si="859"/>
        <v>89241.581999999995</v>
      </c>
      <c r="ED118" s="68">
        <f t="shared" si="1038"/>
        <v>65332.821637533925</v>
      </c>
      <c r="EE118" s="68">
        <f t="shared" si="1038"/>
        <v>23908.76036246607</v>
      </c>
      <c r="EF118" s="68">
        <f t="shared" si="1038"/>
        <v>0</v>
      </c>
      <c r="EG118" s="150">
        <f t="shared" si="860"/>
        <v>90052.967812281422</v>
      </c>
      <c r="EH118" s="68">
        <f t="shared" si="1039"/>
        <v>64539.476043740055</v>
      </c>
      <c r="EI118" s="68">
        <f t="shared" si="1039"/>
        <v>25513.491768541364</v>
      </c>
      <c r="EJ118" s="68">
        <f t="shared" si="1039"/>
        <v>0</v>
      </c>
      <c r="EK118" s="139">
        <f t="shared" si="772"/>
        <v>-811.38581228142721</v>
      </c>
      <c r="EL118" s="140">
        <f t="shared" si="773"/>
        <v>0.90920151133293814</v>
      </c>
      <c r="EM118" s="149">
        <f t="shared" si="861"/>
        <v>11231.951999999999</v>
      </c>
      <c r="EN118" s="68">
        <f>+[1]Аппарат!EN113+[1]Филиалы!EN78</f>
        <v>8222.793682179934</v>
      </c>
      <c r="EO118" s="68">
        <f>+[1]Аппарат!EO113+[1]Филиалы!EP78</f>
        <v>3009.1583178200658</v>
      </c>
      <c r="EP118" s="68">
        <f>+[1]Филиалы!EO78</f>
        <v>0</v>
      </c>
      <c r="EQ118" s="150">
        <f t="shared" si="862"/>
        <v>11420.176634554336</v>
      </c>
      <c r="ER118" s="68">
        <f>+[1]Аппарат!ER113+[1]Филиалы!ER78</f>
        <v>8284.3779947201601</v>
      </c>
      <c r="ES118" s="68">
        <f>+[1]Аппарат!ES113+[1]Филиалы!ET78</f>
        <v>3135.7986398341759</v>
      </c>
      <c r="ET118" s="68">
        <f>+[1]Филиалы!ES78</f>
        <v>0</v>
      </c>
      <c r="EU118" s="139">
        <f t="shared" si="774"/>
        <v>-188.22463455433717</v>
      </c>
      <c r="EV118" s="140">
        <f t="shared" si="775"/>
        <v>1.6757962868283016</v>
      </c>
      <c r="EW118" s="149">
        <f t="shared" si="863"/>
        <v>11231.951999999999</v>
      </c>
      <c r="EX118" s="68">
        <f>+[1]Аппарат!EX113+[1]Филиалы!EX78</f>
        <v>8222.793682179934</v>
      </c>
      <c r="EY118" s="68">
        <f>+[1]Аппарат!EY113+[1]Филиалы!EZ78</f>
        <v>3009.1583178200658</v>
      </c>
      <c r="EZ118" s="68">
        <f>+[1]Филиалы!EY78</f>
        <v>0</v>
      </c>
      <c r="FA118" s="150">
        <f t="shared" si="864"/>
        <v>11021.703179653716</v>
      </c>
      <c r="FB118" s="68">
        <f>+[1]Аппарат!FB113+[1]Филиалы!FB78</f>
        <v>7956.3541804399993</v>
      </c>
      <c r="FC118" s="68">
        <f>+[1]Аппарат!FC113+[1]Филиалы!FD78</f>
        <v>3065.3489992137165</v>
      </c>
      <c r="FD118" s="68">
        <f>+[1]Филиалы!FC78</f>
        <v>0</v>
      </c>
      <c r="FE118" s="139">
        <f t="shared" si="776"/>
        <v>210.24882034628354</v>
      </c>
      <c r="FF118" s="140">
        <f t="shared" si="777"/>
        <v>-1.8718814000120716</v>
      </c>
      <c r="FG118" s="149">
        <f t="shared" si="865"/>
        <v>11231.951999999999</v>
      </c>
      <c r="FH118" s="68">
        <f>+[1]Аппарат!FH113+[1]Филиалы!FH78</f>
        <v>8222.793682179934</v>
      </c>
      <c r="FI118" s="68">
        <f>+[1]Аппарат!FI113+[1]Филиалы!FJ78</f>
        <v>3009.1583178200658</v>
      </c>
      <c r="FJ118" s="68">
        <f>+[1]Филиалы!FI78</f>
        <v>0</v>
      </c>
      <c r="FK118" s="150">
        <f t="shared" si="866"/>
        <v>10487.958814988124</v>
      </c>
      <c r="FL118" s="68">
        <f>+[1]Аппарат!FL113+[1]Филиалы!FL78</f>
        <v>7675.3640104379992</v>
      </c>
      <c r="FM118" s="68">
        <f>+[1]Аппарат!FM113+[1]Филиалы!FN78</f>
        <v>2812.5948045501236</v>
      </c>
      <c r="FN118" s="68">
        <f>+[1]Филиалы!FM78</f>
        <v>0</v>
      </c>
      <c r="FO118" s="139">
        <f t="shared" si="778"/>
        <v>743.99318501187554</v>
      </c>
      <c r="FP118" s="140">
        <f t="shared" si="779"/>
        <v>-6.6238992564415753</v>
      </c>
      <c r="FQ118" s="149">
        <f t="shared" si="867"/>
        <v>33695.856</v>
      </c>
      <c r="FR118" s="68">
        <f t="shared" si="1040"/>
        <v>24668.381046539802</v>
      </c>
      <c r="FS118" s="68">
        <f t="shared" si="1040"/>
        <v>9027.4749534601979</v>
      </c>
      <c r="FT118" s="68">
        <f t="shared" si="1040"/>
        <v>0</v>
      </c>
      <c r="FU118" s="150">
        <f t="shared" si="868"/>
        <v>32929.83862919618</v>
      </c>
      <c r="FV118" s="68">
        <f t="shared" si="1041"/>
        <v>23916.096185598159</v>
      </c>
      <c r="FW118" s="68">
        <f t="shared" si="1041"/>
        <v>9013.7424435980174</v>
      </c>
      <c r="FX118" s="68">
        <f t="shared" si="1041"/>
        <v>0</v>
      </c>
      <c r="FY118" s="139">
        <f t="shared" si="780"/>
        <v>766.01737080382009</v>
      </c>
      <c r="FZ118" s="140">
        <f t="shared" si="781"/>
        <v>-2.2733281232084437</v>
      </c>
      <c r="GA118" s="149">
        <f t="shared" si="869"/>
        <v>67391.712</v>
      </c>
      <c r="GB118" s="68">
        <f t="shared" si="1042"/>
        <v>49336.762093079604</v>
      </c>
      <c r="GC118" s="68">
        <f t="shared" si="1042"/>
        <v>18054.949906920396</v>
      </c>
      <c r="GD118" s="68">
        <f t="shared" si="1042"/>
        <v>0</v>
      </c>
      <c r="GE118" s="150">
        <f t="shared" si="870"/>
        <v>66825.665674313001</v>
      </c>
      <c r="GF118" s="68">
        <f t="shared" si="1043"/>
        <v>48254.403539219951</v>
      </c>
      <c r="GG118" s="68">
        <f t="shared" si="1043"/>
        <v>18571.262135093046</v>
      </c>
      <c r="GH118" s="68">
        <f t="shared" si="1043"/>
        <v>0</v>
      </c>
      <c r="GI118" s="139">
        <f t="shared" si="782"/>
        <v>566.0463256869989</v>
      </c>
      <c r="GJ118" s="140">
        <f t="shared" si="783"/>
        <v>-0.83993462829226928</v>
      </c>
      <c r="GK118" s="149">
        <f t="shared" si="871"/>
        <v>122937.43799999999</v>
      </c>
      <c r="GL118" s="68">
        <f t="shared" si="1044"/>
        <v>90001.202684073724</v>
      </c>
      <c r="GM118" s="68">
        <f t="shared" si="1044"/>
        <v>32936.235315926271</v>
      </c>
      <c r="GN118" s="68">
        <f t="shared" si="1044"/>
        <v>0</v>
      </c>
      <c r="GO118" s="150">
        <f t="shared" si="872"/>
        <v>122982.80644147759</v>
      </c>
      <c r="GP118" s="68">
        <f t="shared" si="1045"/>
        <v>88455.572229338213</v>
      </c>
      <c r="GQ118" s="68">
        <f t="shared" si="1045"/>
        <v>34527.234212139381</v>
      </c>
      <c r="GR118" s="68">
        <f t="shared" si="1045"/>
        <v>0</v>
      </c>
      <c r="GS118" s="139">
        <f t="shared" si="784"/>
        <v>-45.368441477592569</v>
      </c>
      <c r="GT118" s="140">
        <f t="shared" si="785"/>
        <v>3.6903682243320191E-2</v>
      </c>
      <c r="GV118" s="31">
        <f>+GK118-[1]Шатура!GK78</f>
        <v>122937.43799999999</v>
      </c>
      <c r="GW118" s="31">
        <v>56158.453560000002</v>
      </c>
      <c r="GX118" s="65">
        <f t="shared" si="673"/>
        <v>1.3127928354006144</v>
      </c>
      <c r="GZ118" s="79">
        <f t="shared" si="874"/>
        <v>27742.974164668602</v>
      </c>
    </row>
    <row r="119" spans="1:213" ht="38.25" x14ac:dyDescent="0.2">
      <c r="A119" s="340"/>
      <c r="B119" s="107" t="s">
        <v>378</v>
      </c>
      <c r="C119" s="149">
        <f t="shared" si="674"/>
        <v>443.01337000000001</v>
      </c>
      <c r="D119" s="68">
        <f>+[1]Аппарат!D114+[1]Филиалы!D76</f>
        <v>389.43126213807068</v>
      </c>
      <c r="E119" s="68">
        <f>+[1]Аппарат!E114+[1]Филиалы!F76</f>
        <v>53.582107861929359</v>
      </c>
      <c r="F119" s="68">
        <f>+[1]Филиалы!E76</f>
        <v>0</v>
      </c>
      <c r="G119" s="150">
        <f t="shared" si="934"/>
        <v>292.53730999999999</v>
      </c>
      <c r="H119" s="68">
        <f>+[1]Аппарат!H114+[1]Филиалы!H76</f>
        <v>264.53409444921959</v>
      </c>
      <c r="I119" s="68">
        <f>+[1]Аппарат!I114+[1]Филиалы!J76</f>
        <v>27.873215550780422</v>
      </c>
      <c r="J119" s="68">
        <f>+[1]Филиалы!I76</f>
        <v>0.13</v>
      </c>
      <c r="K119" s="139">
        <f t="shared" si="675"/>
        <v>150.47606000000002</v>
      </c>
      <c r="L119" s="140">
        <f t="shared" si="676"/>
        <v>-33.966482772291954</v>
      </c>
      <c r="M119" s="149">
        <f t="shared" si="762"/>
        <v>445.02782999999999</v>
      </c>
      <c r="N119" s="68">
        <f>+[1]Аппарат!N114+[1]Филиалы!N76</f>
        <v>391.44572213807061</v>
      </c>
      <c r="O119" s="68">
        <f>+[1]Аппарат!O114+[1]Филиалы!P76</f>
        <v>53.582107861929359</v>
      </c>
      <c r="P119" s="68">
        <f>+[1]Филиалы!O76</f>
        <v>0</v>
      </c>
      <c r="Q119" s="150">
        <f t="shared" si="656"/>
        <v>279.80013994910001</v>
      </c>
      <c r="R119" s="68">
        <f>+[1]Аппарат!R114+[1]Филиалы!R76</f>
        <v>253.35945678777608</v>
      </c>
      <c r="S119" s="68">
        <f>+[1]Аппарат!S114+[1]Филиалы!T76</f>
        <v>26.240683161323958</v>
      </c>
      <c r="T119" s="68">
        <f>+[1]Филиалы!S76</f>
        <v>0.2</v>
      </c>
      <c r="U119" s="139">
        <f t="shared" si="677"/>
        <v>165.22769005089998</v>
      </c>
      <c r="V119" s="140">
        <f t="shared" si="678"/>
        <v>-37.127496060392438</v>
      </c>
      <c r="W119" s="149">
        <f t="shared" si="841"/>
        <v>459.58582999999999</v>
      </c>
      <c r="X119" s="68">
        <f>+[1]Аппарат!X114+[1]Филиалы!X76</f>
        <v>406.00372213807066</v>
      </c>
      <c r="Y119" s="68">
        <f>+[1]Аппарат!Y114+[1]Филиалы!Z76</f>
        <v>53.582107861929359</v>
      </c>
      <c r="Z119" s="68">
        <f>+[1]Филиалы!Y76</f>
        <v>0</v>
      </c>
      <c r="AA119" s="150">
        <f t="shared" si="842"/>
        <v>319.05410999999998</v>
      </c>
      <c r="AB119" s="68">
        <f>+[1]Аппарат!AB114+[1]Филиалы!AB76</f>
        <v>293.37754154477039</v>
      </c>
      <c r="AC119" s="68">
        <f>+[1]Аппарат!AC114+[1]Филиалы!AD76</f>
        <v>25.102568455229573</v>
      </c>
      <c r="AD119" s="68">
        <f>+[1]Филиалы!AC76</f>
        <v>0.57399999999999995</v>
      </c>
      <c r="AE119" s="139">
        <f t="shared" si="679"/>
        <v>140.53172000000001</v>
      </c>
      <c r="AF119" s="140">
        <f t="shared" si="680"/>
        <v>-30.577905328369255</v>
      </c>
      <c r="AG119" s="149">
        <f t="shared" si="843"/>
        <v>1347.6270300000001</v>
      </c>
      <c r="AH119" s="68">
        <f t="shared" si="1031"/>
        <v>1186.880706414212</v>
      </c>
      <c r="AI119" s="68">
        <f t="shared" si="1031"/>
        <v>160.74632358578808</v>
      </c>
      <c r="AJ119" s="68">
        <f t="shared" si="1031"/>
        <v>0</v>
      </c>
      <c r="AK119" s="150">
        <f t="shared" si="844"/>
        <v>891.39155994910004</v>
      </c>
      <c r="AL119" s="68">
        <f t="shared" si="1032"/>
        <v>811.27109278176613</v>
      </c>
      <c r="AM119" s="68">
        <f t="shared" si="1032"/>
        <v>79.216467167333946</v>
      </c>
      <c r="AN119" s="68">
        <f t="shared" si="1032"/>
        <v>0.90399999999999991</v>
      </c>
      <c r="AO119" s="139">
        <f t="shared" si="681"/>
        <v>456.23547005090006</v>
      </c>
      <c r="AP119" s="140">
        <f t="shared" si="682"/>
        <v>-33.854728340592871</v>
      </c>
      <c r="AQ119" s="149">
        <f t="shared" si="845"/>
        <v>523.67032999999992</v>
      </c>
      <c r="AR119" s="68">
        <f>+[1]Аппарат!AR114+[1]Филиалы!AR76</f>
        <v>470.08822213807059</v>
      </c>
      <c r="AS119" s="68">
        <f>+[1]Аппарат!AS114+[1]Филиалы!AT76</f>
        <v>53.582107861929359</v>
      </c>
      <c r="AT119" s="68">
        <f>+[1]Филиалы!AS76</f>
        <v>0</v>
      </c>
      <c r="AU119" s="150">
        <f t="shared" si="846"/>
        <v>292.36882000000003</v>
      </c>
      <c r="AV119" s="68">
        <f>+[1]Аппарат!AV114+[1]Филиалы!AV76</f>
        <v>265.68526978089267</v>
      </c>
      <c r="AW119" s="68">
        <f>+[1]Аппарат!AW114+[1]Филиалы!AX76</f>
        <v>25.599050219107344</v>
      </c>
      <c r="AX119" s="68">
        <f>+[1]Филиалы!AW76</f>
        <v>1.0845</v>
      </c>
      <c r="AY119" s="139">
        <f t="shared" si="683"/>
        <v>231.30150999999989</v>
      </c>
      <c r="AZ119" s="140">
        <f t="shared" si="684"/>
        <v>-44.169298268244439</v>
      </c>
      <c r="BA119" s="149">
        <f t="shared" si="847"/>
        <v>502.71182999999996</v>
      </c>
      <c r="BB119" s="68">
        <f>+[1]Аппарат!BB114+[1]Филиалы!BB76</f>
        <v>449.12972213807063</v>
      </c>
      <c r="BC119" s="68">
        <f>+[1]Аппарат!BC114+[1]Филиалы!BD76</f>
        <v>53.582107861929359</v>
      </c>
      <c r="BD119" s="68">
        <f>+[1]Филиалы!BC76</f>
        <v>0</v>
      </c>
      <c r="BE119" s="150">
        <f t="shared" si="848"/>
        <v>306.42350999999991</v>
      </c>
      <c r="BF119" s="68">
        <f>+[1]Аппарат!BF114+[1]Филиалы!BF76</f>
        <v>279.05924519015878</v>
      </c>
      <c r="BG119" s="68">
        <f>+[1]Аппарат!BG114+[1]Филиалы!BH76</f>
        <v>26.339444809841179</v>
      </c>
      <c r="BH119" s="68">
        <f>+[1]Филиалы!BG76</f>
        <v>1.0248200000000001</v>
      </c>
      <c r="BI119" s="139">
        <f t="shared" si="685"/>
        <v>196.28832000000006</v>
      </c>
      <c r="BJ119" s="140">
        <f t="shared" si="686"/>
        <v>-39.045892355467359</v>
      </c>
      <c r="BK119" s="149">
        <f t="shared" si="849"/>
        <v>530.52008583333327</v>
      </c>
      <c r="BL119" s="68">
        <f>+[1]Аппарат!BL114+[1]Филиалы!BL76</f>
        <v>476.93797797140394</v>
      </c>
      <c r="BM119" s="68">
        <f>+[1]Аппарат!BM114+[1]Филиалы!BN76</f>
        <v>53.582107861929359</v>
      </c>
      <c r="BN119" s="68">
        <f>+[1]Филиалы!BM76</f>
        <v>0</v>
      </c>
      <c r="BO119" s="150">
        <f t="shared" si="850"/>
        <v>332.01776999999993</v>
      </c>
      <c r="BP119" s="68">
        <f>+[1]Аппарат!BP114+[1]Филиалы!BP76</f>
        <v>302.56099364942889</v>
      </c>
      <c r="BQ119" s="68">
        <f>+[1]Аппарат!BQ114+[1]Филиалы!BR76</f>
        <v>26.075646350571063</v>
      </c>
      <c r="BR119" s="68">
        <f>+[1]Филиалы!BQ76</f>
        <v>3.3811300000000002</v>
      </c>
      <c r="BS119" s="139">
        <f t="shared" si="687"/>
        <v>198.50231583333334</v>
      </c>
      <c r="BT119" s="140">
        <f t="shared" si="688"/>
        <v>-37.416550500916244</v>
      </c>
      <c r="BU119" s="149">
        <f t="shared" si="851"/>
        <v>1556.9022458333334</v>
      </c>
      <c r="BV119" s="68">
        <f t="shared" si="1033"/>
        <v>1396.1559222475453</v>
      </c>
      <c r="BW119" s="68">
        <f t="shared" si="1033"/>
        <v>160.74632358578808</v>
      </c>
      <c r="BX119" s="68">
        <f t="shared" si="1033"/>
        <v>0</v>
      </c>
      <c r="BY119" s="150">
        <f t="shared" si="852"/>
        <v>930.81010000000003</v>
      </c>
      <c r="BZ119" s="68">
        <f t="shared" si="1034"/>
        <v>847.3055086204804</v>
      </c>
      <c r="CA119" s="68">
        <f t="shared" si="1034"/>
        <v>78.014141379519586</v>
      </c>
      <c r="CB119" s="68">
        <f t="shared" si="1034"/>
        <v>5.4904500000000009</v>
      </c>
      <c r="CC119" s="139">
        <f t="shared" si="689"/>
        <v>626.09214583333335</v>
      </c>
      <c r="CD119" s="140">
        <f t="shared" si="690"/>
        <v>-40.213966387993551</v>
      </c>
      <c r="CE119" s="149">
        <f t="shared" si="853"/>
        <v>2904.5292758333335</v>
      </c>
      <c r="CF119" s="68">
        <f t="shared" si="1035"/>
        <v>2583.0366286617573</v>
      </c>
      <c r="CG119" s="68">
        <f t="shared" si="1035"/>
        <v>321.49264717157615</v>
      </c>
      <c r="CH119" s="68">
        <f t="shared" si="1035"/>
        <v>0</v>
      </c>
      <c r="CI119" s="150">
        <f t="shared" si="854"/>
        <v>1822.2066599490997</v>
      </c>
      <c r="CJ119" s="68">
        <f>+[1]Аппарат!CJ114+[1]Филиалы!CJ76</f>
        <v>1658.5766014022463</v>
      </c>
      <c r="CK119" s="68">
        <f>+[1]Аппарат!CK114+[1]Филиалы!CL76</f>
        <v>156.50060854685356</v>
      </c>
      <c r="CL119" s="68">
        <f>+[1]Филиалы!CK76</f>
        <v>7.1294500000000003</v>
      </c>
      <c r="CM119" s="139">
        <f t="shared" si="691"/>
        <v>1082.3226158842338</v>
      </c>
      <c r="CN119" s="140">
        <f t="shared" si="692"/>
        <v>-37.263271019146693</v>
      </c>
      <c r="CO119" s="149">
        <f t="shared" si="933"/>
        <v>559.64906583333334</v>
      </c>
      <c r="CP119" s="68">
        <f>+[1]Аппарат!CP114+[1]Филиалы!CP76</f>
        <v>506.06695797140401</v>
      </c>
      <c r="CQ119" s="68">
        <f>+[1]Аппарат!CQ114+[1]Филиалы!CR76</f>
        <v>53.582107861929359</v>
      </c>
      <c r="CR119" s="68">
        <f>+[1]Филиалы!CQ76</f>
        <v>0</v>
      </c>
      <c r="CS119" s="150">
        <f t="shared" si="935"/>
        <v>371.38641000000007</v>
      </c>
      <c r="CT119" s="68">
        <f>+[1]Аппарат!CT114+[1]Филиалы!CT76</f>
        <v>339.96426419224503</v>
      </c>
      <c r="CU119" s="68">
        <f>+[1]Аппарат!CU114+[1]Филиалы!CV76</f>
        <v>28.440955807755</v>
      </c>
      <c r="CV119" s="68">
        <f>+[1]Филиалы!CU76</f>
        <v>2.9811900000000002</v>
      </c>
      <c r="CW119" s="139">
        <f t="shared" si="763"/>
        <v>188.26265583333327</v>
      </c>
      <c r="CX119" s="140">
        <f t="shared" si="764"/>
        <v>-33.639412147147041</v>
      </c>
      <c r="CY119" s="149">
        <f t="shared" si="765"/>
        <v>527.26193583333327</v>
      </c>
      <c r="CZ119" s="68">
        <f>+[1]Аппарат!CZ114+[1]Филиалы!CZ76</f>
        <v>473.67982797140394</v>
      </c>
      <c r="DA119" s="68">
        <f>+[1]Аппарат!DA114+[1]Филиалы!DB76</f>
        <v>53.582107861929359</v>
      </c>
      <c r="DB119" s="68">
        <f>+[1]Филиалы!DA76</f>
        <v>0</v>
      </c>
      <c r="DC119" s="150">
        <f t="shared" si="662"/>
        <v>347.40043999999995</v>
      </c>
      <c r="DD119" s="68">
        <f>+[1]Аппарат!DD114+[1]Филиалы!DD76</f>
        <v>317.16168146536097</v>
      </c>
      <c r="DE119" s="68">
        <f>+[1]Аппарат!DE114+[1]Филиалы!DF76</f>
        <v>27.547398534639001</v>
      </c>
      <c r="DF119" s="68">
        <f>+[1]Филиалы!DE76</f>
        <v>2.69136</v>
      </c>
      <c r="DG119" s="139">
        <f t="shared" si="766"/>
        <v>179.86149583333332</v>
      </c>
      <c r="DH119" s="140">
        <f t="shared" si="767"/>
        <v>-34.112361164297525</v>
      </c>
      <c r="DI119" s="149">
        <f t="shared" si="855"/>
        <v>571.28633583333328</v>
      </c>
      <c r="DJ119" s="68">
        <f>+[1]Аппарат!DJ114+[1]Филиалы!DJ76</f>
        <v>517.70422797140395</v>
      </c>
      <c r="DK119" s="68">
        <f>+[1]Аппарат!DK114+[1]Филиалы!DL76</f>
        <v>53.582107861929359</v>
      </c>
      <c r="DL119" s="68">
        <f>+[1]Филиалы!DK76</f>
        <v>0</v>
      </c>
      <c r="DM119" s="150">
        <f t="shared" si="856"/>
        <v>421.45018696799991</v>
      </c>
      <c r="DN119" s="68">
        <f>+[1]Аппарат!DN114+[1]Филиалы!DN76</f>
        <v>392.67668432644695</v>
      </c>
      <c r="DO119" s="68">
        <f>+[1]Аппарат!DO114+[1]Филиалы!DP76</f>
        <v>26.834665641552998</v>
      </c>
      <c r="DP119" s="68">
        <f>+[1]Филиалы!DO76</f>
        <v>1.9388370000000001</v>
      </c>
      <c r="DQ119" s="139">
        <f t="shared" si="768"/>
        <v>149.83614886533337</v>
      </c>
      <c r="DR119" s="140">
        <f t="shared" si="769"/>
        <v>-26.227854486799146</v>
      </c>
      <c r="DS119" s="149">
        <f t="shared" si="857"/>
        <v>1658.1973375</v>
      </c>
      <c r="DT119" s="68">
        <f t="shared" si="1036"/>
        <v>1497.4510139142119</v>
      </c>
      <c r="DU119" s="68">
        <f t="shared" si="1036"/>
        <v>160.74632358578808</v>
      </c>
      <c r="DV119" s="68">
        <f t="shared" si="1036"/>
        <v>0</v>
      </c>
      <c r="DW119" s="150">
        <f t="shared" si="858"/>
        <v>1140.237036968</v>
      </c>
      <c r="DX119" s="68">
        <f t="shared" si="1037"/>
        <v>1049.8026299840531</v>
      </c>
      <c r="DY119" s="68">
        <f t="shared" si="1037"/>
        <v>82.823019983947006</v>
      </c>
      <c r="DZ119" s="68">
        <f t="shared" si="1037"/>
        <v>7.6113870000000006</v>
      </c>
      <c r="EA119" s="139">
        <f t="shared" si="770"/>
        <v>517.96030053200002</v>
      </c>
      <c r="EB119" s="140">
        <f t="shared" si="771"/>
        <v>-31.236348582787414</v>
      </c>
      <c r="EC119" s="149">
        <f t="shared" si="859"/>
        <v>4562.7266133333333</v>
      </c>
      <c r="ED119" s="68">
        <f t="shared" si="1038"/>
        <v>4080.4876425759694</v>
      </c>
      <c r="EE119" s="68">
        <f t="shared" si="1038"/>
        <v>482.2389707573642</v>
      </c>
      <c r="EF119" s="68">
        <f t="shared" si="1038"/>
        <v>0</v>
      </c>
      <c r="EG119" s="150">
        <f t="shared" si="860"/>
        <v>2962.4436969171002</v>
      </c>
      <c r="EH119" s="68">
        <f t="shared" si="1039"/>
        <v>2708.3792313862996</v>
      </c>
      <c r="EI119" s="68">
        <f t="shared" si="1039"/>
        <v>239.32362853080056</v>
      </c>
      <c r="EJ119" s="68">
        <f t="shared" si="1039"/>
        <v>14.740837000000001</v>
      </c>
      <c r="EK119" s="139">
        <f t="shared" si="772"/>
        <v>1600.2829164162331</v>
      </c>
      <c r="EL119" s="140">
        <f t="shared" si="773"/>
        <v>-35.07295203135422</v>
      </c>
      <c r="EM119" s="149">
        <f t="shared" si="861"/>
        <v>535.36249999999995</v>
      </c>
      <c r="EN119" s="68">
        <f>+[1]Аппарат!EN114+[1]Филиалы!EN76</f>
        <v>481.78039213807062</v>
      </c>
      <c r="EO119" s="68">
        <f>+[1]Аппарат!EO114+[1]Филиалы!EP76</f>
        <v>53.582107861929359</v>
      </c>
      <c r="EP119" s="68">
        <f>+[1]Филиалы!EO76</f>
        <v>0</v>
      </c>
      <c r="EQ119" s="150">
        <f t="shared" si="862"/>
        <v>395.84264000000002</v>
      </c>
      <c r="ER119" s="68">
        <f>+[1]Аппарат!ER114+[1]Филиалы!ER76</f>
        <v>366.59484296010703</v>
      </c>
      <c r="ES119" s="68">
        <f>+[1]Аппарат!ES114+[1]Филиалы!ET76</f>
        <v>27.813767039893001</v>
      </c>
      <c r="ET119" s="68">
        <f>+[1]Филиалы!ES76</f>
        <v>1.4340299999999999</v>
      </c>
      <c r="EU119" s="139">
        <f t="shared" si="774"/>
        <v>139.51985999999994</v>
      </c>
      <c r="EV119" s="140">
        <f t="shared" si="775"/>
        <v>-26.060820472110009</v>
      </c>
      <c r="EW119" s="149">
        <f t="shared" si="863"/>
        <v>523.01510583333334</v>
      </c>
      <c r="EX119" s="68">
        <f>+[1]Аппарат!EX114+[1]Филиалы!EX76</f>
        <v>469.43299797140401</v>
      </c>
      <c r="EY119" s="68">
        <f>+[1]Аппарат!EY114+[1]Филиалы!EZ76</f>
        <v>53.582107861929359</v>
      </c>
      <c r="EZ119" s="68">
        <f>+[1]Филиалы!EY76</f>
        <v>0</v>
      </c>
      <c r="FA119" s="150">
        <f t="shared" si="864"/>
        <v>359.09248999999994</v>
      </c>
      <c r="FB119" s="68">
        <f>+[1]Аппарат!FB114+[1]Филиалы!FB76</f>
        <v>329.15330103223397</v>
      </c>
      <c r="FC119" s="68">
        <f>+[1]Аппарат!FC114+[1]Филиалы!FD76</f>
        <v>28.772998967766</v>
      </c>
      <c r="FD119" s="68">
        <f>+[1]Филиалы!FC76</f>
        <v>1.1661900000000001</v>
      </c>
      <c r="FE119" s="139">
        <f t="shared" si="776"/>
        <v>163.9226158333334</v>
      </c>
      <c r="FF119" s="140">
        <f t="shared" si="777"/>
        <v>-31.341851125342032</v>
      </c>
      <c r="FG119" s="149">
        <f t="shared" si="865"/>
        <v>610.8024999999999</v>
      </c>
      <c r="FH119" s="68">
        <f>+[1]Аппарат!FH114+[1]Филиалы!FH76</f>
        <v>557.22039213807057</v>
      </c>
      <c r="FI119" s="68">
        <f>+[1]Аппарат!FI114+[1]Филиалы!FJ76</f>
        <v>53.582107861929359</v>
      </c>
      <c r="FJ119" s="68">
        <f>+[1]Филиалы!FI76</f>
        <v>0</v>
      </c>
      <c r="FK119" s="150">
        <f t="shared" si="866"/>
        <v>417.72603999999995</v>
      </c>
      <c r="FL119" s="68">
        <f>+[1]Аппарат!FL114+[1]Филиалы!FL76</f>
        <v>385.69525750344098</v>
      </c>
      <c r="FM119" s="68">
        <f>+[1]Аппарат!FM114+[1]Филиалы!FN76</f>
        <v>29.302142496559</v>
      </c>
      <c r="FN119" s="68">
        <f>+[1]Филиалы!FM76</f>
        <v>2.72864</v>
      </c>
      <c r="FO119" s="139">
        <f t="shared" si="778"/>
        <v>193.07645999999994</v>
      </c>
      <c r="FP119" s="140">
        <f t="shared" si="779"/>
        <v>-31.610293016154969</v>
      </c>
      <c r="FQ119" s="149">
        <f t="shared" si="867"/>
        <v>1669.1801058333333</v>
      </c>
      <c r="FR119" s="68">
        <f t="shared" si="1040"/>
        <v>1508.4337822475452</v>
      </c>
      <c r="FS119" s="68">
        <f t="shared" si="1040"/>
        <v>160.74632358578808</v>
      </c>
      <c r="FT119" s="68">
        <f t="shared" si="1040"/>
        <v>0</v>
      </c>
      <c r="FU119" s="150">
        <f t="shared" si="868"/>
        <v>1172.6611700000001</v>
      </c>
      <c r="FV119" s="68">
        <f t="shared" si="1041"/>
        <v>1081.4434014957819</v>
      </c>
      <c r="FW119" s="68">
        <f t="shared" si="1041"/>
        <v>85.888908504217994</v>
      </c>
      <c r="FX119" s="68">
        <f t="shared" si="1041"/>
        <v>5.3288600000000006</v>
      </c>
      <c r="FY119" s="139">
        <f t="shared" si="780"/>
        <v>496.51893583333322</v>
      </c>
      <c r="FZ119" s="140">
        <f t="shared" si="781"/>
        <v>-29.746276875583035</v>
      </c>
      <c r="GA119" s="149">
        <f t="shared" si="869"/>
        <v>3327.3774433333333</v>
      </c>
      <c r="GB119" s="68">
        <f t="shared" si="1042"/>
        <v>3005.8847961617571</v>
      </c>
      <c r="GC119" s="68">
        <f t="shared" si="1042"/>
        <v>321.49264717157615</v>
      </c>
      <c r="GD119" s="68">
        <f t="shared" si="1042"/>
        <v>0</v>
      </c>
      <c r="GE119" s="150">
        <f t="shared" si="870"/>
        <v>2312.8982069680001</v>
      </c>
      <c r="GF119" s="68">
        <f t="shared" si="1043"/>
        <v>2131.246031479835</v>
      </c>
      <c r="GG119" s="68">
        <f t="shared" si="1043"/>
        <v>168.711928488165</v>
      </c>
      <c r="GH119" s="68">
        <f t="shared" si="1043"/>
        <v>12.940247000000001</v>
      </c>
      <c r="GI119" s="139">
        <f t="shared" si="782"/>
        <v>1014.4792363653332</v>
      </c>
      <c r="GJ119" s="140">
        <f t="shared" si="783"/>
        <v>-30.488853568383817</v>
      </c>
      <c r="GK119" s="149">
        <f t="shared" si="871"/>
        <v>6231.9067191666672</v>
      </c>
      <c r="GL119" s="68">
        <f t="shared" si="1044"/>
        <v>5588.9214248235148</v>
      </c>
      <c r="GM119" s="68">
        <f t="shared" si="1044"/>
        <v>642.9852943431523</v>
      </c>
      <c r="GN119" s="68">
        <f t="shared" si="1044"/>
        <v>0</v>
      </c>
      <c r="GO119" s="150">
        <f t="shared" si="872"/>
        <v>4135.1048669170996</v>
      </c>
      <c r="GP119" s="68">
        <f t="shared" si="1045"/>
        <v>3789.8226328820815</v>
      </c>
      <c r="GQ119" s="68">
        <f t="shared" si="1045"/>
        <v>325.21253703501856</v>
      </c>
      <c r="GR119" s="68">
        <f t="shared" si="1045"/>
        <v>20.069697000000001</v>
      </c>
      <c r="GS119" s="139">
        <f t="shared" si="784"/>
        <v>2096.8018522495677</v>
      </c>
      <c r="GT119" s="140">
        <f t="shared" si="785"/>
        <v>-33.64623295468634</v>
      </c>
      <c r="GV119" s="31">
        <f>+GK119-[1]Шатура!GK77</f>
        <v>6156.6567191666672</v>
      </c>
      <c r="GW119" s="31">
        <v>1147.62967</v>
      </c>
      <c r="GX119" s="65">
        <f t="shared" si="673"/>
        <v>-674.5769899490997</v>
      </c>
      <c r="GZ119" s="79">
        <f t="shared" si="874"/>
        <v>891.39155994910004</v>
      </c>
    </row>
    <row r="120" spans="1:213" ht="38.25" x14ac:dyDescent="0.2">
      <c r="A120" s="340"/>
      <c r="B120" s="107" t="s">
        <v>379</v>
      </c>
      <c r="C120" s="149">
        <f t="shared" si="674"/>
        <v>0</v>
      </c>
      <c r="D120" s="68">
        <f>+[1]Аппарат!D115</f>
        <v>0</v>
      </c>
      <c r="E120" s="68">
        <f>+[1]Аппарат!E115</f>
        <v>0</v>
      </c>
      <c r="F120" s="68"/>
      <c r="G120" s="150">
        <f t="shared" si="934"/>
        <v>10.747999999999999</v>
      </c>
      <c r="H120" s="68">
        <f>+[1]Аппарат!H115</f>
        <v>7.5957687680039996</v>
      </c>
      <c r="I120" s="68">
        <f>+[1]Аппарат!I115</f>
        <v>3.1522312319959997</v>
      </c>
      <c r="J120" s="68">
        <f>+[1]Аппарат!J115</f>
        <v>0</v>
      </c>
      <c r="K120" s="139">
        <f t="shared" si="675"/>
        <v>-10.747999999999999</v>
      </c>
      <c r="L120" s="140" t="e">
        <f t="shared" si="676"/>
        <v>#DIV/0!</v>
      </c>
      <c r="M120" s="149">
        <f t="shared" si="762"/>
        <v>0</v>
      </c>
      <c r="N120" s="68">
        <f>+[1]Аппарат!N115</f>
        <v>0</v>
      </c>
      <c r="O120" s="68">
        <f>+[1]Аппарат!O115</f>
        <v>0</v>
      </c>
      <c r="P120" s="68"/>
      <c r="Q120" s="150">
        <f t="shared" si="656"/>
        <v>9.7062399419000016</v>
      </c>
      <c r="R120" s="68">
        <f>+[1]Аппарат!R115</f>
        <v>6.8057689279000009</v>
      </c>
      <c r="S120" s="68">
        <f>+[1]Аппарат!S115</f>
        <v>2.9004710140000003</v>
      </c>
      <c r="T120" s="68">
        <f>+[1]Аппарат!T115</f>
        <v>0</v>
      </c>
      <c r="U120" s="139">
        <f t="shared" si="677"/>
        <v>-9.7062399419000016</v>
      </c>
      <c r="V120" s="140" t="e">
        <f t="shared" si="678"/>
        <v>#DIV/0!</v>
      </c>
      <c r="W120" s="149">
        <f t="shared" si="841"/>
        <v>0</v>
      </c>
      <c r="X120" s="68">
        <f>+[1]Аппарат!X115</f>
        <v>0</v>
      </c>
      <c r="Y120" s="68">
        <f>+[1]Аппарат!Y115</f>
        <v>0</v>
      </c>
      <c r="Z120" s="68"/>
      <c r="AA120" s="150">
        <f t="shared" si="842"/>
        <v>10.747999999999999</v>
      </c>
      <c r="AB120" s="68">
        <f>+[1]Аппарат!AB115</f>
        <v>7.8689760170399987</v>
      </c>
      <c r="AC120" s="68">
        <f>+[1]Аппарат!AC115</f>
        <v>2.8790239829600002</v>
      </c>
      <c r="AD120" s="68">
        <f>+[1]Аппарат!AD115</f>
        <v>0</v>
      </c>
      <c r="AE120" s="139">
        <f t="shared" si="679"/>
        <v>-10.747999999999999</v>
      </c>
      <c r="AF120" s="140" t="e">
        <f t="shared" si="680"/>
        <v>#DIV/0!</v>
      </c>
      <c r="AG120" s="149">
        <f t="shared" si="843"/>
        <v>0</v>
      </c>
      <c r="AH120" s="68">
        <f t="shared" si="1031"/>
        <v>0</v>
      </c>
      <c r="AI120" s="68">
        <f t="shared" si="1031"/>
        <v>0</v>
      </c>
      <c r="AJ120" s="68">
        <f t="shared" si="1031"/>
        <v>0</v>
      </c>
      <c r="AK120" s="150">
        <f t="shared" si="844"/>
        <v>31.202239941899997</v>
      </c>
      <c r="AL120" s="68">
        <f t="shared" si="1032"/>
        <v>22.270513712943998</v>
      </c>
      <c r="AM120" s="68">
        <f t="shared" si="1032"/>
        <v>8.9317262289560002</v>
      </c>
      <c r="AN120" s="68">
        <f t="shared" si="1032"/>
        <v>0</v>
      </c>
      <c r="AO120" s="139">
        <f t="shared" si="681"/>
        <v>-31.202239941899997</v>
      </c>
      <c r="AP120" s="140" t="e">
        <f t="shared" si="682"/>
        <v>#DIV/0!</v>
      </c>
      <c r="AQ120" s="149">
        <f t="shared" si="845"/>
        <v>0</v>
      </c>
      <c r="AR120" s="68">
        <f>+[1]Аппарат!AR115</f>
        <v>0</v>
      </c>
      <c r="AS120" s="68">
        <f>+[1]Аппарат!AS115</f>
        <v>0</v>
      </c>
      <c r="AT120" s="68"/>
      <c r="AU120" s="150">
        <f t="shared" si="846"/>
        <v>10.40137</v>
      </c>
      <c r="AV120" s="68">
        <f>+[1]Аппарат!AV115</f>
        <v>7.4510360648076182</v>
      </c>
      <c r="AW120" s="68">
        <f>+[1]Аппарат!AW115</f>
        <v>2.9503339351923819</v>
      </c>
      <c r="AX120" s="68">
        <f>+[1]Аппарат!AX115</f>
        <v>0</v>
      </c>
      <c r="AY120" s="139">
        <f t="shared" si="683"/>
        <v>-10.40137</v>
      </c>
      <c r="AZ120" s="140" t="e">
        <f t="shared" si="684"/>
        <v>#DIV/0!</v>
      </c>
      <c r="BA120" s="149">
        <f t="shared" si="847"/>
        <v>0</v>
      </c>
      <c r="BB120" s="68">
        <f>+[1]Аппарат!BB115</f>
        <v>0</v>
      </c>
      <c r="BC120" s="68">
        <f>+[1]Аппарат!BC115</f>
        <v>0</v>
      </c>
      <c r="BD120" s="68"/>
      <c r="BE120" s="150">
        <f t="shared" si="848"/>
        <v>13.800210364281025</v>
      </c>
      <c r="BF120" s="68">
        <f>+[1]Аппарат!BF115</f>
        <v>10.747</v>
      </c>
      <c r="BG120" s="68">
        <f>+[1]Аппарат!BG115</f>
        <v>3.0532103642810249</v>
      </c>
      <c r="BH120" s="68">
        <f>+[1]Аппарат!BH115</f>
        <v>0</v>
      </c>
      <c r="BI120" s="139">
        <f t="shared" si="685"/>
        <v>-13.800210364281025</v>
      </c>
      <c r="BJ120" s="140" t="e">
        <f t="shared" si="686"/>
        <v>#DIV/0!</v>
      </c>
      <c r="BK120" s="149">
        <f t="shared" si="849"/>
        <v>0</v>
      </c>
      <c r="BL120" s="68">
        <f>+[1]Аппарат!BL115</f>
        <v>0</v>
      </c>
      <c r="BM120" s="68">
        <f>+[1]Аппарат!BM115</f>
        <v>0</v>
      </c>
      <c r="BN120" s="68"/>
      <c r="BO120" s="150">
        <f t="shared" si="850"/>
        <v>10.38</v>
      </c>
      <c r="BP120" s="68">
        <f>+[1]Аппарат!BP115</f>
        <v>10.38</v>
      </c>
      <c r="BQ120" s="68">
        <f>+[1]Аппарат!BQ115</f>
        <v>0</v>
      </c>
      <c r="BR120" s="68">
        <f>+[1]Аппарат!BR115</f>
        <v>0</v>
      </c>
      <c r="BS120" s="139">
        <f t="shared" si="687"/>
        <v>-10.38</v>
      </c>
      <c r="BT120" s="140" t="e">
        <f t="shared" si="688"/>
        <v>#DIV/0!</v>
      </c>
      <c r="BU120" s="149">
        <f t="shared" si="851"/>
        <v>0</v>
      </c>
      <c r="BV120" s="68">
        <f t="shared" si="1033"/>
        <v>0</v>
      </c>
      <c r="BW120" s="68">
        <f t="shared" si="1033"/>
        <v>0</v>
      </c>
      <c r="BX120" s="68">
        <f t="shared" si="1033"/>
        <v>0</v>
      </c>
      <c r="BY120" s="150">
        <f t="shared" si="852"/>
        <v>34.581580364281024</v>
      </c>
      <c r="BZ120" s="68">
        <f t="shared" si="1034"/>
        <v>28.57803606480762</v>
      </c>
      <c r="CA120" s="68">
        <f t="shared" si="1034"/>
        <v>6.0035442994734067</v>
      </c>
      <c r="CB120" s="68">
        <f t="shared" si="1034"/>
        <v>0</v>
      </c>
      <c r="CC120" s="139">
        <f t="shared" si="689"/>
        <v>-34.581580364281024</v>
      </c>
      <c r="CD120" s="140" t="e">
        <f t="shared" si="690"/>
        <v>#DIV/0!</v>
      </c>
      <c r="CE120" s="149">
        <f t="shared" si="853"/>
        <v>0</v>
      </c>
      <c r="CF120" s="68">
        <f t="shared" si="1035"/>
        <v>0</v>
      </c>
      <c r="CG120" s="68">
        <f t="shared" si="1035"/>
        <v>0</v>
      </c>
      <c r="CH120" s="68">
        <f t="shared" si="1035"/>
        <v>0</v>
      </c>
      <c r="CI120" s="150">
        <f t="shared" si="854"/>
        <v>65.783820306181013</v>
      </c>
      <c r="CJ120" s="68">
        <f>+[1]Аппарат!CJ115</f>
        <v>50.848549777751614</v>
      </c>
      <c r="CK120" s="68">
        <f>+[1]Аппарат!CK115</f>
        <v>14.935270528429406</v>
      </c>
      <c r="CL120" s="68">
        <f>+[1]Аппарат!CL115</f>
        <v>0</v>
      </c>
      <c r="CM120" s="139">
        <f t="shared" si="691"/>
        <v>-65.783820306181013</v>
      </c>
      <c r="CN120" s="140" t="e">
        <f t="shared" si="692"/>
        <v>#DIV/0!</v>
      </c>
      <c r="CO120" s="149">
        <f t="shared" si="933"/>
        <v>0</v>
      </c>
      <c r="CP120" s="68">
        <f>+[1]Аппарат!CP115</f>
        <v>0</v>
      </c>
      <c r="CQ120" s="68">
        <f>+[1]Аппарат!CQ115</f>
        <v>0</v>
      </c>
      <c r="CR120" s="68"/>
      <c r="CS120" s="150">
        <f t="shared" si="935"/>
        <v>10.705677578966283</v>
      </c>
      <c r="CT120" s="68">
        <f>+[1]Аппарат!CT115</f>
        <v>7.5598986252642817</v>
      </c>
      <c r="CU120" s="68">
        <f>+[1]Аппарат!CU115</f>
        <v>3.1457789537020004</v>
      </c>
      <c r="CV120" s="68">
        <f>+[1]Аппарат!CV115</f>
        <v>0</v>
      </c>
      <c r="CW120" s="139">
        <f t="shared" si="763"/>
        <v>-10.705677578966283</v>
      </c>
      <c r="CX120" s="140" t="e">
        <f t="shared" si="764"/>
        <v>#DIV/0!</v>
      </c>
      <c r="CY120" s="149">
        <f t="shared" si="765"/>
        <v>0</v>
      </c>
      <c r="CZ120" s="68">
        <f>+[1]Аппарат!CZ115</f>
        <v>0</v>
      </c>
      <c r="DA120" s="68">
        <f>+[1]Аппарат!DA115</f>
        <v>0</v>
      </c>
      <c r="DB120" s="68"/>
      <c r="DC120" s="150">
        <f t="shared" si="662"/>
        <v>10.164</v>
      </c>
      <c r="DD120" s="68">
        <f>+[1]Аппарат!DD115</f>
        <v>7.1830474281719994</v>
      </c>
      <c r="DE120" s="68">
        <f>+[1]Аппарат!DE115</f>
        <v>2.9809525718279999</v>
      </c>
      <c r="DF120" s="68">
        <f>+[1]Аппарат!DF115</f>
        <v>0</v>
      </c>
      <c r="DG120" s="139">
        <f t="shared" si="766"/>
        <v>-10.164</v>
      </c>
      <c r="DH120" s="140" t="e">
        <f t="shared" si="767"/>
        <v>#DIV/0!</v>
      </c>
      <c r="DI120" s="149">
        <f t="shared" si="855"/>
        <v>0</v>
      </c>
      <c r="DJ120" s="68">
        <f>+[1]Аппарат!DJ115</f>
        <v>0</v>
      </c>
      <c r="DK120" s="68">
        <f>+[1]Аппарат!DK115</f>
        <v>0</v>
      </c>
      <c r="DL120" s="68"/>
      <c r="DM120" s="150">
        <f t="shared" si="856"/>
        <v>9.3889999999999993</v>
      </c>
      <c r="DN120" s="68">
        <f>+[1]Аппарат!DN115</f>
        <v>6.635343595346999</v>
      </c>
      <c r="DO120" s="68">
        <f>+[1]Аппарат!DO115</f>
        <v>2.7536564046529999</v>
      </c>
      <c r="DP120" s="68">
        <f>+[1]Аппарат!DP115</f>
        <v>0</v>
      </c>
      <c r="DQ120" s="139">
        <f t="shared" si="768"/>
        <v>-9.3889999999999993</v>
      </c>
      <c r="DR120" s="140" t="e">
        <f t="shared" si="769"/>
        <v>#DIV/0!</v>
      </c>
      <c r="DS120" s="149">
        <f t="shared" si="857"/>
        <v>0</v>
      </c>
      <c r="DT120" s="68">
        <f t="shared" si="1036"/>
        <v>0</v>
      </c>
      <c r="DU120" s="68">
        <f t="shared" si="1036"/>
        <v>0</v>
      </c>
      <c r="DV120" s="68">
        <f t="shared" si="1036"/>
        <v>0</v>
      </c>
      <c r="DW120" s="150">
        <f t="shared" si="858"/>
        <v>30.258677578966278</v>
      </c>
      <c r="DX120" s="68">
        <f t="shared" si="1037"/>
        <v>21.37828964878328</v>
      </c>
      <c r="DY120" s="68">
        <f t="shared" si="1037"/>
        <v>8.8803879301829998</v>
      </c>
      <c r="DZ120" s="68">
        <f t="shared" si="1037"/>
        <v>0</v>
      </c>
      <c r="EA120" s="139">
        <f t="shared" si="770"/>
        <v>-30.258677578966278</v>
      </c>
      <c r="EB120" s="140" t="e">
        <f t="shared" si="771"/>
        <v>#DIV/0!</v>
      </c>
      <c r="EC120" s="149">
        <f t="shared" si="859"/>
        <v>0</v>
      </c>
      <c r="ED120" s="68">
        <f t="shared" si="1038"/>
        <v>0</v>
      </c>
      <c r="EE120" s="68">
        <f t="shared" si="1038"/>
        <v>0</v>
      </c>
      <c r="EF120" s="68">
        <f t="shared" si="1038"/>
        <v>0</v>
      </c>
      <c r="EG120" s="150">
        <f t="shared" si="860"/>
        <v>96.042497885147299</v>
      </c>
      <c r="EH120" s="68">
        <f t="shared" si="1039"/>
        <v>72.226839426534895</v>
      </c>
      <c r="EI120" s="68">
        <f t="shared" si="1039"/>
        <v>23.815658458612404</v>
      </c>
      <c r="EJ120" s="68">
        <f t="shared" si="1039"/>
        <v>0</v>
      </c>
      <c r="EK120" s="139">
        <f t="shared" si="772"/>
        <v>-96.042497885147299</v>
      </c>
      <c r="EL120" s="140" t="e">
        <f t="shared" si="773"/>
        <v>#DIV/0!</v>
      </c>
      <c r="EM120" s="149">
        <f t="shared" si="861"/>
        <v>0</v>
      </c>
      <c r="EN120" s="68">
        <f>+[1]Аппарат!EN115</f>
        <v>0</v>
      </c>
      <c r="EO120" s="68">
        <f>+[1]Аппарат!EO115</f>
        <v>0</v>
      </c>
      <c r="EP120" s="68"/>
      <c r="EQ120" s="150">
        <f t="shared" si="862"/>
        <v>9.702</v>
      </c>
      <c r="ER120" s="68">
        <f>+[1]Аппарат!ER115</f>
        <v>6.8565452723459996</v>
      </c>
      <c r="ES120" s="68">
        <f>+[1]Аппарат!ES115</f>
        <v>2.8454547276540003</v>
      </c>
      <c r="ET120" s="68">
        <f>+[1]Аппарат!ET115</f>
        <v>0</v>
      </c>
      <c r="EU120" s="139">
        <f t="shared" si="774"/>
        <v>-9.702</v>
      </c>
      <c r="EV120" s="140" t="e">
        <f t="shared" si="775"/>
        <v>#DIV/0!</v>
      </c>
      <c r="EW120" s="149">
        <f t="shared" si="863"/>
        <v>0</v>
      </c>
      <c r="EX120" s="68">
        <f>+[1]Аппарат!EX115</f>
        <v>0</v>
      </c>
      <c r="EY120" s="68">
        <f>+[1]Аппарат!EY115</f>
        <v>0</v>
      </c>
      <c r="EZ120" s="68"/>
      <c r="FA120" s="150">
        <f t="shared" si="864"/>
        <v>9.3889999999999993</v>
      </c>
      <c r="FB120" s="68">
        <f>+[1]Аппарат!FB115</f>
        <v>9.3889999999999993</v>
      </c>
      <c r="FC120" s="68">
        <f>+[1]Аппарат!FC115</f>
        <v>0</v>
      </c>
      <c r="FD120" s="68">
        <f>+[1]Аппарат!FD115</f>
        <v>0</v>
      </c>
      <c r="FE120" s="139">
        <f t="shared" si="776"/>
        <v>-9.3889999999999993</v>
      </c>
      <c r="FF120" s="140" t="e">
        <f t="shared" si="777"/>
        <v>#DIV/0!</v>
      </c>
      <c r="FG120" s="149">
        <f t="shared" si="865"/>
        <v>0</v>
      </c>
      <c r="FH120" s="68">
        <f>+[1]Аппарат!FH115</f>
        <v>0</v>
      </c>
      <c r="FI120" s="68">
        <f>+[1]Аппарат!FI115</f>
        <v>0</v>
      </c>
      <c r="FJ120" s="68"/>
      <c r="FK120" s="150">
        <f t="shared" si="866"/>
        <v>13.15</v>
      </c>
      <c r="FL120" s="68">
        <f>+[1]Аппарат!FL115</f>
        <v>13.15</v>
      </c>
      <c r="FM120" s="68">
        <f>+[1]Аппарат!FM115</f>
        <v>0</v>
      </c>
      <c r="FN120" s="68">
        <f>+[1]Аппарат!FN115</f>
        <v>0</v>
      </c>
      <c r="FO120" s="139">
        <f t="shared" si="778"/>
        <v>-13.15</v>
      </c>
      <c r="FP120" s="140" t="e">
        <f t="shared" si="779"/>
        <v>#DIV/0!</v>
      </c>
      <c r="FQ120" s="149">
        <f t="shared" si="867"/>
        <v>0</v>
      </c>
      <c r="FR120" s="68">
        <f t="shared" si="1040"/>
        <v>0</v>
      </c>
      <c r="FS120" s="68">
        <f t="shared" si="1040"/>
        <v>0</v>
      </c>
      <c r="FT120" s="68">
        <f t="shared" si="1040"/>
        <v>0</v>
      </c>
      <c r="FU120" s="150">
        <f t="shared" si="868"/>
        <v>32.241</v>
      </c>
      <c r="FV120" s="68">
        <f t="shared" si="1041"/>
        <v>29.395545272345998</v>
      </c>
      <c r="FW120" s="68">
        <f t="shared" si="1041"/>
        <v>2.8454547276540003</v>
      </c>
      <c r="FX120" s="68">
        <f t="shared" si="1041"/>
        <v>0</v>
      </c>
      <c r="FY120" s="139">
        <f t="shared" si="780"/>
        <v>-32.241</v>
      </c>
      <c r="FZ120" s="140" t="e">
        <f t="shared" si="781"/>
        <v>#DIV/0!</v>
      </c>
      <c r="GA120" s="149">
        <f t="shared" si="869"/>
        <v>0</v>
      </c>
      <c r="GB120" s="68">
        <f t="shared" si="1042"/>
        <v>0</v>
      </c>
      <c r="GC120" s="68">
        <f t="shared" si="1042"/>
        <v>0</v>
      </c>
      <c r="GD120" s="68">
        <f t="shared" si="1042"/>
        <v>0</v>
      </c>
      <c r="GE120" s="150">
        <f t="shared" si="870"/>
        <v>62.499677578966278</v>
      </c>
      <c r="GF120" s="68">
        <f t="shared" si="1043"/>
        <v>50.773834921129279</v>
      </c>
      <c r="GG120" s="68">
        <f t="shared" si="1043"/>
        <v>11.725842657836999</v>
      </c>
      <c r="GH120" s="68">
        <f t="shared" si="1043"/>
        <v>0</v>
      </c>
      <c r="GI120" s="139">
        <f t="shared" si="782"/>
        <v>-62.499677578966278</v>
      </c>
      <c r="GJ120" s="140" t="e">
        <f t="shared" si="783"/>
        <v>#DIV/0!</v>
      </c>
      <c r="GK120" s="149">
        <f t="shared" si="871"/>
        <v>0</v>
      </c>
      <c r="GL120" s="68">
        <f t="shared" si="1044"/>
        <v>0</v>
      </c>
      <c r="GM120" s="68">
        <f t="shared" si="1044"/>
        <v>0</v>
      </c>
      <c r="GN120" s="68">
        <f t="shared" si="1044"/>
        <v>0</v>
      </c>
      <c r="GO120" s="150">
        <f t="shared" si="872"/>
        <v>128.28349788514731</v>
      </c>
      <c r="GP120" s="68">
        <f t="shared" si="1045"/>
        <v>101.62238469888089</v>
      </c>
      <c r="GQ120" s="68">
        <f t="shared" si="1045"/>
        <v>26.661113186266405</v>
      </c>
      <c r="GR120" s="68">
        <f t="shared" si="1045"/>
        <v>0</v>
      </c>
      <c r="GS120" s="139">
        <f t="shared" si="784"/>
        <v>-128.28349788514731</v>
      </c>
      <c r="GT120" s="140" t="e">
        <f t="shared" si="785"/>
        <v>#DIV/0!</v>
      </c>
      <c r="GV120" s="31"/>
      <c r="GX120" s="65">
        <f t="shared" si="673"/>
        <v>-65.783820306181013</v>
      </c>
      <c r="GZ120" s="79">
        <f t="shared" si="874"/>
        <v>31.202239941899997</v>
      </c>
    </row>
    <row r="121" spans="1:213" ht="15" x14ac:dyDescent="0.2">
      <c r="A121" s="340"/>
      <c r="B121" s="107" t="s">
        <v>380</v>
      </c>
      <c r="C121" s="149">
        <f t="shared" si="674"/>
        <v>0</v>
      </c>
      <c r="D121" s="68">
        <f>+[1]Аппарат!D116</f>
        <v>0</v>
      </c>
      <c r="E121" s="68">
        <f>+[1]Аппарат!E116</f>
        <v>0</v>
      </c>
      <c r="F121" s="68"/>
      <c r="G121" s="150">
        <f t="shared" si="934"/>
        <v>0</v>
      </c>
      <c r="H121" s="68">
        <f>+[1]Аппарат!H116</f>
        <v>0</v>
      </c>
      <c r="I121" s="68">
        <f>+[1]Аппарат!I116</f>
        <v>0</v>
      </c>
      <c r="J121" s="68">
        <f>+[1]Аппарат!J116</f>
        <v>0</v>
      </c>
      <c r="K121" s="139">
        <f t="shared" si="675"/>
        <v>0</v>
      </c>
      <c r="L121" s="140" t="e">
        <f t="shared" si="676"/>
        <v>#DIV/0!</v>
      </c>
      <c r="M121" s="149">
        <f t="shared" si="762"/>
        <v>0</v>
      </c>
      <c r="N121" s="68">
        <f>+[1]Аппарат!N116</f>
        <v>0</v>
      </c>
      <c r="O121" s="68">
        <f>+[1]Аппарат!O116</f>
        <v>0</v>
      </c>
      <c r="P121" s="68"/>
      <c r="Q121" s="150">
        <f t="shared" si="656"/>
        <v>0</v>
      </c>
      <c r="R121" s="68">
        <f>+[1]Аппарат!R116</f>
        <v>0</v>
      </c>
      <c r="S121" s="68">
        <f>+[1]Аппарат!S116</f>
        <v>0</v>
      </c>
      <c r="T121" s="68">
        <f>+[1]Аппарат!T116</f>
        <v>0</v>
      </c>
      <c r="U121" s="139">
        <f t="shared" si="677"/>
        <v>0</v>
      </c>
      <c r="V121" s="140" t="e">
        <f t="shared" si="678"/>
        <v>#DIV/0!</v>
      </c>
      <c r="W121" s="149">
        <f t="shared" si="841"/>
        <v>0</v>
      </c>
      <c r="X121" s="68">
        <f>+[1]Аппарат!X116</f>
        <v>0</v>
      </c>
      <c r="Y121" s="68">
        <f>+[1]Аппарат!Y116</f>
        <v>0</v>
      </c>
      <c r="Z121" s="68"/>
      <c r="AA121" s="150">
        <f t="shared" si="842"/>
        <v>0</v>
      </c>
      <c r="AB121" s="68">
        <f>+[1]Аппарат!AB116</f>
        <v>0</v>
      </c>
      <c r="AC121" s="68">
        <f>+[1]Аппарат!AC116</f>
        <v>0</v>
      </c>
      <c r="AD121" s="68">
        <f>+[1]Аппарат!AD116</f>
        <v>0</v>
      </c>
      <c r="AE121" s="139">
        <f t="shared" si="679"/>
        <v>0</v>
      </c>
      <c r="AF121" s="140" t="e">
        <f t="shared" si="680"/>
        <v>#DIV/0!</v>
      </c>
      <c r="AG121" s="149">
        <f t="shared" si="843"/>
        <v>0</v>
      </c>
      <c r="AH121" s="68">
        <f t="shared" si="1031"/>
        <v>0</v>
      </c>
      <c r="AI121" s="68">
        <f t="shared" si="1031"/>
        <v>0</v>
      </c>
      <c r="AJ121" s="68">
        <f t="shared" si="1031"/>
        <v>0</v>
      </c>
      <c r="AK121" s="150">
        <f t="shared" si="844"/>
        <v>0</v>
      </c>
      <c r="AL121" s="68">
        <f t="shared" si="1032"/>
        <v>0</v>
      </c>
      <c r="AM121" s="68">
        <f t="shared" si="1032"/>
        <v>0</v>
      </c>
      <c r="AN121" s="68">
        <f t="shared" si="1032"/>
        <v>0</v>
      </c>
      <c r="AO121" s="139">
        <f t="shared" si="681"/>
        <v>0</v>
      </c>
      <c r="AP121" s="140" t="e">
        <f t="shared" si="682"/>
        <v>#DIV/0!</v>
      </c>
      <c r="AQ121" s="149">
        <f t="shared" si="845"/>
        <v>0</v>
      </c>
      <c r="AR121" s="68">
        <f>+[1]Аппарат!AR116</f>
        <v>0</v>
      </c>
      <c r="AS121" s="68">
        <f>+[1]Аппарат!AS116</f>
        <v>0</v>
      </c>
      <c r="AT121" s="68"/>
      <c r="AU121" s="150">
        <f t="shared" si="846"/>
        <v>0</v>
      </c>
      <c r="AV121" s="68">
        <f>+[1]Аппарат!AV116</f>
        <v>0</v>
      </c>
      <c r="AW121" s="68">
        <f>+[1]Аппарат!AW116</f>
        <v>0</v>
      </c>
      <c r="AX121" s="68">
        <f>+[1]Аппарат!AX116</f>
        <v>0</v>
      </c>
      <c r="AY121" s="139">
        <f t="shared" si="683"/>
        <v>0</v>
      </c>
      <c r="AZ121" s="140" t="e">
        <f t="shared" si="684"/>
        <v>#DIV/0!</v>
      </c>
      <c r="BA121" s="149">
        <f t="shared" si="847"/>
        <v>0</v>
      </c>
      <c r="BB121" s="68">
        <f>+[1]Аппарат!BB116</f>
        <v>0</v>
      </c>
      <c r="BC121" s="68">
        <f>+[1]Аппарат!BC116</f>
        <v>0</v>
      </c>
      <c r="BD121" s="68"/>
      <c r="BE121" s="150">
        <f t="shared" si="848"/>
        <v>0</v>
      </c>
      <c r="BF121" s="68">
        <f>+[1]Аппарат!BF116</f>
        <v>0</v>
      </c>
      <c r="BG121" s="68">
        <f>+[1]Аппарат!BG116</f>
        <v>0</v>
      </c>
      <c r="BH121" s="68">
        <f>+[1]Аппарат!BH116</f>
        <v>0</v>
      </c>
      <c r="BI121" s="139">
        <f t="shared" si="685"/>
        <v>0</v>
      </c>
      <c r="BJ121" s="140" t="e">
        <f t="shared" si="686"/>
        <v>#DIV/0!</v>
      </c>
      <c r="BK121" s="149">
        <f t="shared" si="849"/>
        <v>0</v>
      </c>
      <c r="BL121" s="68">
        <f>+[1]Аппарат!BL116</f>
        <v>0</v>
      </c>
      <c r="BM121" s="68">
        <f>+[1]Аппарат!BM116</f>
        <v>0</v>
      </c>
      <c r="BN121" s="68"/>
      <c r="BO121" s="150">
        <f t="shared" si="850"/>
        <v>0</v>
      </c>
      <c r="BP121" s="68">
        <f>+[1]Аппарат!BP116</f>
        <v>0</v>
      </c>
      <c r="BQ121" s="68">
        <f>+[1]Аппарат!BQ116</f>
        <v>0</v>
      </c>
      <c r="BR121" s="68">
        <f>+[1]Аппарат!BR116</f>
        <v>0</v>
      </c>
      <c r="BS121" s="139">
        <f t="shared" si="687"/>
        <v>0</v>
      </c>
      <c r="BT121" s="140" t="e">
        <f t="shared" si="688"/>
        <v>#DIV/0!</v>
      </c>
      <c r="BU121" s="149">
        <f t="shared" si="851"/>
        <v>0</v>
      </c>
      <c r="BV121" s="68">
        <f t="shared" si="1033"/>
        <v>0</v>
      </c>
      <c r="BW121" s="68">
        <f t="shared" si="1033"/>
        <v>0</v>
      </c>
      <c r="BX121" s="68">
        <f t="shared" si="1033"/>
        <v>0</v>
      </c>
      <c r="BY121" s="150">
        <f t="shared" si="852"/>
        <v>0</v>
      </c>
      <c r="BZ121" s="68">
        <f t="shared" si="1034"/>
        <v>0</v>
      </c>
      <c r="CA121" s="68">
        <f t="shared" si="1034"/>
        <v>0</v>
      </c>
      <c r="CB121" s="68">
        <f t="shared" si="1034"/>
        <v>0</v>
      </c>
      <c r="CC121" s="139">
        <f t="shared" si="689"/>
        <v>0</v>
      </c>
      <c r="CD121" s="140" t="e">
        <f t="shared" si="690"/>
        <v>#DIV/0!</v>
      </c>
      <c r="CE121" s="149">
        <f t="shared" si="853"/>
        <v>0</v>
      </c>
      <c r="CF121" s="68">
        <f t="shared" si="1035"/>
        <v>0</v>
      </c>
      <c r="CG121" s="68">
        <f t="shared" si="1035"/>
        <v>0</v>
      </c>
      <c r="CH121" s="68">
        <f t="shared" si="1035"/>
        <v>0</v>
      </c>
      <c r="CI121" s="150">
        <f t="shared" si="854"/>
        <v>0</v>
      </c>
      <c r="CJ121" s="68">
        <f>+[1]Аппарат!CJ116</f>
        <v>0</v>
      </c>
      <c r="CK121" s="68">
        <f>+[1]Аппарат!CK116</f>
        <v>0</v>
      </c>
      <c r="CL121" s="68">
        <f>+[1]Аппарат!CL116</f>
        <v>0</v>
      </c>
      <c r="CM121" s="139">
        <f t="shared" si="691"/>
        <v>0</v>
      </c>
      <c r="CN121" s="140" t="e">
        <f t="shared" si="692"/>
        <v>#DIV/0!</v>
      </c>
      <c r="CO121" s="149">
        <f t="shared" si="933"/>
        <v>0</v>
      </c>
      <c r="CP121" s="68">
        <f>+[1]Аппарат!CP116</f>
        <v>0</v>
      </c>
      <c r="CQ121" s="68">
        <f>+[1]Аппарат!CQ116</f>
        <v>0</v>
      </c>
      <c r="CR121" s="68"/>
      <c r="CS121" s="150">
        <f t="shared" si="935"/>
        <v>0</v>
      </c>
      <c r="CT121" s="68">
        <f>+[1]Аппарат!CT116</f>
        <v>0</v>
      </c>
      <c r="CU121" s="68">
        <f>+[1]Аппарат!CU116</f>
        <v>0</v>
      </c>
      <c r="CV121" s="68">
        <f>+[1]Аппарат!CV116</f>
        <v>0</v>
      </c>
      <c r="CW121" s="139">
        <f t="shared" si="763"/>
        <v>0</v>
      </c>
      <c r="CX121" s="140" t="e">
        <f t="shared" si="764"/>
        <v>#DIV/0!</v>
      </c>
      <c r="CY121" s="149">
        <f t="shared" si="765"/>
        <v>0</v>
      </c>
      <c r="CZ121" s="68">
        <f>+[1]Аппарат!CZ116</f>
        <v>0</v>
      </c>
      <c r="DA121" s="68">
        <f>+[1]Аппарат!DA116</f>
        <v>0</v>
      </c>
      <c r="DB121" s="68"/>
      <c r="DC121" s="150">
        <f t="shared" si="662"/>
        <v>0</v>
      </c>
      <c r="DD121" s="68">
        <f>+[1]Аппарат!DD116</f>
        <v>0</v>
      </c>
      <c r="DE121" s="68">
        <f>+[1]Аппарат!DE116</f>
        <v>0</v>
      </c>
      <c r="DF121" s="68">
        <f>+[1]Аппарат!DF116</f>
        <v>0</v>
      </c>
      <c r="DG121" s="139">
        <f t="shared" si="766"/>
        <v>0</v>
      </c>
      <c r="DH121" s="140" t="e">
        <f t="shared" si="767"/>
        <v>#DIV/0!</v>
      </c>
      <c r="DI121" s="149">
        <f t="shared" si="855"/>
        <v>0</v>
      </c>
      <c r="DJ121" s="68">
        <f>+[1]Аппарат!DJ116</f>
        <v>0</v>
      </c>
      <c r="DK121" s="68">
        <f>+[1]Аппарат!DK116</f>
        <v>0</v>
      </c>
      <c r="DL121" s="68"/>
      <c r="DM121" s="150">
        <f t="shared" si="856"/>
        <v>0</v>
      </c>
      <c r="DN121" s="68">
        <f>+[1]Аппарат!DN116</f>
        <v>0</v>
      </c>
      <c r="DO121" s="68">
        <f>+[1]Аппарат!DO116</f>
        <v>0</v>
      </c>
      <c r="DP121" s="68">
        <f>+[1]Аппарат!DP116</f>
        <v>0</v>
      </c>
      <c r="DQ121" s="139">
        <f t="shared" si="768"/>
        <v>0</v>
      </c>
      <c r="DR121" s="140" t="e">
        <f t="shared" si="769"/>
        <v>#DIV/0!</v>
      </c>
      <c r="DS121" s="149">
        <f t="shared" si="857"/>
        <v>0</v>
      </c>
      <c r="DT121" s="68">
        <f t="shared" si="1036"/>
        <v>0</v>
      </c>
      <c r="DU121" s="68">
        <f t="shared" si="1036"/>
        <v>0</v>
      </c>
      <c r="DV121" s="68">
        <f t="shared" si="1036"/>
        <v>0</v>
      </c>
      <c r="DW121" s="150">
        <f t="shared" si="858"/>
        <v>0</v>
      </c>
      <c r="DX121" s="68">
        <f t="shared" si="1037"/>
        <v>0</v>
      </c>
      <c r="DY121" s="68">
        <f t="shared" si="1037"/>
        <v>0</v>
      </c>
      <c r="DZ121" s="68">
        <f t="shared" si="1037"/>
        <v>0</v>
      </c>
      <c r="EA121" s="139">
        <f t="shared" si="770"/>
        <v>0</v>
      </c>
      <c r="EB121" s="140" t="e">
        <f t="shared" si="771"/>
        <v>#DIV/0!</v>
      </c>
      <c r="EC121" s="149">
        <f t="shared" si="859"/>
        <v>0</v>
      </c>
      <c r="ED121" s="68">
        <f t="shared" si="1038"/>
        <v>0</v>
      </c>
      <c r="EE121" s="68">
        <f t="shared" si="1038"/>
        <v>0</v>
      </c>
      <c r="EF121" s="68">
        <f t="shared" si="1038"/>
        <v>0</v>
      </c>
      <c r="EG121" s="150">
        <f t="shared" si="860"/>
        <v>0</v>
      </c>
      <c r="EH121" s="68">
        <f t="shared" si="1039"/>
        <v>0</v>
      </c>
      <c r="EI121" s="68">
        <f t="shared" si="1039"/>
        <v>0</v>
      </c>
      <c r="EJ121" s="68">
        <f t="shared" si="1039"/>
        <v>0</v>
      </c>
      <c r="EK121" s="139">
        <f t="shared" si="772"/>
        <v>0</v>
      </c>
      <c r="EL121" s="140" t="e">
        <f t="shared" si="773"/>
        <v>#DIV/0!</v>
      </c>
      <c r="EM121" s="149">
        <f t="shared" si="861"/>
        <v>0</v>
      </c>
      <c r="EN121" s="68">
        <f>+[1]Аппарат!EN116</f>
        <v>0</v>
      </c>
      <c r="EO121" s="68">
        <f>+[1]Аппарат!EO116</f>
        <v>0</v>
      </c>
      <c r="EP121" s="68"/>
      <c r="EQ121" s="150">
        <f t="shared" si="862"/>
        <v>0</v>
      </c>
      <c r="ER121" s="68">
        <f>+[1]Аппарат!ER116</f>
        <v>0</v>
      </c>
      <c r="ES121" s="68">
        <f>+[1]Аппарат!ES116</f>
        <v>0</v>
      </c>
      <c r="ET121" s="68">
        <f>+[1]Аппарат!ET116</f>
        <v>0</v>
      </c>
      <c r="EU121" s="139">
        <f t="shared" si="774"/>
        <v>0</v>
      </c>
      <c r="EV121" s="140" t="e">
        <f t="shared" si="775"/>
        <v>#DIV/0!</v>
      </c>
      <c r="EW121" s="149">
        <f t="shared" si="863"/>
        <v>0</v>
      </c>
      <c r="EX121" s="68">
        <f>+[1]Аппарат!EX116</f>
        <v>0</v>
      </c>
      <c r="EY121" s="68">
        <f>+[1]Аппарат!EY116</f>
        <v>0</v>
      </c>
      <c r="EZ121" s="68"/>
      <c r="FA121" s="150">
        <f t="shared" si="864"/>
        <v>0</v>
      </c>
      <c r="FB121" s="68">
        <f>+[1]Аппарат!FB116</f>
        <v>0</v>
      </c>
      <c r="FC121" s="68">
        <f>+[1]Аппарат!FC116</f>
        <v>0</v>
      </c>
      <c r="FD121" s="68">
        <f>+[1]Аппарат!FD116</f>
        <v>0</v>
      </c>
      <c r="FE121" s="139">
        <f t="shared" si="776"/>
        <v>0</v>
      </c>
      <c r="FF121" s="140" t="e">
        <f t="shared" si="777"/>
        <v>#DIV/0!</v>
      </c>
      <c r="FG121" s="149">
        <f t="shared" si="865"/>
        <v>0</v>
      </c>
      <c r="FH121" s="68">
        <f>+[1]Аппарат!FH116</f>
        <v>0</v>
      </c>
      <c r="FI121" s="68">
        <f>+[1]Аппарат!FI116</f>
        <v>0</v>
      </c>
      <c r="FJ121" s="68"/>
      <c r="FK121" s="150">
        <f t="shared" si="866"/>
        <v>0</v>
      </c>
      <c r="FL121" s="68">
        <f>+[1]Аппарат!FL116</f>
        <v>0</v>
      </c>
      <c r="FM121" s="68">
        <f>+[1]Аппарат!FM116</f>
        <v>0</v>
      </c>
      <c r="FN121" s="68">
        <f>+[1]Аппарат!FN116</f>
        <v>0</v>
      </c>
      <c r="FO121" s="139">
        <f t="shared" si="778"/>
        <v>0</v>
      </c>
      <c r="FP121" s="140" t="e">
        <f t="shared" si="779"/>
        <v>#DIV/0!</v>
      </c>
      <c r="FQ121" s="149">
        <f t="shared" si="867"/>
        <v>0</v>
      </c>
      <c r="FR121" s="68">
        <f t="shared" si="1040"/>
        <v>0</v>
      </c>
      <c r="FS121" s="68">
        <f t="shared" si="1040"/>
        <v>0</v>
      </c>
      <c r="FT121" s="68">
        <f t="shared" si="1040"/>
        <v>0</v>
      </c>
      <c r="FU121" s="150">
        <f t="shared" si="868"/>
        <v>0</v>
      </c>
      <c r="FV121" s="68">
        <f t="shared" si="1041"/>
        <v>0</v>
      </c>
      <c r="FW121" s="68">
        <f t="shared" si="1041"/>
        <v>0</v>
      </c>
      <c r="FX121" s="68">
        <f t="shared" si="1041"/>
        <v>0</v>
      </c>
      <c r="FY121" s="139">
        <f t="shared" si="780"/>
        <v>0</v>
      </c>
      <c r="FZ121" s="140" t="e">
        <f t="shared" si="781"/>
        <v>#DIV/0!</v>
      </c>
      <c r="GA121" s="149">
        <f t="shared" si="869"/>
        <v>0</v>
      </c>
      <c r="GB121" s="68">
        <f t="shared" si="1042"/>
        <v>0</v>
      </c>
      <c r="GC121" s="68">
        <f t="shared" si="1042"/>
        <v>0</v>
      </c>
      <c r="GD121" s="68">
        <f t="shared" si="1042"/>
        <v>0</v>
      </c>
      <c r="GE121" s="150">
        <f t="shared" si="870"/>
        <v>0</v>
      </c>
      <c r="GF121" s="68">
        <f t="shared" si="1043"/>
        <v>0</v>
      </c>
      <c r="GG121" s="68">
        <f t="shared" si="1043"/>
        <v>0</v>
      </c>
      <c r="GH121" s="68">
        <f t="shared" si="1043"/>
        <v>0</v>
      </c>
      <c r="GI121" s="139">
        <f t="shared" si="782"/>
        <v>0</v>
      </c>
      <c r="GJ121" s="140" t="e">
        <f t="shared" si="783"/>
        <v>#DIV/0!</v>
      </c>
      <c r="GK121" s="149">
        <f t="shared" si="871"/>
        <v>0</v>
      </c>
      <c r="GL121" s="68">
        <f t="shared" si="1044"/>
        <v>0</v>
      </c>
      <c r="GM121" s="68">
        <f t="shared" si="1044"/>
        <v>0</v>
      </c>
      <c r="GN121" s="68">
        <f t="shared" si="1044"/>
        <v>0</v>
      </c>
      <c r="GO121" s="150">
        <f t="shared" si="872"/>
        <v>0</v>
      </c>
      <c r="GP121" s="68">
        <f t="shared" si="1045"/>
        <v>0</v>
      </c>
      <c r="GQ121" s="68">
        <f t="shared" si="1045"/>
        <v>0</v>
      </c>
      <c r="GR121" s="68">
        <f t="shared" si="1045"/>
        <v>0</v>
      </c>
      <c r="GS121" s="139">
        <f t="shared" si="784"/>
        <v>0</v>
      </c>
      <c r="GT121" s="140" t="e">
        <f t="shared" si="785"/>
        <v>#DIV/0!</v>
      </c>
      <c r="GV121" s="31"/>
      <c r="GX121" s="65">
        <f t="shared" si="673"/>
        <v>0</v>
      </c>
      <c r="GZ121" s="79">
        <f t="shared" si="874"/>
        <v>0</v>
      </c>
    </row>
    <row r="122" spans="1:213" ht="15" x14ac:dyDescent="0.2">
      <c r="A122" s="340"/>
      <c r="B122" s="107" t="s">
        <v>381</v>
      </c>
      <c r="C122" s="149">
        <f t="shared" si="674"/>
        <v>686.87609666666663</v>
      </c>
      <c r="D122" s="68">
        <f>+[1]Аппарат!D117+[1]Филиалы!D82</f>
        <v>508.26907046023541</v>
      </c>
      <c r="E122" s="68">
        <f>+[1]Аппарат!E117+[1]Филиалы!F82</f>
        <v>178.60702620643119</v>
      </c>
      <c r="F122" s="68">
        <f>+[1]Филиалы!E82</f>
        <v>0</v>
      </c>
      <c r="G122" s="150">
        <f t="shared" si="934"/>
        <v>0.43</v>
      </c>
      <c r="H122" s="68">
        <f>+[1]Аппарат!H117+[1]Филиалы!H82</f>
        <v>0.43</v>
      </c>
      <c r="I122" s="68">
        <f>+[1]Аппарат!I117+[1]Филиалы!J82</f>
        <v>0</v>
      </c>
      <c r="J122" s="68">
        <f>+[1]Филиалы!I82</f>
        <v>0</v>
      </c>
      <c r="K122" s="139">
        <f t="shared" si="675"/>
        <v>686.44609666666668</v>
      </c>
      <c r="L122" s="140">
        <f t="shared" si="676"/>
        <v>-99.937397734163881</v>
      </c>
      <c r="M122" s="149">
        <f t="shared" si="762"/>
        <v>686.87610666666671</v>
      </c>
      <c r="N122" s="68">
        <f>+[1]Аппарат!N117+[1]Филиалы!N82</f>
        <v>508.76708118937427</v>
      </c>
      <c r="O122" s="68">
        <f>+[1]Аппарат!O117+[1]Филиалы!P82</f>
        <v>178.10902547729248</v>
      </c>
      <c r="P122" s="68">
        <f>+[1]Филиалы!O82</f>
        <v>0</v>
      </c>
      <c r="Q122" s="150">
        <f t="shared" si="656"/>
        <v>1.2120000000000002</v>
      </c>
      <c r="R122" s="68">
        <f>+[1]Аппарат!R117+[1]Филиалы!R82</f>
        <v>1.1480000000000001</v>
      </c>
      <c r="S122" s="68">
        <f>+[1]Аппарат!S117+[1]Филиалы!T82</f>
        <v>6.4000000000000001E-2</v>
      </c>
      <c r="T122" s="68">
        <f>+[1]Филиалы!S82</f>
        <v>0</v>
      </c>
      <c r="U122" s="139">
        <f t="shared" si="677"/>
        <v>685.66410666666673</v>
      </c>
      <c r="V122" s="140">
        <f t="shared" si="678"/>
        <v>-99.823548964909889</v>
      </c>
      <c r="W122" s="149">
        <f t="shared" si="841"/>
        <v>686.87609666666663</v>
      </c>
      <c r="X122" s="68">
        <f>+[1]Аппарат!X117+[1]Филиалы!X82</f>
        <v>508.26907046023535</v>
      </c>
      <c r="Y122" s="68">
        <f>+[1]Аппарат!Y117+[1]Филиалы!Z82</f>
        <v>178.60702620643124</v>
      </c>
      <c r="Z122" s="68">
        <f>+[1]Филиалы!Y82</f>
        <v>0</v>
      </c>
      <c r="AA122" s="150">
        <f t="shared" si="842"/>
        <v>1708.9630000000002</v>
      </c>
      <c r="AB122" s="68">
        <f>+[1]Аппарат!AB117+[1]Филиалы!AB82</f>
        <v>1252.4479685553401</v>
      </c>
      <c r="AC122" s="68">
        <f>+[1]Аппарат!AC117+[1]Филиалы!AD82</f>
        <v>456.51503144466011</v>
      </c>
      <c r="AD122" s="68">
        <f>+[1]Филиалы!AC82</f>
        <v>0</v>
      </c>
      <c r="AE122" s="139">
        <f t="shared" si="679"/>
        <v>-1022.0869033333336</v>
      </c>
      <c r="AF122" s="140">
        <f t="shared" si="680"/>
        <v>148.80222332577998</v>
      </c>
      <c r="AG122" s="149">
        <f t="shared" si="843"/>
        <v>2060.6282999999999</v>
      </c>
      <c r="AH122" s="68">
        <f t="shared" si="1031"/>
        <v>1525.3052221098451</v>
      </c>
      <c r="AI122" s="68">
        <f t="shared" si="1031"/>
        <v>535.32307789015488</v>
      </c>
      <c r="AJ122" s="68">
        <f t="shared" si="1031"/>
        <v>0</v>
      </c>
      <c r="AK122" s="150">
        <f t="shared" si="844"/>
        <v>1710.6050000000002</v>
      </c>
      <c r="AL122" s="68">
        <f t="shared" si="1032"/>
        <v>1254.0259685553401</v>
      </c>
      <c r="AM122" s="68">
        <f t="shared" si="1032"/>
        <v>456.57903144466013</v>
      </c>
      <c r="AN122" s="68">
        <f t="shared" si="1032"/>
        <v>0</v>
      </c>
      <c r="AO122" s="139">
        <f t="shared" si="681"/>
        <v>350.02329999999961</v>
      </c>
      <c r="AP122" s="140">
        <f t="shared" si="682"/>
        <v>-16.986241526431513</v>
      </c>
      <c r="AQ122" s="149">
        <f t="shared" si="845"/>
        <v>686.8761066666666</v>
      </c>
      <c r="AR122" s="68">
        <f>+[1]Аппарат!AR117+[1]Филиалы!AR82</f>
        <v>508.26908046023539</v>
      </c>
      <c r="AS122" s="68">
        <f>+[1]Аппарат!AS117+[1]Филиалы!AT82</f>
        <v>178.60702620643124</v>
      </c>
      <c r="AT122" s="68">
        <f>+[1]Филиалы!AS82</f>
        <v>0</v>
      </c>
      <c r="AU122" s="150">
        <f t="shared" si="846"/>
        <v>431.00133</v>
      </c>
      <c r="AV122" s="68">
        <f>+[1]Аппарат!AV117+[1]Филиалы!AV82</f>
        <v>309.91930634494531</v>
      </c>
      <c r="AW122" s="68">
        <f>+[1]Аппарат!AW117+[1]Филиалы!AX82</f>
        <v>121.0820236550547</v>
      </c>
      <c r="AX122" s="68">
        <f>+[1]Филиалы!AW82</f>
        <v>0</v>
      </c>
      <c r="AY122" s="139">
        <f t="shared" si="683"/>
        <v>255.87477666666661</v>
      </c>
      <c r="AZ122" s="140">
        <f t="shared" si="684"/>
        <v>-37.251954782413158</v>
      </c>
      <c r="BA122" s="149">
        <f t="shared" si="847"/>
        <v>686.87609666666663</v>
      </c>
      <c r="BB122" s="68">
        <f>+[1]Аппарат!BB117+[1]Филиалы!BB82</f>
        <v>505.32097932174486</v>
      </c>
      <c r="BC122" s="68">
        <f>+[1]Аппарат!BC117+[1]Филиалы!BD82</f>
        <v>181.55511734492174</v>
      </c>
      <c r="BD122" s="68">
        <f>+[1]Филиалы!BC82</f>
        <v>0</v>
      </c>
      <c r="BE122" s="150">
        <f t="shared" si="848"/>
        <v>432.06099999999998</v>
      </c>
      <c r="BF122" s="68">
        <f>+[1]Аппарат!BF117+[1]Филиалы!BF82</f>
        <v>310.82333348349476</v>
      </c>
      <c r="BG122" s="68">
        <f>+[1]Аппарат!BG117+[1]Филиалы!BH82</f>
        <v>121.23766651650523</v>
      </c>
      <c r="BH122" s="68">
        <f>+[1]Филиалы!BG82</f>
        <v>0</v>
      </c>
      <c r="BI122" s="139">
        <f t="shared" si="685"/>
        <v>254.81509666666665</v>
      </c>
      <c r="BJ122" s="140">
        <f t="shared" si="686"/>
        <v>-37.097680047865403</v>
      </c>
      <c r="BK122" s="149">
        <f t="shared" si="849"/>
        <v>686.8761066666666</v>
      </c>
      <c r="BL122" s="68">
        <f>+[1]Аппарат!BL117+[1]Филиалы!BL82</f>
        <v>508.26908046023539</v>
      </c>
      <c r="BM122" s="68">
        <f>+[1]Аппарат!BM117+[1]Филиалы!BN82</f>
        <v>178.60702620643119</v>
      </c>
      <c r="BN122" s="68">
        <f>+[1]Филиалы!BM82</f>
        <v>0</v>
      </c>
      <c r="BO122" s="150">
        <f t="shared" si="850"/>
        <v>429.01300000000003</v>
      </c>
      <c r="BP122" s="68">
        <f>+[1]Аппарат!BP117+[1]Филиалы!BP82</f>
        <v>310.79243566572234</v>
      </c>
      <c r="BQ122" s="68">
        <f>+[1]Аппарат!BQ117+[1]Филиалы!BR82</f>
        <v>118.22056433427771</v>
      </c>
      <c r="BR122" s="68">
        <f>+[1]Филиалы!BQ82</f>
        <v>0</v>
      </c>
      <c r="BS122" s="139">
        <f t="shared" si="687"/>
        <v>257.86310666666657</v>
      </c>
      <c r="BT122" s="140">
        <f t="shared" si="688"/>
        <v>-37.541429111291635</v>
      </c>
      <c r="BU122" s="149">
        <f t="shared" si="851"/>
        <v>2060.6283100000001</v>
      </c>
      <c r="BV122" s="68">
        <f t="shared" si="1033"/>
        <v>1521.8591402422157</v>
      </c>
      <c r="BW122" s="68">
        <f t="shared" si="1033"/>
        <v>538.7691697577842</v>
      </c>
      <c r="BX122" s="68">
        <f t="shared" si="1033"/>
        <v>0</v>
      </c>
      <c r="BY122" s="150">
        <f t="shared" si="852"/>
        <v>1292.0753300000001</v>
      </c>
      <c r="BZ122" s="68">
        <f t="shared" si="1034"/>
        <v>931.53507549416247</v>
      </c>
      <c r="CA122" s="68">
        <f t="shared" si="1034"/>
        <v>360.54025450583765</v>
      </c>
      <c r="CB122" s="68">
        <f t="shared" si="1034"/>
        <v>0</v>
      </c>
      <c r="CC122" s="139">
        <f t="shared" si="689"/>
        <v>768.55297999999993</v>
      </c>
      <c r="CD122" s="140">
        <f t="shared" si="690"/>
        <v>-37.297021314824121</v>
      </c>
      <c r="CE122" s="149">
        <f t="shared" si="853"/>
        <v>4121.2566100000004</v>
      </c>
      <c r="CF122" s="68">
        <f t="shared" si="1035"/>
        <v>3047.1643623520608</v>
      </c>
      <c r="CG122" s="68">
        <f t="shared" si="1035"/>
        <v>1074.0922476479391</v>
      </c>
      <c r="CH122" s="68">
        <f t="shared" si="1035"/>
        <v>0</v>
      </c>
      <c r="CI122" s="150">
        <f t="shared" si="854"/>
        <v>3002.6803300000001</v>
      </c>
      <c r="CJ122" s="68">
        <f>+[1]Аппарат!CJ117+[1]Филиалы!CJ82</f>
        <v>2185.5610440495025</v>
      </c>
      <c r="CK122" s="68">
        <f>+[1]Аппарат!CK117+[1]Филиалы!CL82</f>
        <v>817.11928595049778</v>
      </c>
      <c r="CL122" s="68">
        <f>+[1]Филиалы!CK82</f>
        <v>0</v>
      </c>
      <c r="CM122" s="139">
        <f t="shared" si="691"/>
        <v>1118.5762800000002</v>
      </c>
      <c r="CN122" s="140">
        <f t="shared" si="692"/>
        <v>-27.141631445269311</v>
      </c>
      <c r="CO122" s="149">
        <f t="shared" si="933"/>
        <v>686.87609666666663</v>
      </c>
      <c r="CP122" s="68">
        <f>+[1]Аппарат!CP117+[1]Филиалы!CP82</f>
        <v>508.26907046023541</v>
      </c>
      <c r="CQ122" s="68">
        <f>+[1]Аппарат!CQ117+[1]Филиалы!CR82</f>
        <v>178.60702620643127</v>
      </c>
      <c r="CR122" s="68">
        <f>+[1]Филиалы!CQ82</f>
        <v>0</v>
      </c>
      <c r="CS122" s="150">
        <f t="shared" si="935"/>
        <v>441.57300000000009</v>
      </c>
      <c r="CT122" s="68">
        <f>+[1]Аппарат!CT117+[1]Филиалы!CT82</f>
        <v>315.87558747829246</v>
      </c>
      <c r="CU122" s="68">
        <f>+[1]Аппарат!CU117+[1]Филиалы!CV82</f>
        <v>125.69741252170762</v>
      </c>
      <c r="CV122" s="68">
        <f>+[1]Филиалы!CU82</f>
        <v>0</v>
      </c>
      <c r="CW122" s="139">
        <f t="shared" si="763"/>
        <v>245.30309666666653</v>
      </c>
      <c r="CX122" s="140">
        <f t="shared" si="764"/>
        <v>-35.712859692904615</v>
      </c>
      <c r="CY122" s="149">
        <f t="shared" si="765"/>
        <v>686.87610666666671</v>
      </c>
      <c r="CZ122" s="68">
        <f>+[1]Аппарат!CZ117+[1]Филиалы!CZ82</f>
        <v>505.33746169016308</v>
      </c>
      <c r="DA122" s="68">
        <f>+[1]Аппарат!DA117+[1]Филиалы!DB82</f>
        <v>181.53864497650366</v>
      </c>
      <c r="DB122" s="68">
        <f>+[1]Филиалы!DA82</f>
        <v>0</v>
      </c>
      <c r="DC122" s="150">
        <f t="shared" si="662"/>
        <v>446.61</v>
      </c>
      <c r="DD122" s="68">
        <f>+[1]Аппарат!DD117+[1]Филиалы!DD82</f>
        <v>327.41485404821981</v>
      </c>
      <c r="DE122" s="68">
        <f>+[1]Аппарат!DE117+[1]Филиалы!DF82</f>
        <v>119.19514595178023</v>
      </c>
      <c r="DF122" s="68">
        <f>+[1]Филиалы!DE82</f>
        <v>0</v>
      </c>
      <c r="DG122" s="139">
        <f t="shared" si="766"/>
        <v>240.2661066666667</v>
      </c>
      <c r="DH122" s="140">
        <f t="shared" si="767"/>
        <v>-34.97954060924485</v>
      </c>
      <c r="DI122" s="149">
        <f t="shared" si="855"/>
        <v>686.87609666666663</v>
      </c>
      <c r="DJ122" s="68">
        <f>+[1]Аппарат!DJ117+[1]Филиалы!DJ82</f>
        <v>508.26907046023535</v>
      </c>
      <c r="DK122" s="68">
        <f>+[1]Аппарат!DK117+[1]Филиалы!DL82</f>
        <v>178.60702620643127</v>
      </c>
      <c r="DL122" s="68">
        <f>+[1]Филиалы!DK82</f>
        <v>0</v>
      </c>
      <c r="DM122" s="150">
        <f t="shared" si="856"/>
        <v>446.21999999999997</v>
      </c>
      <c r="DN122" s="68">
        <f>+[1]Аппарат!DN117+[1]Филиалы!DN82</f>
        <v>329.16059011081165</v>
      </c>
      <c r="DO122" s="68">
        <f>+[1]Аппарат!DO117+[1]Филиалы!DP82</f>
        <v>117.05940988918832</v>
      </c>
      <c r="DP122" s="68">
        <f>+[1]Филиалы!DO82</f>
        <v>0</v>
      </c>
      <c r="DQ122" s="139">
        <f t="shared" si="768"/>
        <v>240.65609666666666</v>
      </c>
      <c r="DR122" s="140">
        <f t="shared" si="769"/>
        <v>-35.036318461880384</v>
      </c>
      <c r="DS122" s="149">
        <f t="shared" si="857"/>
        <v>2060.6283000000003</v>
      </c>
      <c r="DT122" s="68">
        <f t="shared" si="1036"/>
        <v>1521.8756026106339</v>
      </c>
      <c r="DU122" s="68">
        <f t="shared" si="1036"/>
        <v>538.75269738936618</v>
      </c>
      <c r="DV122" s="68">
        <f t="shared" si="1036"/>
        <v>0</v>
      </c>
      <c r="DW122" s="150">
        <f t="shared" si="858"/>
        <v>1334.403</v>
      </c>
      <c r="DX122" s="68">
        <f t="shared" si="1037"/>
        <v>972.45103163732392</v>
      </c>
      <c r="DY122" s="68">
        <f t="shared" si="1037"/>
        <v>361.95196836267615</v>
      </c>
      <c r="DZ122" s="68">
        <f t="shared" si="1037"/>
        <v>0</v>
      </c>
      <c r="EA122" s="139">
        <f t="shared" si="770"/>
        <v>726.22530000000029</v>
      </c>
      <c r="EB122" s="140">
        <f t="shared" si="771"/>
        <v>-35.242906253398544</v>
      </c>
      <c r="EC122" s="149">
        <f t="shared" si="859"/>
        <v>6181.8849099999998</v>
      </c>
      <c r="ED122" s="68">
        <f t="shared" si="1038"/>
        <v>4569.0399649626943</v>
      </c>
      <c r="EE122" s="68">
        <f t="shared" si="1038"/>
        <v>1612.8449450373053</v>
      </c>
      <c r="EF122" s="68">
        <f t="shared" si="1038"/>
        <v>0</v>
      </c>
      <c r="EG122" s="150">
        <f t="shared" si="860"/>
        <v>4337.0833300000004</v>
      </c>
      <c r="EH122" s="68">
        <f t="shared" si="1039"/>
        <v>3158.0120756868264</v>
      </c>
      <c r="EI122" s="68">
        <f t="shared" si="1039"/>
        <v>1179.071254313174</v>
      </c>
      <c r="EJ122" s="68">
        <f t="shared" si="1039"/>
        <v>0</v>
      </c>
      <c r="EK122" s="139">
        <f t="shared" si="772"/>
        <v>1844.8015799999994</v>
      </c>
      <c r="EL122" s="140">
        <f t="shared" si="773"/>
        <v>-29.842056376944086</v>
      </c>
      <c r="EM122" s="149">
        <f t="shared" si="861"/>
        <v>686.32666666666682</v>
      </c>
      <c r="EN122" s="68">
        <f>+[1]Аппарат!EN117+[1]Филиалы!EN82</f>
        <v>507.71964046023555</v>
      </c>
      <c r="EO122" s="68">
        <f>+[1]Аппарат!EO117+[1]Филиалы!EP82</f>
        <v>178.60702620643124</v>
      </c>
      <c r="EP122" s="68">
        <f>+[1]Филиалы!EO82</f>
        <v>0</v>
      </c>
      <c r="EQ122" s="150">
        <f t="shared" si="862"/>
        <v>446.60199999999998</v>
      </c>
      <c r="ER122" s="68">
        <f>+[1]Аппарат!ER117+[1]Филиалы!ER82</f>
        <v>328.76972049795154</v>
      </c>
      <c r="ES122" s="68">
        <f>+[1]Аппарат!ES117+[1]Филиалы!ET82</f>
        <v>117.83227950204846</v>
      </c>
      <c r="ET122" s="68">
        <f>+[1]Филиалы!ES82</f>
        <v>0</v>
      </c>
      <c r="EU122" s="139">
        <f t="shared" si="774"/>
        <v>239.72466666666685</v>
      </c>
      <c r="EV122" s="140">
        <f t="shared" si="775"/>
        <v>-34.928653993725064</v>
      </c>
      <c r="EW122" s="149">
        <f t="shared" si="863"/>
        <v>687.97666666666669</v>
      </c>
      <c r="EX122" s="68">
        <f>+[1]Аппарат!EX117+[1]Филиалы!EX82</f>
        <v>506.36533393909303</v>
      </c>
      <c r="EY122" s="68">
        <f>+[1]Аппарат!EY117+[1]Филиалы!EZ82</f>
        <v>181.61133272757363</v>
      </c>
      <c r="EZ122" s="68">
        <f>+[1]Филиалы!EY82</f>
        <v>0</v>
      </c>
      <c r="FA122" s="150">
        <f t="shared" si="864"/>
        <v>434.14300000000003</v>
      </c>
      <c r="FB122" s="68">
        <f>+[1]Аппарат!FB117+[1]Филиалы!FB82</f>
        <v>315.49109351495423</v>
      </c>
      <c r="FC122" s="68">
        <f>+[1]Аппарат!FC117+[1]Филиалы!FD82</f>
        <v>118.6519064850458</v>
      </c>
      <c r="FD122" s="68">
        <f>+[1]Филиалы!FC82</f>
        <v>0</v>
      </c>
      <c r="FE122" s="139">
        <f t="shared" si="776"/>
        <v>253.83366666666666</v>
      </c>
      <c r="FF122" s="140">
        <f t="shared" si="777"/>
        <v>-36.89567960153687</v>
      </c>
      <c r="FG122" s="149">
        <f t="shared" si="865"/>
        <v>686.3266666666666</v>
      </c>
      <c r="FH122" s="68">
        <f>+[1]Аппарат!FH117+[1]Филиалы!FH82</f>
        <v>507.71964046023538</v>
      </c>
      <c r="FI122" s="68">
        <f>+[1]Аппарат!FI117+[1]Филиалы!FJ82</f>
        <v>178.60702620643119</v>
      </c>
      <c r="FJ122" s="68">
        <f>+[1]Филиалы!FI82</f>
        <v>0</v>
      </c>
      <c r="FK122" s="150">
        <f t="shared" si="866"/>
        <v>8.5900000000000016</v>
      </c>
      <c r="FL122" s="68">
        <f>+[1]Аппарат!FL117+[1]Филиалы!FL82</f>
        <v>8.4600000000000009</v>
      </c>
      <c r="FM122" s="68">
        <f>+[1]Аппарат!FM117+[1]Филиалы!FN82</f>
        <v>0.13</v>
      </c>
      <c r="FN122" s="68">
        <f>+[1]Филиалы!FM82</f>
        <v>0</v>
      </c>
      <c r="FO122" s="139">
        <f t="shared" si="778"/>
        <v>677.73666666666657</v>
      </c>
      <c r="FP122" s="140">
        <f t="shared" si="779"/>
        <v>-98.748409406599379</v>
      </c>
      <c r="FQ122" s="149">
        <f t="shared" si="867"/>
        <v>2060.63</v>
      </c>
      <c r="FR122" s="68">
        <f t="shared" si="1040"/>
        <v>1521.804614859564</v>
      </c>
      <c r="FS122" s="68">
        <f t="shared" si="1040"/>
        <v>538.82538514043608</v>
      </c>
      <c r="FT122" s="68">
        <f t="shared" si="1040"/>
        <v>0</v>
      </c>
      <c r="FU122" s="150">
        <f t="shared" si="868"/>
        <v>889.33500000000004</v>
      </c>
      <c r="FV122" s="68">
        <f t="shared" si="1041"/>
        <v>652.72081401290575</v>
      </c>
      <c r="FW122" s="68">
        <f t="shared" si="1041"/>
        <v>236.61418598709426</v>
      </c>
      <c r="FX122" s="68">
        <f t="shared" si="1041"/>
        <v>0</v>
      </c>
      <c r="FY122" s="139">
        <f t="shared" si="780"/>
        <v>1171.2950000000001</v>
      </c>
      <c r="FZ122" s="140">
        <f t="shared" si="781"/>
        <v>-56.841596987329119</v>
      </c>
      <c r="GA122" s="149">
        <f t="shared" si="869"/>
        <v>4121.2583000000004</v>
      </c>
      <c r="GB122" s="68">
        <f t="shared" si="1042"/>
        <v>3043.6802174701979</v>
      </c>
      <c r="GC122" s="68">
        <f t="shared" si="1042"/>
        <v>1077.5780825298023</v>
      </c>
      <c r="GD122" s="68">
        <f t="shared" si="1042"/>
        <v>0</v>
      </c>
      <c r="GE122" s="150">
        <f t="shared" si="870"/>
        <v>2223.7380000000003</v>
      </c>
      <c r="GF122" s="68">
        <f t="shared" si="1043"/>
        <v>1625.1718456502297</v>
      </c>
      <c r="GG122" s="68">
        <f t="shared" si="1043"/>
        <v>598.56615434977039</v>
      </c>
      <c r="GH122" s="68">
        <f t="shared" si="1043"/>
        <v>0</v>
      </c>
      <c r="GI122" s="139">
        <f t="shared" si="782"/>
        <v>1897.5203000000001</v>
      </c>
      <c r="GJ122" s="140">
        <f t="shared" si="783"/>
        <v>-46.042256075043873</v>
      </c>
      <c r="GK122" s="149">
        <f t="shared" si="871"/>
        <v>8242.5149099999999</v>
      </c>
      <c r="GL122" s="68">
        <f t="shared" si="1044"/>
        <v>6090.8445798222583</v>
      </c>
      <c r="GM122" s="68">
        <f t="shared" si="1044"/>
        <v>2151.6703301777416</v>
      </c>
      <c r="GN122" s="68">
        <f t="shared" si="1044"/>
        <v>0</v>
      </c>
      <c r="GO122" s="150">
        <f t="shared" si="872"/>
        <v>5226.4183300000004</v>
      </c>
      <c r="GP122" s="68">
        <f t="shared" si="1045"/>
        <v>3810.7328896997324</v>
      </c>
      <c r="GQ122" s="68">
        <f t="shared" si="1045"/>
        <v>1415.6854403002683</v>
      </c>
      <c r="GR122" s="68">
        <f t="shared" si="1045"/>
        <v>0</v>
      </c>
      <c r="GS122" s="139">
        <f t="shared" si="784"/>
        <v>3016.0965799999994</v>
      </c>
      <c r="GT122" s="140">
        <f t="shared" si="785"/>
        <v>-36.591945697796731</v>
      </c>
      <c r="GV122" s="31">
        <f>+GK122-[1]Шатура!GK82</f>
        <v>8242.5149099999999</v>
      </c>
      <c r="GW122" s="31">
        <v>1067.03379</v>
      </c>
      <c r="GX122" s="65">
        <f t="shared" si="673"/>
        <v>-1935.6465400000002</v>
      </c>
      <c r="GZ122" s="79">
        <f t="shared" si="874"/>
        <v>1710.6050000000002</v>
      </c>
    </row>
    <row r="123" spans="1:213" ht="15" x14ac:dyDescent="0.2">
      <c r="A123" s="340"/>
      <c r="B123" s="107" t="s">
        <v>382</v>
      </c>
      <c r="C123" s="149">
        <f t="shared" si="674"/>
        <v>1</v>
      </c>
      <c r="D123" s="68">
        <f>+[1]Аппарат!D118+[1]Филиалы!D79</f>
        <v>1</v>
      </c>
      <c r="E123" s="68">
        <f>+[1]Аппарат!E118+[1]Филиалы!F79</f>
        <v>0</v>
      </c>
      <c r="F123" s="68">
        <f>+[1]Филиалы!E79</f>
        <v>0</v>
      </c>
      <c r="G123" s="150">
        <f t="shared" si="934"/>
        <v>0</v>
      </c>
      <c r="H123" s="68">
        <f>+[1]Аппарат!H118+[1]Филиалы!H79</f>
        <v>0</v>
      </c>
      <c r="I123" s="68">
        <f>+[1]Аппарат!I118+[1]Филиалы!J79</f>
        <v>0</v>
      </c>
      <c r="J123" s="68">
        <f>+[1]Филиалы!I79</f>
        <v>0</v>
      </c>
      <c r="K123" s="139">
        <f t="shared" si="675"/>
        <v>1</v>
      </c>
      <c r="L123" s="140">
        <f t="shared" si="676"/>
        <v>-100</v>
      </c>
      <c r="M123" s="149">
        <f t="shared" si="762"/>
        <v>10</v>
      </c>
      <c r="N123" s="68">
        <f>+[1]Аппарат!N118+[1]Филиалы!N79</f>
        <v>10</v>
      </c>
      <c r="O123" s="68">
        <f>+[1]Аппарат!O118+[1]Филиалы!P79</f>
        <v>0</v>
      </c>
      <c r="P123" s="68">
        <f>+[1]Филиалы!O79</f>
        <v>0</v>
      </c>
      <c r="Q123" s="150">
        <f t="shared" si="656"/>
        <v>0</v>
      </c>
      <c r="R123" s="68">
        <f>+[1]Аппарат!R118+[1]Филиалы!R79</f>
        <v>0</v>
      </c>
      <c r="S123" s="68">
        <f>+[1]Аппарат!S118+[1]Филиалы!T79</f>
        <v>0</v>
      </c>
      <c r="T123" s="68">
        <f>+[1]Филиалы!S79</f>
        <v>0</v>
      </c>
      <c r="U123" s="139">
        <f t="shared" si="677"/>
        <v>10</v>
      </c>
      <c r="V123" s="140">
        <f t="shared" si="678"/>
        <v>-100</v>
      </c>
      <c r="W123" s="149">
        <f t="shared" si="841"/>
        <v>0</v>
      </c>
      <c r="X123" s="68">
        <f>+[1]Аппарат!X118+[1]Филиалы!X79</f>
        <v>0</v>
      </c>
      <c r="Y123" s="68">
        <f>+[1]Аппарат!Y118+[1]Филиалы!Z79</f>
        <v>0</v>
      </c>
      <c r="Z123" s="68">
        <f>+[1]Филиалы!Y79</f>
        <v>0</v>
      </c>
      <c r="AA123" s="150">
        <f t="shared" si="842"/>
        <v>0</v>
      </c>
      <c r="AB123" s="68">
        <f>+[1]Аппарат!AB118+[1]Филиалы!AB79</f>
        <v>0</v>
      </c>
      <c r="AC123" s="68">
        <f>+[1]Аппарат!AC118+[1]Филиалы!AD79</f>
        <v>0</v>
      </c>
      <c r="AD123" s="68">
        <f>+[1]Филиалы!AC79</f>
        <v>0</v>
      </c>
      <c r="AE123" s="139">
        <f t="shared" si="679"/>
        <v>0</v>
      </c>
      <c r="AF123" s="140" t="e">
        <f t="shared" si="680"/>
        <v>#DIV/0!</v>
      </c>
      <c r="AG123" s="149">
        <f t="shared" si="843"/>
        <v>11</v>
      </c>
      <c r="AH123" s="68">
        <f t="shared" si="1031"/>
        <v>11</v>
      </c>
      <c r="AI123" s="68">
        <f t="shared" si="1031"/>
        <v>0</v>
      </c>
      <c r="AJ123" s="68">
        <f t="shared" si="1031"/>
        <v>0</v>
      </c>
      <c r="AK123" s="150">
        <f t="shared" si="844"/>
        <v>0</v>
      </c>
      <c r="AL123" s="68">
        <f t="shared" si="1032"/>
        <v>0</v>
      </c>
      <c r="AM123" s="68">
        <f t="shared" si="1032"/>
        <v>0</v>
      </c>
      <c r="AN123" s="68">
        <f t="shared" si="1032"/>
        <v>0</v>
      </c>
      <c r="AO123" s="139">
        <f t="shared" si="681"/>
        <v>11</v>
      </c>
      <c r="AP123" s="140">
        <f t="shared" si="682"/>
        <v>-100</v>
      </c>
      <c r="AQ123" s="149">
        <f t="shared" si="845"/>
        <v>0</v>
      </c>
      <c r="AR123" s="68">
        <f>+[1]Аппарат!AR118+[1]Филиалы!AR79</f>
        <v>0</v>
      </c>
      <c r="AS123" s="68">
        <f>+[1]Аппарат!AS118+[1]Филиалы!AT79</f>
        <v>0</v>
      </c>
      <c r="AT123" s="68">
        <f>+[1]Филиалы!AS79</f>
        <v>0</v>
      </c>
      <c r="AU123" s="150">
        <f t="shared" si="846"/>
        <v>0</v>
      </c>
      <c r="AV123" s="68">
        <f>+[1]Аппарат!AV118+[1]Филиалы!AV79</f>
        <v>0</v>
      </c>
      <c r="AW123" s="68">
        <f>+[1]Аппарат!AW118+[1]Филиалы!AX79</f>
        <v>0</v>
      </c>
      <c r="AX123" s="68">
        <f>+[1]Филиалы!AW79</f>
        <v>0</v>
      </c>
      <c r="AY123" s="139">
        <f t="shared" si="683"/>
        <v>0</v>
      </c>
      <c r="AZ123" s="140" t="e">
        <f t="shared" si="684"/>
        <v>#DIV/0!</v>
      </c>
      <c r="BA123" s="149">
        <f t="shared" si="847"/>
        <v>40</v>
      </c>
      <c r="BB123" s="68">
        <f>+[1]Аппарат!BB118+[1]Филиалы!BB79</f>
        <v>40</v>
      </c>
      <c r="BC123" s="68">
        <f>+[1]Аппарат!BC118+[1]Филиалы!BD79</f>
        <v>0</v>
      </c>
      <c r="BD123" s="68">
        <f>+[1]Филиалы!BC79</f>
        <v>0</v>
      </c>
      <c r="BE123" s="150">
        <f t="shared" si="848"/>
        <v>0.20520000000000002</v>
      </c>
      <c r="BF123" s="68">
        <f>+[1]Аппарат!BF118+[1]Филиалы!BF79</f>
        <v>0.2</v>
      </c>
      <c r="BG123" s="68">
        <f>+[1]Аппарат!BG118+[1]Филиалы!BH79</f>
        <v>5.1999999999999998E-3</v>
      </c>
      <c r="BH123" s="68">
        <f>+[1]Филиалы!BG79</f>
        <v>0</v>
      </c>
      <c r="BI123" s="139">
        <f t="shared" si="685"/>
        <v>39.794800000000002</v>
      </c>
      <c r="BJ123" s="140">
        <f t="shared" si="686"/>
        <v>-99.486999999999995</v>
      </c>
      <c r="BK123" s="149">
        <f t="shared" si="849"/>
        <v>6</v>
      </c>
      <c r="BL123" s="68">
        <f>+[1]Аппарат!BL118+[1]Филиалы!BL79</f>
        <v>6</v>
      </c>
      <c r="BM123" s="68">
        <f>+[1]Аппарат!BM118+[1]Филиалы!BN79</f>
        <v>0</v>
      </c>
      <c r="BN123" s="68">
        <f>+[1]Филиалы!BM79</f>
        <v>0</v>
      </c>
      <c r="BO123" s="150">
        <f t="shared" si="850"/>
        <v>0</v>
      </c>
      <c r="BP123" s="68">
        <f>+[1]Аппарат!BP118+[1]Филиалы!BP79</f>
        <v>0</v>
      </c>
      <c r="BQ123" s="68">
        <f>+[1]Аппарат!BQ118+[1]Филиалы!BR79</f>
        <v>0</v>
      </c>
      <c r="BR123" s="68">
        <f>+[1]Филиалы!BQ79</f>
        <v>0</v>
      </c>
      <c r="BS123" s="139">
        <f t="shared" si="687"/>
        <v>6</v>
      </c>
      <c r="BT123" s="140">
        <f t="shared" si="688"/>
        <v>-100</v>
      </c>
      <c r="BU123" s="149">
        <f t="shared" si="851"/>
        <v>46</v>
      </c>
      <c r="BV123" s="68">
        <f t="shared" si="1033"/>
        <v>46</v>
      </c>
      <c r="BW123" s="68">
        <f t="shared" si="1033"/>
        <v>0</v>
      </c>
      <c r="BX123" s="68">
        <f t="shared" si="1033"/>
        <v>0</v>
      </c>
      <c r="BY123" s="150">
        <f t="shared" si="852"/>
        <v>0.20520000000000002</v>
      </c>
      <c r="BZ123" s="68">
        <f t="shared" si="1034"/>
        <v>0.2</v>
      </c>
      <c r="CA123" s="68">
        <f t="shared" si="1034"/>
        <v>5.1999999999999998E-3</v>
      </c>
      <c r="CB123" s="68">
        <f t="shared" si="1034"/>
        <v>0</v>
      </c>
      <c r="CC123" s="139">
        <f t="shared" si="689"/>
        <v>45.794800000000002</v>
      </c>
      <c r="CD123" s="140">
        <f t="shared" si="690"/>
        <v>-99.553913043478261</v>
      </c>
      <c r="CE123" s="149">
        <f t="shared" si="853"/>
        <v>57</v>
      </c>
      <c r="CF123" s="68">
        <f t="shared" si="1035"/>
        <v>57</v>
      </c>
      <c r="CG123" s="68">
        <f t="shared" si="1035"/>
        <v>0</v>
      </c>
      <c r="CH123" s="68">
        <f t="shared" si="1035"/>
        <v>0</v>
      </c>
      <c r="CI123" s="150">
        <f t="shared" si="854"/>
        <v>0.20520000000000002</v>
      </c>
      <c r="CJ123" s="68">
        <f>+[1]Аппарат!CJ118+[1]Филиалы!CJ79</f>
        <v>0.2</v>
      </c>
      <c r="CK123" s="68">
        <f>+[1]Аппарат!CK118+[1]Филиалы!CL79</f>
        <v>5.1999999999999998E-3</v>
      </c>
      <c r="CL123" s="68">
        <f>+[1]Филиалы!CK79</f>
        <v>0</v>
      </c>
      <c r="CM123" s="139">
        <f t="shared" si="691"/>
        <v>56.794800000000002</v>
      </c>
      <c r="CN123" s="140">
        <f t="shared" si="692"/>
        <v>-99.64</v>
      </c>
      <c r="CO123" s="149">
        <f t="shared" si="933"/>
        <v>12</v>
      </c>
      <c r="CP123" s="68">
        <f>+[1]Аппарат!CP118+[1]Филиалы!CP79</f>
        <v>12</v>
      </c>
      <c r="CQ123" s="68">
        <f>+[1]Аппарат!CQ118+[1]Филиалы!CR79</f>
        <v>0</v>
      </c>
      <c r="CR123" s="68">
        <f>+[1]Филиалы!CQ79</f>
        <v>0</v>
      </c>
      <c r="CS123" s="150">
        <f t="shared" si="935"/>
        <v>0</v>
      </c>
      <c r="CT123" s="68">
        <f>+[1]Аппарат!CT118+[1]Филиалы!CT79</f>
        <v>0</v>
      </c>
      <c r="CU123" s="68">
        <f>+[1]Аппарат!CU118+[1]Филиалы!CV79</f>
        <v>0</v>
      </c>
      <c r="CV123" s="68">
        <f>+[1]Филиалы!CU79</f>
        <v>0</v>
      </c>
      <c r="CW123" s="139">
        <f t="shared" si="763"/>
        <v>12</v>
      </c>
      <c r="CX123" s="140">
        <f t="shared" si="764"/>
        <v>-100</v>
      </c>
      <c r="CY123" s="149">
        <f t="shared" si="765"/>
        <v>0</v>
      </c>
      <c r="CZ123" s="68">
        <f>+[1]Аппарат!CZ118+[1]Филиалы!CZ79</f>
        <v>0</v>
      </c>
      <c r="DA123" s="68">
        <f>+[1]Аппарат!DA118+[1]Филиалы!DB79</f>
        <v>0</v>
      </c>
      <c r="DB123" s="68">
        <f>+[1]Филиалы!DA79</f>
        <v>0</v>
      </c>
      <c r="DC123" s="150">
        <f t="shared" si="662"/>
        <v>0</v>
      </c>
      <c r="DD123" s="68">
        <f>+[1]Аппарат!DD118+[1]Филиалы!DD79</f>
        <v>0</v>
      </c>
      <c r="DE123" s="68">
        <f>+[1]Аппарат!DE118+[1]Филиалы!DF79</f>
        <v>0</v>
      </c>
      <c r="DF123" s="68">
        <f>+[1]Филиалы!DE79</f>
        <v>0</v>
      </c>
      <c r="DG123" s="139">
        <f t="shared" si="766"/>
        <v>0</v>
      </c>
      <c r="DH123" s="140" t="e">
        <f t="shared" si="767"/>
        <v>#DIV/0!</v>
      </c>
      <c r="DI123" s="149">
        <f t="shared" si="855"/>
        <v>0</v>
      </c>
      <c r="DJ123" s="68">
        <f>+[1]Аппарат!DJ118+[1]Филиалы!DJ79</f>
        <v>0</v>
      </c>
      <c r="DK123" s="68">
        <f>+[1]Аппарат!DK118+[1]Филиалы!DL79</f>
        <v>0</v>
      </c>
      <c r="DL123" s="68">
        <f>+[1]Филиалы!DK79</f>
        <v>0</v>
      </c>
      <c r="DM123" s="150">
        <f t="shared" si="856"/>
        <v>0</v>
      </c>
      <c r="DN123" s="68">
        <f>+[1]Аппарат!DN118+[1]Филиалы!DN79</f>
        <v>0</v>
      </c>
      <c r="DO123" s="68">
        <f>+[1]Аппарат!DO118+[1]Филиалы!DP79</f>
        <v>0</v>
      </c>
      <c r="DP123" s="68">
        <f>+[1]Филиалы!DO79</f>
        <v>0</v>
      </c>
      <c r="DQ123" s="139">
        <f t="shared" si="768"/>
        <v>0</v>
      </c>
      <c r="DR123" s="140" t="e">
        <f t="shared" si="769"/>
        <v>#DIV/0!</v>
      </c>
      <c r="DS123" s="149">
        <f t="shared" si="857"/>
        <v>12</v>
      </c>
      <c r="DT123" s="68">
        <f t="shared" si="1036"/>
        <v>12</v>
      </c>
      <c r="DU123" s="68">
        <f t="shared" si="1036"/>
        <v>0</v>
      </c>
      <c r="DV123" s="68">
        <f t="shared" si="1036"/>
        <v>0</v>
      </c>
      <c r="DW123" s="150">
        <f t="shared" si="858"/>
        <v>0</v>
      </c>
      <c r="DX123" s="68">
        <f t="shared" si="1037"/>
        <v>0</v>
      </c>
      <c r="DY123" s="68">
        <f t="shared" si="1037"/>
        <v>0</v>
      </c>
      <c r="DZ123" s="68">
        <f t="shared" si="1037"/>
        <v>0</v>
      </c>
      <c r="EA123" s="139">
        <f t="shared" si="770"/>
        <v>12</v>
      </c>
      <c r="EB123" s="140">
        <f t="shared" si="771"/>
        <v>-100</v>
      </c>
      <c r="EC123" s="149">
        <f t="shared" si="859"/>
        <v>69</v>
      </c>
      <c r="ED123" s="68">
        <f t="shared" si="1038"/>
        <v>69</v>
      </c>
      <c r="EE123" s="68">
        <f t="shared" si="1038"/>
        <v>0</v>
      </c>
      <c r="EF123" s="68">
        <f t="shared" si="1038"/>
        <v>0</v>
      </c>
      <c r="EG123" s="150">
        <f t="shared" si="860"/>
        <v>0.20520000000000002</v>
      </c>
      <c r="EH123" s="68">
        <f t="shared" si="1039"/>
        <v>0.2</v>
      </c>
      <c r="EI123" s="68">
        <f t="shared" si="1039"/>
        <v>5.1999999999999998E-3</v>
      </c>
      <c r="EJ123" s="68">
        <f t="shared" si="1039"/>
        <v>0</v>
      </c>
      <c r="EK123" s="139">
        <f t="shared" si="772"/>
        <v>68.794799999999995</v>
      </c>
      <c r="EL123" s="140">
        <f t="shared" si="773"/>
        <v>-99.702608695652174</v>
      </c>
      <c r="EM123" s="149">
        <f t="shared" si="861"/>
        <v>0</v>
      </c>
      <c r="EN123" s="68">
        <f>+[1]Аппарат!EN118+[1]Филиалы!EN79</f>
        <v>0</v>
      </c>
      <c r="EO123" s="68">
        <f>+[1]Аппарат!EO118+[1]Филиалы!EP79</f>
        <v>0</v>
      </c>
      <c r="EP123" s="68">
        <f>+[1]Филиалы!EO79</f>
        <v>0</v>
      </c>
      <c r="EQ123" s="150">
        <f t="shared" si="862"/>
        <v>0</v>
      </c>
      <c r="ER123" s="68">
        <f>+[1]Аппарат!ER118+[1]Филиалы!ER79</f>
        <v>0</v>
      </c>
      <c r="ES123" s="68">
        <f>+[1]Аппарат!ES118+[1]Филиалы!ET79</f>
        <v>0</v>
      </c>
      <c r="ET123" s="68">
        <f>+[1]Филиалы!ES79</f>
        <v>0</v>
      </c>
      <c r="EU123" s="139">
        <f t="shared" si="774"/>
        <v>0</v>
      </c>
      <c r="EV123" s="140" t="e">
        <f t="shared" si="775"/>
        <v>#DIV/0!</v>
      </c>
      <c r="EW123" s="149">
        <f t="shared" si="863"/>
        <v>0</v>
      </c>
      <c r="EX123" s="68">
        <f>+[1]Аппарат!EX118+[1]Филиалы!EX79</f>
        <v>0</v>
      </c>
      <c r="EY123" s="68">
        <f>+[1]Аппарат!EY118+[1]Филиалы!EZ79</f>
        <v>0</v>
      </c>
      <c r="EZ123" s="68">
        <f>+[1]Филиалы!EY79</f>
        <v>0</v>
      </c>
      <c r="FA123" s="150">
        <f t="shared" si="864"/>
        <v>0</v>
      </c>
      <c r="FB123" s="68">
        <f>+[1]Аппарат!FB118+[1]Филиалы!FB79</f>
        <v>0</v>
      </c>
      <c r="FC123" s="68">
        <f>+[1]Аппарат!FC118+[1]Филиалы!FD79</f>
        <v>0</v>
      </c>
      <c r="FD123" s="68">
        <f>+[1]Филиалы!FC79</f>
        <v>0</v>
      </c>
      <c r="FE123" s="139">
        <f t="shared" si="776"/>
        <v>0</v>
      </c>
      <c r="FF123" s="140" t="e">
        <f t="shared" si="777"/>
        <v>#DIV/0!</v>
      </c>
      <c r="FG123" s="149">
        <f t="shared" si="865"/>
        <v>0</v>
      </c>
      <c r="FH123" s="68">
        <f>+[1]Аппарат!FH118+[1]Филиалы!FH79</f>
        <v>0</v>
      </c>
      <c r="FI123" s="68">
        <f>+[1]Аппарат!FI118+[1]Филиалы!FJ79</f>
        <v>0</v>
      </c>
      <c r="FJ123" s="68">
        <f>+[1]Филиалы!FI79</f>
        <v>0</v>
      </c>
      <c r="FK123" s="150">
        <f t="shared" si="866"/>
        <v>0</v>
      </c>
      <c r="FL123" s="68">
        <f>+[1]Аппарат!FL118+[1]Филиалы!FL79</f>
        <v>0</v>
      </c>
      <c r="FM123" s="68">
        <f>+[1]Аппарат!FM118+[1]Филиалы!FN79</f>
        <v>0</v>
      </c>
      <c r="FN123" s="68">
        <f>+[1]Филиалы!FM79</f>
        <v>0</v>
      </c>
      <c r="FO123" s="139">
        <f t="shared" si="778"/>
        <v>0</v>
      </c>
      <c r="FP123" s="140" t="e">
        <f t="shared" si="779"/>
        <v>#DIV/0!</v>
      </c>
      <c r="FQ123" s="149">
        <f t="shared" si="867"/>
        <v>0</v>
      </c>
      <c r="FR123" s="68">
        <f t="shared" si="1040"/>
        <v>0</v>
      </c>
      <c r="FS123" s="68">
        <f t="shared" si="1040"/>
        <v>0</v>
      </c>
      <c r="FT123" s="68">
        <f t="shared" si="1040"/>
        <v>0</v>
      </c>
      <c r="FU123" s="150">
        <f t="shared" si="868"/>
        <v>0</v>
      </c>
      <c r="FV123" s="68">
        <f t="shared" si="1041"/>
        <v>0</v>
      </c>
      <c r="FW123" s="68">
        <f t="shared" si="1041"/>
        <v>0</v>
      </c>
      <c r="FX123" s="68">
        <f t="shared" si="1041"/>
        <v>0</v>
      </c>
      <c r="FY123" s="139">
        <f t="shared" si="780"/>
        <v>0</v>
      </c>
      <c r="FZ123" s="140" t="e">
        <f t="shared" si="781"/>
        <v>#DIV/0!</v>
      </c>
      <c r="GA123" s="149">
        <f t="shared" si="869"/>
        <v>12</v>
      </c>
      <c r="GB123" s="68">
        <f t="shared" si="1042"/>
        <v>12</v>
      </c>
      <c r="GC123" s="68">
        <f t="shared" si="1042"/>
        <v>0</v>
      </c>
      <c r="GD123" s="68">
        <f t="shared" si="1042"/>
        <v>0</v>
      </c>
      <c r="GE123" s="150">
        <f t="shared" si="870"/>
        <v>0</v>
      </c>
      <c r="GF123" s="68">
        <f t="shared" si="1043"/>
        <v>0</v>
      </c>
      <c r="GG123" s="68">
        <f t="shared" si="1043"/>
        <v>0</v>
      </c>
      <c r="GH123" s="68">
        <f t="shared" si="1043"/>
        <v>0</v>
      </c>
      <c r="GI123" s="139">
        <f t="shared" si="782"/>
        <v>12</v>
      </c>
      <c r="GJ123" s="140">
        <f t="shared" si="783"/>
        <v>-100</v>
      </c>
      <c r="GK123" s="149">
        <f t="shared" si="871"/>
        <v>69</v>
      </c>
      <c r="GL123" s="68">
        <f t="shared" si="1044"/>
        <v>69</v>
      </c>
      <c r="GM123" s="68">
        <f t="shared" si="1044"/>
        <v>0</v>
      </c>
      <c r="GN123" s="68">
        <f t="shared" si="1044"/>
        <v>0</v>
      </c>
      <c r="GO123" s="150">
        <f t="shared" si="872"/>
        <v>0.20520000000000002</v>
      </c>
      <c r="GP123" s="68">
        <f t="shared" si="1045"/>
        <v>0.2</v>
      </c>
      <c r="GQ123" s="68">
        <f t="shared" si="1045"/>
        <v>5.1999999999999998E-3</v>
      </c>
      <c r="GR123" s="68">
        <f t="shared" si="1045"/>
        <v>0</v>
      </c>
      <c r="GS123" s="139">
        <f t="shared" si="784"/>
        <v>68.794799999999995</v>
      </c>
      <c r="GT123" s="140">
        <f t="shared" si="785"/>
        <v>-99.702608695652174</v>
      </c>
      <c r="GV123" s="31">
        <f>+GK123-[1]Шатура!GK79</f>
        <v>69</v>
      </c>
      <c r="GX123" s="65">
        <f t="shared" si="673"/>
        <v>-0.20520000000000002</v>
      </c>
      <c r="GZ123" s="79">
        <f t="shared" si="874"/>
        <v>0</v>
      </c>
    </row>
    <row r="124" spans="1:213" ht="15" x14ac:dyDescent="0.2">
      <c r="A124" s="340"/>
      <c r="B124" s="107" t="s">
        <v>383</v>
      </c>
      <c r="C124" s="149">
        <f t="shared" si="674"/>
        <v>27.030999999999999</v>
      </c>
      <c r="D124" s="68">
        <f>+[1]Аппарат!D119+[1]Филиалы!D80</f>
        <v>27.030999999999999</v>
      </c>
      <c r="E124" s="68">
        <f>+[1]Аппарат!E119</f>
        <v>0</v>
      </c>
      <c r="F124" s="68"/>
      <c r="G124" s="150">
        <f t="shared" si="934"/>
        <v>27.819009999999995</v>
      </c>
      <c r="H124" s="68">
        <f>+[1]Аппарат!H119+[1]Филиалы!H80</f>
        <v>27.482349999999997</v>
      </c>
      <c r="I124" s="68">
        <f>+[1]Аппарат!I119+[1]Филиалы!J80</f>
        <v>0.33666000000000001</v>
      </c>
      <c r="J124" s="68">
        <f>+[1]Аппарат!J119+[1]Филиалы!I80</f>
        <v>0</v>
      </c>
      <c r="K124" s="139">
        <f t="shared" si="675"/>
        <v>-0.78800999999999632</v>
      </c>
      <c r="L124" s="140">
        <f t="shared" si="676"/>
        <v>2.9152084643557288</v>
      </c>
      <c r="M124" s="149">
        <f t="shared" si="762"/>
        <v>27.030999999999999</v>
      </c>
      <c r="N124" s="68">
        <f>+[1]Аппарат!N119+[1]Филиалы!N80</f>
        <v>27.030999999999999</v>
      </c>
      <c r="O124" s="68">
        <f>+[1]Аппарат!O119</f>
        <v>0</v>
      </c>
      <c r="P124" s="68"/>
      <c r="Q124" s="150">
        <f t="shared" si="656"/>
        <v>26.204720000000002</v>
      </c>
      <c r="R124" s="68">
        <f>+[1]Аппарат!R119+[1]Филиалы!R80</f>
        <v>25.868731080389338</v>
      </c>
      <c r="S124" s="68">
        <f>+[1]Аппарат!S119+[1]Филиалы!T80</f>
        <v>0.33598891961066213</v>
      </c>
      <c r="T124" s="68">
        <f>+[1]Аппарат!T119+[1]Филиалы!S80</f>
        <v>0</v>
      </c>
      <c r="U124" s="139">
        <f t="shared" si="677"/>
        <v>0.82627999999999702</v>
      </c>
      <c r="V124" s="140">
        <f t="shared" si="678"/>
        <v>-3.0567866523620921</v>
      </c>
      <c r="W124" s="149">
        <f t="shared" si="841"/>
        <v>28.131</v>
      </c>
      <c r="X124" s="68">
        <f>+[1]Аппарат!X119+[1]Филиалы!X80</f>
        <v>28.131</v>
      </c>
      <c r="Y124" s="68">
        <f>+[1]Аппарат!Y119</f>
        <v>0</v>
      </c>
      <c r="Z124" s="68"/>
      <c r="AA124" s="150">
        <f t="shared" si="842"/>
        <v>28.923909999999999</v>
      </c>
      <c r="AB124" s="68">
        <f>+[1]Аппарат!AB119+[1]Филиалы!AB80</f>
        <v>28.640409999999999</v>
      </c>
      <c r="AC124" s="68">
        <f>+[1]Аппарат!AC119+[1]Филиалы!AD80</f>
        <v>0.28349999999999997</v>
      </c>
      <c r="AD124" s="68">
        <f>+[1]Аппарат!AD119+[1]Филиалы!AC80</f>
        <v>0</v>
      </c>
      <c r="AE124" s="139">
        <f t="shared" si="679"/>
        <v>-0.79290999999999912</v>
      </c>
      <c r="AF124" s="140">
        <f t="shared" si="680"/>
        <v>2.8186342469162184</v>
      </c>
      <c r="AG124" s="149">
        <f t="shared" si="843"/>
        <v>82.192999999999998</v>
      </c>
      <c r="AH124" s="68">
        <f t="shared" si="1031"/>
        <v>82.192999999999998</v>
      </c>
      <c r="AI124" s="68">
        <f t="shared" si="1031"/>
        <v>0</v>
      </c>
      <c r="AJ124" s="68">
        <f t="shared" si="1031"/>
        <v>0</v>
      </c>
      <c r="AK124" s="150">
        <f t="shared" si="844"/>
        <v>82.947640000000007</v>
      </c>
      <c r="AL124" s="68">
        <f t="shared" si="1032"/>
        <v>81.991491080389338</v>
      </c>
      <c r="AM124" s="68">
        <f t="shared" si="1032"/>
        <v>0.95614891961066217</v>
      </c>
      <c r="AN124" s="68">
        <f t="shared" si="1032"/>
        <v>0</v>
      </c>
      <c r="AO124" s="139">
        <f t="shared" si="681"/>
        <v>-0.75464000000000908</v>
      </c>
      <c r="AP124" s="140">
        <f t="shared" si="682"/>
        <v>0.91813171437958374</v>
      </c>
      <c r="AQ124" s="149">
        <f t="shared" si="845"/>
        <v>30.097000000000001</v>
      </c>
      <c r="AR124" s="68">
        <f>+[1]Аппарат!AR119+[1]Филиалы!AR80</f>
        <v>30.097000000000001</v>
      </c>
      <c r="AS124" s="68">
        <f>+[1]Аппарат!AS119</f>
        <v>0</v>
      </c>
      <c r="AT124" s="68"/>
      <c r="AU124" s="150">
        <f t="shared" si="846"/>
        <v>29.116849999999999</v>
      </c>
      <c r="AV124" s="68">
        <f>+[1]Аппарат!AV119+[1]Филиалы!AV80</f>
        <v>28.987449999999999</v>
      </c>
      <c r="AW124" s="68">
        <f>+[1]Аппарат!AW119+[1]Филиалы!AX80</f>
        <v>0.12940000000000002</v>
      </c>
      <c r="AX124" s="68">
        <f>+[1]Аппарат!AX119+[1]Филиалы!AW80</f>
        <v>0</v>
      </c>
      <c r="AY124" s="139">
        <f t="shared" si="683"/>
        <v>0.98015000000000185</v>
      </c>
      <c r="AZ124" s="140">
        <f t="shared" si="684"/>
        <v>-3.256636874107059</v>
      </c>
      <c r="BA124" s="149">
        <f t="shared" si="847"/>
        <v>31.527000000000001</v>
      </c>
      <c r="BB124" s="68">
        <f>+[1]Аппарат!BB119+[1]Филиалы!BB80</f>
        <v>31.527000000000001</v>
      </c>
      <c r="BC124" s="68">
        <f>+[1]Аппарат!BC119</f>
        <v>0</v>
      </c>
      <c r="BD124" s="68"/>
      <c r="BE124" s="150">
        <f t="shared" si="848"/>
        <v>30.492910000000002</v>
      </c>
      <c r="BF124" s="68">
        <f>+[1]Аппарат!BF119+[1]Филиалы!BF80</f>
        <v>30.352040000000002</v>
      </c>
      <c r="BG124" s="68">
        <f>+[1]Аппарат!BG119+[1]Филиалы!BH80</f>
        <v>0.14087</v>
      </c>
      <c r="BH124" s="68">
        <f>+[1]Аппарат!BH119+[1]Филиалы!BG80</f>
        <v>0</v>
      </c>
      <c r="BI124" s="139">
        <f t="shared" si="685"/>
        <v>1.0340899999999991</v>
      </c>
      <c r="BJ124" s="140">
        <f t="shared" si="686"/>
        <v>-3.2800139562914268</v>
      </c>
      <c r="BK124" s="149">
        <f t="shared" si="849"/>
        <v>31.627000000000002</v>
      </c>
      <c r="BL124" s="68">
        <f>+[1]Аппарат!BL119+[1]Филиалы!BL80</f>
        <v>31.627000000000002</v>
      </c>
      <c r="BM124" s="68">
        <f>+[1]Аппарат!BM119</f>
        <v>0</v>
      </c>
      <c r="BN124" s="68"/>
      <c r="BO124" s="150">
        <f t="shared" si="850"/>
        <v>28.294930000000004</v>
      </c>
      <c r="BP124" s="68">
        <f>+[1]Аппарат!BP119+[1]Филиалы!BP80</f>
        <v>28.159830000000003</v>
      </c>
      <c r="BQ124" s="68">
        <f>+[1]Аппарат!BQ119+[1]Филиалы!BR80</f>
        <v>0.1351</v>
      </c>
      <c r="BR124" s="68">
        <f>+[1]Аппарат!BR119+[1]Филиалы!BQ80</f>
        <v>0</v>
      </c>
      <c r="BS124" s="139">
        <f t="shared" si="687"/>
        <v>3.3320699999999981</v>
      </c>
      <c r="BT124" s="140">
        <f t="shared" si="688"/>
        <v>-10.535523445157608</v>
      </c>
      <c r="BU124" s="149">
        <f t="shared" si="851"/>
        <v>93.251000000000005</v>
      </c>
      <c r="BV124" s="68">
        <f t="shared" si="1033"/>
        <v>93.251000000000005</v>
      </c>
      <c r="BW124" s="68">
        <f t="shared" si="1033"/>
        <v>0</v>
      </c>
      <c r="BX124" s="68">
        <f t="shared" si="1033"/>
        <v>0</v>
      </c>
      <c r="BY124" s="150">
        <f t="shared" si="852"/>
        <v>87.904690000000002</v>
      </c>
      <c r="BZ124" s="68">
        <f t="shared" si="1034"/>
        <v>87.499319999999997</v>
      </c>
      <c r="CA124" s="68">
        <f t="shared" si="1034"/>
        <v>0.40537000000000001</v>
      </c>
      <c r="CB124" s="68">
        <f t="shared" si="1034"/>
        <v>0</v>
      </c>
      <c r="CC124" s="139">
        <f t="shared" si="689"/>
        <v>5.3463100000000026</v>
      </c>
      <c r="CD124" s="140">
        <f t="shared" si="690"/>
        <v>-5.7332468284522378</v>
      </c>
      <c r="CE124" s="149">
        <f t="shared" si="853"/>
        <v>175.44400000000002</v>
      </c>
      <c r="CF124" s="68">
        <f t="shared" si="1035"/>
        <v>175.44400000000002</v>
      </c>
      <c r="CG124" s="68">
        <f t="shared" si="1035"/>
        <v>0</v>
      </c>
      <c r="CH124" s="68">
        <f t="shared" si="1035"/>
        <v>0</v>
      </c>
      <c r="CI124" s="150">
        <f t="shared" si="854"/>
        <v>170.85232999999999</v>
      </c>
      <c r="CJ124" s="68">
        <f>+[1]Аппарат!CJ119+[1]Филиалы!CJ80</f>
        <v>169.49081108038934</v>
      </c>
      <c r="CK124" s="68">
        <f>+[1]Аппарат!CK119+[1]Филиалы!CL80</f>
        <v>1.3615189196106621</v>
      </c>
      <c r="CL124" s="68">
        <f>+[1]Аппарат!CL119+[1]Филиалы!CK80</f>
        <v>0</v>
      </c>
      <c r="CM124" s="139">
        <f t="shared" si="691"/>
        <v>4.5916700000000219</v>
      </c>
      <c r="CN124" s="140">
        <f t="shared" si="692"/>
        <v>-2.6171712911242366</v>
      </c>
      <c r="CO124" s="149">
        <f t="shared" si="933"/>
        <v>31.530999999999999</v>
      </c>
      <c r="CP124" s="68">
        <f>+[1]Аппарат!CP119+[1]Филиалы!CP80</f>
        <v>31.530999999999999</v>
      </c>
      <c r="CQ124" s="68">
        <f>+[1]Аппарат!CQ119</f>
        <v>0</v>
      </c>
      <c r="CR124" s="68"/>
      <c r="CS124" s="150">
        <f t="shared" si="935"/>
        <v>23.40896</v>
      </c>
      <c r="CT124" s="68">
        <f>+[1]Аппарат!CT119+[1]Филиалы!CT80</f>
        <v>23.281639999999999</v>
      </c>
      <c r="CU124" s="68">
        <f>+[1]Аппарат!CU119+[1]Филиалы!CV80</f>
        <v>0.12731999999999999</v>
      </c>
      <c r="CV124" s="68">
        <f>+[1]Аппарат!CV119+[1]Филиалы!CU80</f>
        <v>0</v>
      </c>
      <c r="CW124" s="139">
        <f t="shared" si="763"/>
        <v>8.1220399999999984</v>
      </c>
      <c r="CX124" s="140">
        <f t="shared" si="764"/>
        <v>-25.758903935809201</v>
      </c>
      <c r="CY124" s="149">
        <f t="shared" si="765"/>
        <v>31.530999999999999</v>
      </c>
      <c r="CZ124" s="68">
        <f>+[1]Аппарат!CZ119+[1]Филиалы!CZ80</f>
        <v>31.530999999999999</v>
      </c>
      <c r="DA124" s="68">
        <f>+[1]Аппарат!DA119</f>
        <v>0</v>
      </c>
      <c r="DB124" s="68"/>
      <c r="DC124" s="150">
        <f t="shared" si="662"/>
        <v>23.369900000000001</v>
      </c>
      <c r="DD124" s="68">
        <f>+[1]Аппарат!DD119+[1]Филиалы!DD80</f>
        <v>23.099620000000002</v>
      </c>
      <c r="DE124" s="68">
        <f>+[1]Аппарат!DE119+[1]Филиалы!DF80</f>
        <v>9.0279999999999999E-2</v>
      </c>
      <c r="DF124" s="68">
        <f>+[1]Аппарат!DF119+[1]Филиалы!DE80</f>
        <v>0.18</v>
      </c>
      <c r="DG124" s="139">
        <f t="shared" si="766"/>
        <v>8.1610999999999976</v>
      </c>
      <c r="DH124" s="140">
        <f t="shared" si="767"/>
        <v>-25.882782024039827</v>
      </c>
      <c r="DI124" s="149">
        <f t="shared" si="855"/>
        <v>31.631</v>
      </c>
      <c r="DJ124" s="68">
        <f>+[1]Аппарат!DJ119+[1]Филиалы!DJ80</f>
        <v>31.631</v>
      </c>
      <c r="DK124" s="68">
        <f>+[1]Аппарат!DK119</f>
        <v>0</v>
      </c>
      <c r="DL124" s="68"/>
      <c r="DM124" s="150">
        <f t="shared" si="856"/>
        <v>20.598929999999999</v>
      </c>
      <c r="DN124" s="68">
        <f>+[1]Аппарат!DN119+[1]Филиалы!DN80</f>
        <v>20.080480000000001</v>
      </c>
      <c r="DO124" s="68">
        <f>+[1]Аппарат!DO119+[1]Филиалы!DP80</f>
        <v>0.38845000000000002</v>
      </c>
      <c r="DP124" s="68">
        <f>+[1]Аппарат!DP119+[1]Филиалы!DO80</f>
        <v>0.13</v>
      </c>
      <c r="DQ124" s="139">
        <f t="shared" si="768"/>
        <v>11.032070000000001</v>
      </c>
      <c r="DR124" s="140">
        <f t="shared" si="769"/>
        <v>-34.877398754386519</v>
      </c>
      <c r="DS124" s="149">
        <f t="shared" si="857"/>
        <v>94.692999999999998</v>
      </c>
      <c r="DT124" s="68">
        <f t="shared" si="1036"/>
        <v>94.692999999999998</v>
      </c>
      <c r="DU124" s="68">
        <f t="shared" si="1036"/>
        <v>0</v>
      </c>
      <c r="DV124" s="68">
        <f t="shared" si="1036"/>
        <v>0</v>
      </c>
      <c r="DW124" s="150">
        <f t="shared" si="858"/>
        <v>67.37778999999999</v>
      </c>
      <c r="DX124" s="68">
        <f t="shared" si="1037"/>
        <v>66.461739999999992</v>
      </c>
      <c r="DY124" s="68">
        <f t="shared" si="1037"/>
        <v>0.60604999999999998</v>
      </c>
      <c r="DZ124" s="68">
        <f t="shared" si="1037"/>
        <v>0.31</v>
      </c>
      <c r="EA124" s="139">
        <f t="shared" si="770"/>
        <v>27.315210000000008</v>
      </c>
      <c r="EB124" s="140">
        <f t="shared" si="771"/>
        <v>-28.846070987295789</v>
      </c>
      <c r="EC124" s="149">
        <f t="shared" si="859"/>
        <v>270.137</v>
      </c>
      <c r="ED124" s="68">
        <f t="shared" si="1038"/>
        <v>270.137</v>
      </c>
      <c r="EE124" s="68">
        <f t="shared" si="1038"/>
        <v>0</v>
      </c>
      <c r="EF124" s="68">
        <f t="shared" si="1038"/>
        <v>0</v>
      </c>
      <c r="EG124" s="150">
        <f t="shared" si="860"/>
        <v>238.23012</v>
      </c>
      <c r="EH124" s="68">
        <f t="shared" si="1039"/>
        <v>235.95255108038933</v>
      </c>
      <c r="EI124" s="68">
        <f t="shared" si="1039"/>
        <v>1.967568919610662</v>
      </c>
      <c r="EJ124" s="68">
        <f t="shared" si="1039"/>
        <v>0.31</v>
      </c>
      <c r="EK124" s="139">
        <f t="shared" si="772"/>
        <v>31.906880000000001</v>
      </c>
      <c r="EL124" s="140">
        <f t="shared" si="773"/>
        <v>-11.811369786441688</v>
      </c>
      <c r="EM124" s="149">
        <f t="shared" si="861"/>
        <v>18.97</v>
      </c>
      <c r="EN124" s="68">
        <f>+[1]Аппарат!EN119+[1]Филиалы!EN80</f>
        <v>18.97</v>
      </c>
      <c r="EO124" s="68">
        <f>+[1]Аппарат!EO119</f>
        <v>0</v>
      </c>
      <c r="EP124" s="68"/>
      <c r="EQ124" s="150">
        <f t="shared" si="862"/>
        <v>21.029900000000001</v>
      </c>
      <c r="ER124" s="68">
        <f>+[1]Аппарат!ER119+[1]Филиалы!ER80</f>
        <v>20.899070000000002</v>
      </c>
      <c r="ES124" s="68">
        <f>+[1]Аппарат!ES119+[1]Филиалы!ET80</f>
        <v>0.13083</v>
      </c>
      <c r="ET124" s="68">
        <f>+[1]Аппарат!ET119+[1]Филиалы!ES80</f>
        <v>0</v>
      </c>
      <c r="EU124" s="139">
        <f t="shared" si="774"/>
        <v>-2.0599000000000025</v>
      </c>
      <c r="EV124" s="140">
        <f t="shared" si="775"/>
        <v>10.858724301528738</v>
      </c>
      <c r="EW124" s="149">
        <f t="shared" si="863"/>
        <v>28.1</v>
      </c>
      <c r="EX124" s="68">
        <f>+[1]Аппарат!EX119+[1]Филиалы!EX80</f>
        <v>28.1</v>
      </c>
      <c r="EY124" s="68">
        <f>+[1]Аппарат!EY119</f>
        <v>0</v>
      </c>
      <c r="EZ124" s="68"/>
      <c r="FA124" s="150">
        <f t="shared" si="864"/>
        <v>20.598929999999999</v>
      </c>
      <c r="FB124" s="68">
        <f>+[1]Аппарат!FB119+[1]Филиалы!FB80</f>
        <v>20.390180000000001</v>
      </c>
      <c r="FC124" s="68">
        <f>+[1]Аппарат!FC119+[1]Филиалы!FD80</f>
        <v>0.20874999999999999</v>
      </c>
      <c r="FD124" s="68">
        <f>+[1]Аппарат!FD119+[1]Филиалы!FC80</f>
        <v>0</v>
      </c>
      <c r="FE124" s="139">
        <f t="shared" si="776"/>
        <v>7.5010700000000021</v>
      </c>
      <c r="FF124" s="140">
        <f t="shared" si="777"/>
        <v>-26.694199288256243</v>
      </c>
      <c r="FG124" s="149">
        <f t="shared" si="865"/>
        <v>19.079999999999998</v>
      </c>
      <c r="FH124" s="68">
        <f>+[1]Аппарат!FH119+[1]Филиалы!FH80</f>
        <v>19.079999999999998</v>
      </c>
      <c r="FI124" s="68">
        <f>+[1]Аппарат!FI119</f>
        <v>0</v>
      </c>
      <c r="FJ124" s="68"/>
      <c r="FK124" s="150">
        <f t="shared" si="866"/>
        <v>26.169899999999998</v>
      </c>
      <c r="FL124" s="68">
        <f>+[1]Аппарат!FL119+[1]Филиалы!FL80</f>
        <v>26.042459999999998</v>
      </c>
      <c r="FM124" s="68">
        <f>+[1]Аппарат!FM119+[1]Филиалы!FN80</f>
        <v>0.12744</v>
      </c>
      <c r="FN124" s="68">
        <f>+[1]Аппарат!FN119+[1]Филиалы!FM80</f>
        <v>0</v>
      </c>
      <c r="FO124" s="139">
        <f t="shared" si="778"/>
        <v>-7.0899000000000001</v>
      </c>
      <c r="FP124" s="140">
        <f t="shared" si="779"/>
        <v>37.158805031446548</v>
      </c>
      <c r="FQ124" s="149">
        <f t="shared" si="867"/>
        <v>66.150000000000006</v>
      </c>
      <c r="FR124" s="68">
        <f t="shared" si="1040"/>
        <v>66.150000000000006</v>
      </c>
      <c r="FS124" s="68">
        <f t="shared" si="1040"/>
        <v>0</v>
      </c>
      <c r="FT124" s="68">
        <f t="shared" si="1040"/>
        <v>0</v>
      </c>
      <c r="FU124" s="150">
        <f t="shared" si="868"/>
        <v>67.798730000000006</v>
      </c>
      <c r="FV124" s="68">
        <f t="shared" si="1041"/>
        <v>67.331710000000001</v>
      </c>
      <c r="FW124" s="68">
        <f t="shared" si="1041"/>
        <v>0.46701999999999999</v>
      </c>
      <c r="FX124" s="68">
        <f t="shared" si="1041"/>
        <v>0</v>
      </c>
      <c r="FY124" s="139">
        <f t="shared" si="780"/>
        <v>-1.6487300000000005</v>
      </c>
      <c r="FZ124" s="140">
        <f t="shared" si="781"/>
        <v>2.4924111866968985</v>
      </c>
      <c r="GA124" s="149">
        <f t="shared" si="869"/>
        <v>160.84300000000002</v>
      </c>
      <c r="GB124" s="68">
        <f t="shared" si="1042"/>
        <v>160.84300000000002</v>
      </c>
      <c r="GC124" s="68">
        <f t="shared" si="1042"/>
        <v>0</v>
      </c>
      <c r="GD124" s="68">
        <f t="shared" si="1042"/>
        <v>0</v>
      </c>
      <c r="GE124" s="150">
        <f t="shared" si="870"/>
        <v>135.17652000000001</v>
      </c>
      <c r="GF124" s="68">
        <f t="shared" si="1043"/>
        <v>133.79345000000001</v>
      </c>
      <c r="GG124" s="68">
        <f t="shared" si="1043"/>
        <v>1.07307</v>
      </c>
      <c r="GH124" s="68">
        <f t="shared" si="1043"/>
        <v>0.31</v>
      </c>
      <c r="GI124" s="139">
        <f t="shared" si="782"/>
        <v>25.666480000000007</v>
      </c>
      <c r="GJ124" s="140">
        <f t="shared" si="783"/>
        <v>-15.957474058553998</v>
      </c>
      <c r="GK124" s="149">
        <f t="shared" si="871"/>
        <v>336.28700000000003</v>
      </c>
      <c r="GL124" s="68">
        <f t="shared" si="1044"/>
        <v>336.28700000000003</v>
      </c>
      <c r="GM124" s="68">
        <f t="shared" si="1044"/>
        <v>0</v>
      </c>
      <c r="GN124" s="68">
        <f t="shared" si="1044"/>
        <v>0</v>
      </c>
      <c r="GO124" s="150">
        <f t="shared" si="872"/>
        <v>306.02885000000003</v>
      </c>
      <c r="GP124" s="68">
        <f t="shared" si="1045"/>
        <v>303.28426108038934</v>
      </c>
      <c r="GQ124" s="68">
        <f t="shared" si="1045"/>
        <v>2.434588919610662</v>
      </c>
      <c r="GR124" s="68">
        <f t="shared" si="1045"/>
        <v>0.31</v>
      </c>
      <c r="GS124" s="139">
        <f t="shared" si="784"/>
        <v>30.258150000000001</v>
      </c>
      <c r="GT124" s="140">
        <f t="shared" si="785"/>
        <v>-8.9977162364289995</v>
      </c>
      <c r="GV124" s="31">
        <f>+GK124-[1]Шатура!GK80</f>
        <v>336.28700000000003</v>
      </c>
      <c r="GX124" s="65">
        <f t="shared" si="673"/>
        <v>-170.85232999999999</v>
      </c>
      <c r="GZ124" s="79">
        <f t="shared" si="874"/>
        <v>82.947640000000007</v>
      </c>
    </row>
    <row r="125" spans="1:213" ht="15" x14ac:dyDescent="0.2">
      <c r="A125" s="340"/>
      <c r="B125" s="107" t="s">
        <v>384</v>
      </c>
      <c r="C125" s="149">
        <f t="shared" si="674"/>
        <v>0</v>
      </c>
      <c r="D125" s="68">
        <f>+[1]Аппарат!D120+[1]Филиалы!D81</f>
        <v>0</v>
      </c>
      <c r="E125" s="68">
        <f>+[1]Аппарат!E120</f>
        <v>0</v>
      </c>
      <c r="F125" s="68"/>
      <c r="G125" s="150">
        <f t="shared" si="934"/>
        <v>0</v>
      </c>
      <c r="H125" s="68">
        <f>+[1]Аппарат!H120+[1]Филиалы!H81</f>
        <v>0</v>
      </c>
      <c r="I125" s="68">
        <f>+[1]Аппарат!I120</f>
        <v>0</v>
      </c>
      <c r="J125" s="68">
        <f>+[1]Аппарат!J120</f>
        <v>0</v>
      </c>
      <c r="K125" s="139">
        <f t="shared" si="675"/>
        <v>0</v>
      </c>
      <c r="L125" s="140" t="e">
        <f t="shared" si="676"/>
        <v>#DIV/0!</v>
      </c>
      <c r="M125" s="149">
        <f t="shared" si="762"/>
        <v>0</v>
      </c>
      <c r="N125" s="68">
        <f>+[1]Аппарат!N120+[1]Филиалы!N81</f>
        <v>0</v>
      </c>
      <c r="O125" s="68">
        <f>+[1]Аппарат!O120</f>
        <v>0</v>
      </c>
      <c r="P125" s="68"/>
      <c r="Q125" s="150">
        <f t="shared" si="656"/>
        <v>0</v>
      </c>
      <c r="R125" s="68">
        <f>+[1]Аппарат!R120+[1]Филиалы!R81</f>
        <v>0</v>
      </c>
      <c r="S125" s="68">
        <f>+[1]Аппарат!S120</f>
        <v>0</v>
      </c>
      <c r="T125" s="68">
        <f>+[1]Аппарат!T120</f>
        <v>0</v>
      </c>
      <c r="U125" s="139">
        <f t="shared" si="677"/>
        <v>0</v>
      </c>
      <c r="V125" s="140" t="e">
        <f t="shared" si="678"/>
        <v>#DIV/0!</v>
      </c>
      <c r="W125" s="149">
        <f t="shared" si="841"/>
        <v>0</v>
      </c>
      <c r="X125" s="68">
        <f>+[1]Аппарат!X120+[1]Филиалы!X81</f>
        <v>0</v>
      </c>
      <c r="Y125" s="68">
        <f>+[1]Аппарат!Y120</f>
        <v>0</v>
      </c>
      <c r="Z125" s="68"/>
      <c r="AA125" s="150">
        <f t="shared" si="842"/>
        <v>0</v>
      </c>
      <c r="AB125" s="68">
        <f>+[1]Аппарат!AB120+[1]Филиалы!AB81</f>
        <v>0</v>
      </c>
      <c r="AC125" s="68">
        <f>+[1]Аппарат!AC120</f>
        <v>0</v>
      </c>
      <c r="AD125" s="68">
        <f>+[1]Аппарат!AD120</f>
        <v>0</v>
      </c>
      <c r="AE125" s="139">
        <f t="shared" si="679"/>
        <v>0</v>
      </c>
      <c r="AF125" s="140" t="e">
        <f t="shared" si="680"/>
        <v>#DIV/0!</v>
      </c>
      <c r="AG125" s="149">
        <f t="shared" si="843"/>
        <v>0</v>
      </c>
      <c r="AH125" s="68">
        <f t="shared" si="1031"/>
        <v>0</v>
      </c>
      <c r="AI125" s="68">
        <f t="shared" si="1031"/>
        <v>0</v>
      </c>
      <c r="AJ125" s="68">
        <f t="shared" si="1031"/>
        <v>0</v>
      </c>
      <c r="AK125" s="150">
        <f t="shared" si="844"/>
        <v>0</v>
      </c>
      <c r="AL125" s="68">
        <f t="shared" si="1032"/>
        <v>0</v>
      </c>
      <c r="AM125" s="68">
        <f t="shared" si="1032"/>
        <v>0</v>
      </c>
      <c r="AN125" s="68">
        <f t="shared" si="1032"/>
        <v>0</v>
      </c>
      <c r="AO125" s="139">
        <f t="shared" si="681"/>
        <v>0</v>
      </c>
      <c r="AP125" s="140" t="e">
        <f t="shared" si="682"/>
        <v>#DIV/0!</v>
      </c>
      <c r="AQ125" s="149">
        <f t="shared" si="845"/>
        <v>0</v>
      </c>
      <c r="AR125" s="68">
        <f>+[1]Аппарат!AR120+[1]Филиалы!AR81</f>
        <v>0</v>
      </c>
      <c r="AS125" s="68">
        <f>+[1]Аппарат!AS120</f>
        <v>0</v>
      </c>
      <c r="AT125" s="68"/>
      <c r="AU125" s="150">
        <f t="shared" si="846"/>
        <v>0</v>
      </c>
      <c r="AV125" s="68">
        <f>+[1]Аппарат!AV120+[1]Филиалы!AV81</f>
        <v>0</v>
      </c>
      <c r="AW125" s="68">
        <f>+[1]Аппарат!AW120</f>
        <v>0</v>
      </c>
      <c r="AX125" s="68">
        <f>+[1]Аппарат!AX120</f>
        <v>0</v>
      </c>
      <c r="AY125" s="139">
        <f t="shared" si="683"/>
        <v>0</v>
      </c>
      <c r="AZ125" s="140" t="e">
        <f t="shared" si="684"/>
        <v>#DIV/0!</v>
      </c>
      <c r="BA125" s="149">
        <f t="shared" si="847"/>
        <v>0</v>
      </c>
      <c r="BB125" s="68">
        <f>+[1]Аппарат!BB120+[1]Филиалы!BB81</f>
        <v>0</v>
      </c>
      <c r="BC125" s="68">
        <f>+[1]Аппарат!BC120</f>
        <v>0</v>
      </c>
      <c r="BD125" s="68"/>
      <c r="BE125" s="150">
        <f t="shared" si="848"/>
        <v>0</v>
      </c>
      <c r="BF125" s="68">
        <f>+[1]Аппарат!BF120+[1]Филиалы!BF81</f>
        <v>0</v>
      </c>
      <c r="BG125" s="68">
        <f>+[1]Аппарат!BG120</f>
        <v>0</v>
      </c>
      <c r="BH125" s="68">
        <f>+[1]Аппарат!BH120</f>
        <v>0</v>
      </c>
      <c r="BI125" s="139">
        <f t="shared" si="685"/>
        <v>0</v>
      </c>
      <c r="BJ125" s="140" t="e">
        <f t="shared" si="686"/>
        <v>#DIV/0!</v>
      </c>
      <c r="BK125" s="149">
        <f t="shared" si="849"/>
        <v>0</v>
      </c>
      <c r="BL125" s="68">
        <f>+[1]Аппарат!BL120+[1]Филиалы!BL81</f>
        <v>0</v>
      </c>
      <c r="BM125" s="68">
        <f>+[1]Аппарат!BM120</f>
        <v>0</v>
      </c>
      <c r="BN125" s="68"/>
      <c r="BO125" s="150">
        <f t="shared" si="850"/>
        <v>0</v>
      </c>
      <c r="BP125" s="68">
        <f>+[1]Аппарат!BP120+[1]Филиалы!BP81</f>
        <v>0</v>
      </c>
      <c r="BQ125" s="68">
        <f>+[1]Аппарат!BQ120</f>
        <v>0</v>
      </c>
      <c r="BR125" s="68">
        <f>+[1]Аппарат!BR120</f>
        <v>0</v>
      </c>
      <c r="BS125" s="139">
        <f t="shared" si="687"/>
        <v>0</v>
      </c>
      <c r="BT125" s="140" t="e">
        <f t="shared" si="688"/>
        <v>#DIV/0!</v>
      </c>
      <c r="BU125" s="149">
        <f t="shared" si="851"/>
        <v>0</v>
      </c>
      <c r="BV125" s="68">
        <f t="shared" si="1033"/>
        <v>0</v>
      </c>
      <c r="BW125" s="68">
        <f t="shared" si="1033"/>
        <v>0</v>
      </c>
      <c r="BX125" s="68">
        <f t="shared" si="1033"/>
        <v>0</v>
      </c>
      <c r="BY125" s="150">
        <f t="shared" si="852"/>
        <v>0</v>
      </c>
      <c r="BZ125" s="68">
        <f t="shared" si="1034"/>
        <v>0</v>
      </c>
      <c r="CA125" s="68">
        <f t="shared" si="1034"/>
        <v>0</v>
      </c>
      <c r="CB125" s="68">
        <f t="shared" si="1034"/>
        <v>0</v>
      </c>
      <c r="CC125" s="139">
        <f t="shared" si="689"/>
        <v>0</v>
      </c>
      <c r="CD125" s="140" t="e">
        <f t="shared" si="690"/>
        <v>#DIV/0!</v>
      </c>
      <c r="CE125" s="149">
        <f t="shared" si="853"/>
        <v>0</v>
      </c>
      <c r="CF125" s="68">
        <f t="shared" si="1035"/>
        <v>0</v>
      </c>
      <c r="CG125" s="68">
        <f t="shared" si="1035"/>
        <v>0</v>
      </c>
      <c r="CH125" s="68">
        <f t="shared" si="1035"/>
        <v>0</v>
      </c>
      <c r="CI125" s="150">
        <f t="shared" si="854"/>
        <v>0</v>
      </c>
      <c r="CJ125" s="68">
        <f>+[1]Аппарат!CJ120+[1]Филиалы!CJ81</f>
        <v>0</v>
      </c>
      <c r="CK125" s="68">
        <f>+[1]Аппарат!CK120</f>
        <v>0</v>
      </c>
      <c r="CL125" s="68">
        <f>+[1]Аппарат!CL120</f>
        <v>0</v>
      </c>
      <c r="CM125" s="139">
        <f t="shared" si="691"/>
        <v>0</v>
      </c>
      <c r="CN125" s="140" t="e">
        <f t="shared" si="692"/>
        <v>#DIV/0!</v>
      </c>
      <c r="CO125" s="149">
        <f t="shared" si="933"/>
        <v>0</v>
      </c>
      <c r="CP125" s="68">
        <f>+[1]Аппарат!CP120+[1]Филиалы!CP81</f>
        <v>0</v>
      </c>
      <c r="CQ125" s="68">
        <f>+[1]Аппарат!CQ120</f>
        <v>0</v>
      </c>
      <c r="CR125" s="68"/>
      <c r="CS125" s="150">
        <f t="shared" si="935"/>
        <v>0</v>
      </c>
      <c r="CT125" s="68">
        <f>+[1]Аппарат!CT120+[1]Филиалы!CT81</f>
        <v>0</v>
      </c>
      <c r="CU125" s="68">
        <f>+[1]Аппарат!CU120</f>
        <v>0</v>
      </c>
      <c r="CV125" s="68">
        <f>+[1]Аппарат!CV120</f>
        <v>0</v>
      </c>
      <c r="CW125" s="139">
        <f t="shared" si="763"/>
        <v>0</v>
      </c>
      <c r="CX125" s="140" t="e">
        <f t="shared" si="764"/>
        <v>#DIV/0!</v>
      </c>
      <c r="CY125" s="149">
        <f t="shared" si="765"/>
        <v>0</v>
      </c>
      <c r="CZ125" s="68">
        <f>+[1]Аппарат!CZ120+[1]Филиалы!CZ81</f>
        <v>0</v>
      </c>
      <c r="DA125" s="68">
        <f>+[1]Аппарат!DA120</f>
        <v>0</v>
      </c>
      <c r="DB125" s="68"/>
      <c r="DC125" s="150">
        <f t="shared" si="662"/>
        <v>0</v>
      </c>
      <c r="DD125" s="68">
        <f>+[1]Аппарат!DD120+[1]Филиалы!DD81</f>
        <v>0</v>
      </c>
      <c r="DE125" s="68">
        <f>+[1]Аппарат!DE120</f>
        <v>0</v>
      </c>
      <c r="DF125" s="68">
        <f>+[1]Аппарат!DF120</f>
        <v>0</v>
      </c>
      <c r="DG125" s="139">
        <f t="shared" si="766"/>
        <v>0</v>
      </c>
      <c r="DH125" s="140" t="e">
        <f t="shared" si="767"/>
        <v>#DIV/0!</v>
      </c>
      <c r="DI125" s="149">
        <f t="shared" si="855"/>
        <v>0</v>
      </c>
      <c r="DJ125" s="68">
        <f>+[1]Аппарат!DJ120+[1]Филиалы!DJ81</f>
        <v>0</v>
      </c>
      <c r="DK125" s="68">
        <f>+[1]Аппарат!DK120</f>
        <v>0</v>
      </c>
      <c r="DL125" s="68"/>
      <c r="DM125" s="150">
        <f t="shared" si="856"/>
        <v>0</v>
      </c>
      <c r="DN125" s="68">
        <f>+[1]Аппарат!DN120+[1]Филиалы!DN81</f>
        <v>0</v>
      </c>
      <c r="DO125" s="68">
        <f>+[1]Аппарат!DO120</f>
        <v>0</v>
      </c>
      <c r="DP125" s="68">
        <f>+[1]Аппарат!DP120</f>
        <v>0</v>
      </c>
      <c r="DQ125" s="139">
        <f t="shared" si="768"/>
        <v>0</v>
      </c>
      <c r="DR125" s="140" t="e">
        <f t="shared" si="769"/>
        <v>#DIV/0!</v>
      </c>
      <c r="DS125" s="149">
        <f t="shared" si="857"/>
        <v>0</v>
      </c>
      <c r="DT125" s="68">
        <f t="shared" si="1036"/>
        <v>0</v>
      </c>
      <c r="DU125" s="68">
        <f t="shared" si="1036"/>
        <v>0</v>
      </c>
      <c r="DV125" s="68">
        <f t="shared" si="1036"/>
        <v>0</v>
      </c>
      <c r="DW125" s="150">
        <f t="shared" si="858"/>
        <v>0</v>
      </c>
      <c r="DX125" s="68">
        <f t="shared" si="1037"/>
        <v>0</v>
      </c>
      <c r="DY125" s="68">
        <f t="shared" si="1037"/>
        <v>0</v>
      </c>
      <c r="DZ125" s="68">
        <f t="shared" si="1037"/>
        <v>0</v>
      </c>
      <c r="EA125" s="139">
        <f t="shared" si="770"/>
        <v>0</v>
      </c>
      <c r="EB125" s="140" t="e">
        <f t="shared" si="771"/>
        <v>#DIV/0!</v>
      </c>
      <c r="EC125" s="149">
        <f t="shared" si="859"/>
        <v>0</v>
      </c>
      <c r="ED125" s="68">
        <f t="shared" si="1038"/>
        <v>0</v>
      </c>
      <c r="EE125" s="68">
        <f t="shared" si="1038"/>
        <v>0</v>
      </c>
      <c r="EF125" s="68">
        <f t="shared" si="1038"/>
        <v>0</v>
      </c>
      <c r="EG125" s="150">
        <f t="shared" si="860"/>
        <v>0</v>
      </c>
      <c r="EH125" s="68">
        <f t="shared" si="1039"/>
        <v>0</v>
      </c>
      <c r="EI125" s="68">
        <f t="shared" si="1039"/>
        <v>0</v>
      </c>
      <c r="EJ125" s="68">
        <f t="shared" si="1039"/>
        <v>0</v>
      </c>
      <c r="EK125" s="139">
        <f t="shared" si="772"/>
        <v>0</v>
      </c>
      <c r="EL125" s="140" t="e">
        <f t="shared" si="773"/>
        <v>#DIV/0!</v>
      </c>
      <c r="EM125" s="149">
        <f t="shared" si="861"/>
        <v>0</v>
      </c>
      <c r="EN125" s="68">
        <f>+[1]Аппарат!EN120+[1]Филиалы!EN81</f>
        <v>0</v>
      </c>
      <c r="EO125" s="68">
        <f>+[1]Аппарат!EO120</f>
        <v>0</v>
      </c>
      <c r="EP125" s="68"/>
      <c r="EQ125" s="150">
        <f t="shared" si="862"/>
        <v>0</v>
      </c>
      <c r="ER125" s="68">
        <f>+[1]Аппарат!ER120+[1]Филиалы!ER81</f>
        <v>0</v>
      </c>
      <c r="ES125" s="68">
        <f>+[1]Аппарат!ES120</f>
        <v>0</v>
      </c>
      <c r="ET125" s="68">
        <f>+[1]Аппарат!ET120</f>
        <v>0</v>
      </c>
      <c r="EU125" s="139">
        <f t="shared" si="774"/>
        <v>0</v>
      </c>
      <c r="EV125" s="140" t="e">
        <f t="shared" si="775"/>
        <v>#DIV/0!</v>
      </c>
      <c r="EW125" s="149">
        <f t="shared" si="863"/>
        <v>0</v>
      </c>
      <c r="EX125" s="68">
        <f>+[1]Аппарат!EX120+[1]Филиалы!EX81</f>
        <v>0</v>
      </c>
      <c r="EY125" s="68">
        <f>+[1]Аппарат!EY120</f>
        <v>0</v>
      </c>
      <c r="EZ125" s="68"/>
      <c r="FA125" s="150">
        <f t="shared" si="864"/>
        <v>0</v>
      </c>
      <c r="FB125" s="68">
        <f>+[1]Аппарат!FB120+[1]Филиалы!FB81</f>
        <v>0</v>
      </c>
      <c r="FC125" s="68">
        <f>+[1]Аппарат!FC120</f>
        <v>0</v>
      </c>
      <c r="FD125" s="68">
        <f>+[1]Аппарат!FD120</f>
        <v>0</v>
      </c>
      <c r="FE125" s="139">
        <f t="shared" si="776"/>
        <v>0</v>
      </c>
      <c r="FF125" s="140" t="e">
        <f t="shared" si="777"/>
        <v>#DIV/0!</v>
      </c>
      <c r="FG125" s="149">
        <f t="shared" si="865"/>
        <v>0</v>
      </c>
      <c r="FH125" s="68">
        <f>+[1]Аппарат!FH120+[1]Филиалы!FH81</f>
        <v>0</v>
      </c>
      <c r="FI125" s="68">
        <f>+[1]Аппарат!FI120</f>
        <v>0</v>
      </c>
      <c r="FJ125" s="68"/>
      <c r="FK125" s="150">
        <f t="shared" si="866"/>
        <v>0</v>
      </c>
      <c r="FL125" s="68">
        <f>+[1]Аппарат!FL120+[1]Филиалы!FL81</f>
        <v>0</v>
      </c>
      <c r="FM125" s="68">
        <f>+[1]Аппарат!FM120</f>
        <v>0</v>
      </c>
      <c r="FN125" s="68">
        <f>+[1]Аппарат!FN120</f>
        <v>0</v>
      </c>
      <c r="FO125" s="139">
        <f t="shared" si="778"/>
        <v>0</v>
      </c>
      <c r="FP125" s="140" t="e">
        <f t="shared" si="779"/>
        <v>#DIV/0!</v>
      </c>
      <c r="FQ125" s="149">
        <f t="shared" si="867"/>
        <v>0</v>
      </c>
      <c r="FR125" s="68">
        <f t="shared" si="1040"/>
        <v>0</v>
      </c>
      <c r="FS125" s="68">
        <f t="shared" si="1040"/>
        <v>0</v>
      </c>
      <c r="FT125" s="68">
        <f t="shared" si="1040"/>
        <v>0</v>
      </c>
      <c r="FU125" s="150">
        <f t="shared" si="868"/>
        <v>0</v>
      </c>
      <c r="FV125" s="68">
        <f t="shared" si="1041"/>
        <v>0</v>
      </c>
      <c r="FW125" s="68">
        <f t="shared" si="1041"/>
        <v>0</v>
      </c>
      <c r="FX125" s="68">
        <f t="shared" si="1041"/>
        <v>0</v>
      </c>
      <c r="FY125" s="139">
        <f t="shared" si="780"/>
        <v>0</v>
      </c>
      <c r="FZ125" s="140" t="e">
        <f t="shared" si="781"/>
        <v>#DIV/0!</v>
      </c>
      <c r="GA125" s="149">
        <f t="shared" si="869"/>
        <v>0</v>
      </c>
      <c r="GB125" s="68">
        <f t="shared" si="1042"/>
        <v>0</v>
      </c>
      <c r="GC125" s="68">
        <f t="shared" si="1042"/>
        <v>0</v>
      </c>
      <c r="GD125" s="68">
        <f t="shared" si="1042"/>
        <v>0</v>
      </c>
      <c r="GE125" s="150">
        <f t="shared" si="870"/>
        <v>0</v>
      </c>
      <c r="GF125" s="68">
        <f t="shared" si="1043"/>
        <v>0</v>
      </c>
      <c r="GG125" s="68">
        <f t="shared" si="1043"/>
        <v>0</v>
      </c>
      <c r="GH125" s="68">
        <f t="shared" si="1043"/>
        <v>0</v>
      </c>
      <c r="GI125" s="139">
        <f t="shared" si="782"/>
        <v>0</v>
      </c>
      <c r="GJ125" s="140" t="e">
        <f t="shared" si="783"/>
        <v>#DIV/0!</v>
      </c>
      <c r="GK125" s="149">
        <f t="shared" si="871"/>
        <v>0</v>
      </c>
      <c r="GL125" s="68">
        <f t="shared" si="1044"/>
        <v>0</v>
      </c>
      <c r="GM125" s="68">
        <f t="shared" si="1044"/>
        <v>0</v>
      </c>
      <c r="GN125" s="68">
        <f t="shared" si="1044"/>
        <v>0</v>
      </c>
      <c r="GO125" s="150">
        <f t="shared" si="872"/>
        <v>0</v>
      </c>
      <c r="GP125" s="68">
        <f t="shared" si="1045"/>
        <v>0</v>
      </c>
      <c r="GQ125" s="68">
        <f t="shared" si="1045"/>
        <v>0</v>
      </c>
      <c r="GR125" s="68">
        <f t="shared" si="1045"/>
        <v>0</v>
      </c>
      <c r="GS125" s="139">
        <f t="shared" si="784"/>
        <v>0</v>
      </c>
      <c r="GT125" s="140" t="e">
        <f t="shared" si="785"/>
        <v>#DIV/0!</v>
      </c>
      <c r="GV125" s="31">
        <f>+GK125-[1]Шатура!GK81</f>
        <v>0</v>
      </c>
      <c r="GX125" s="65">
        <f t="shared" si="673"/>
        <v>0</v>
      </c>
      <c r="GZ125" s="79">
        <f t="shared" si="874"/>
        <v>0</v>
      </c>
    </row>
    <row r="126" spans="1:213" ht="15" x14ac:dyDescent="0.2">
      <c r="A126" s="341"/>
      <c r="B126" s="107" t="s">
        <v>385</v>
      </c>
      <c r="C126" s="149">
        <f t="shared" si="674"/>
        <v>0</v>
      </c>
      <c r="D126" s="68">
        <f>+[1]Аппарат!D121+[1]Филиалы!D83</f>
        <v>0</v>
      </c>
      <c r="E126" s="68">
        <f>+[1]Аппарат!E121+[1]Филиалы!F83</f>
        <v>0</v>
      </c>
      <c r="F126" s="68">
        <f>+[1]Филиалы!E83</f>
        <v>0</v>
      </c>
      <c r="G126" s="150">
        <f t="shared" si="934"/>
        <v>0</v>
      </c>
      <c r="H126" s="68">
        <f>+[1]Аппарат!H121+[1]Филиалы!H83</f>
        <v>0</v>
      </c>
      <c r="I126" s="68">
        <f>+[1]Аппарат!I121+[1]Филиалы!J83</f>
        <v>0</v>
      </c>
      <c r="J126" s="68">
        <f>+[1]Филиалы!I83</f>
        <v>0</v>
      </c>
      <c r="K126" s="139">
        <f t="shared" si="675"/>
        <v>0</v>
      </c>
      <c r="L126" s="140" t="e">
        <f t="shared" si="676"/>
        <v>#DIV/0!</v>
      </c>
      <c r="M126" s="149">
        <f t="shared" si="762"/>
        <v>0</v>
      </c>
      <c r="N126" s="68">
        <f>+[1]Аппарат!N121+[1]Филиалы!N83</f>
        <v>0</v>
      </c>
      <c r="O126" s="68">
        <f>+[1]Аппарат!O121+[1]Филиалы!P83</f>
        <v>0</v>
      </c>
      <c r="P126" s="68">
        <f>+[1]Филиалы!O83</f>
        <v>0</v>
      </c>
      <c r="Q126" s="150">
        <f t="shared" si="656"/>
        <v>0.7</v>
      </c>
      <c r="R126" s="68">
        <f>+[1]Аппарат!R121+[1]Филиалы!R83</f>
        <v>0.7</v>
      </c>
      <c r="S126" s="68">
        <f>+[1]Аппарат!S121+[1]Филиалы!T83</f>
        <v>0</v>
      </c>
      <c r="T126" s="68">
        <f>+[1]Филиалы!S83</f>
        <v>0</v>
      </c>
      <c r="U126" s="139">
        <f t="shared" si="677"/>
        <v>-0.7</v>
      </c>
      <c r="V126" s="140" t="e">
        <f t="shared" si="678"/>
        <v>#DIV/0!</v>
      </c>
      <c r="W126" s="149">
        <f t="shared" si="841"/>
        <v>2.86</v>
      </c>
      <c r="X126" s="68">
        <f>+[1]Аппарат!X121+[1]Филиалы!X83</f>
        <v>2.86</v>
      </c>
      <c r="Y126" s="68">
        <f>+[1]Аппарат!Y121+[1]Филиалы!Z83</f>
        <v>0</v>
      </c>
      <c r="Z126" s="68">
        <f>+[1]Филиалы!Y83</f>
        <v>0</v>
      </c>
      <c r="AA126" s="150">
        <f t="shared" si="842"/>
        <v>0</v>
      </c>
      <c r="AB126" s="68">
        <f>+[1]Аппарат!AB121+[1]Филиалы!AB83</f>
        <v>0</v>
      </c>
      <c r="AC126" s="68">
        <f>+[1]Аппарат!AC121+[1]Филиалы!AD83</f>
        <v>0</v>
      </c>
      <c r="AD126" s="68">
        <f>+[1]Филиалы!AC83</f>
        <v>0</v>
      </c>
      <c r="AE126" s="139">
        <f t="shared" si="679"/>
        <v>2.86</v>
      </c>
      <c r="AF126" s="140">
        <f t="shared" si="680"/>
        <v>-100</v>
      </c>
      <c r="AG126" s="149">
        <f t="shared" si="843"/>
        <v>2.86</v>
      </c>
      <c r="AH126" s="68">
        <f t="shared" si="1031"/>
        <v>2.86</v>
      </c>
      <c r="AI126" s="68">
        <f t="shared" si="1031"/>
        <v>0</v>
      </c>
      <c r="AJ126" s="68">
        <f t="shared" si="1031"/>
        <v>0</v>
      </c>
      <c r="AK126" s="150">
        <f t="shared" si="844"/>
        <v>0.7</v>
      </c>
      <c r="AL126" s="68">
        <f t="shared" si="1032"/>
        <v>0.7</v>
      </c>
      <c r="AM126" s="68">
        <f t="shared" si="1032"/>
        <v>0</v>
      </c>
      <c r="AN126" s="68">
        <f t="shared" si="1032"/>
        <v>0</v>
      </c>
      <c r="AO126" s="139">
        <f t="shared" si="681"/>
        <v>2.16</v>
      </c>
      <c r="AP126" s="140">
        <f t="shared" si="682"/>
        <v>-75.52447552447552</v>
      </c>
      <c r="AQ126" s="149">
        <f t="shared" si="845"/>
        <v>2.9</v>
      </c>
      <c r="AR126" s="68">
        <f>+[1]Аппарат!AR121+[1]Филиалы!AR83</f>
        <v>2.9</v>
      </c>
      <c r="AS126" s="68">
        <f>+[1]Аппарат!AS121+[1]Филиалы!AT83</f>
        <v>0</v>
      </c>
      <c r="AT126" s="68">
        <f>+[1]Филиалы!AS83</f>
        <v>0</v>
      </c>
      <c r="AU126" s="150">
        <f t="shared" si="846"/>
        <v>0</v>
      </c>
      <c r="AV126" s="68">
        <f>+[1]Аппарат!AV121+[1]Филиалы!AV83</f>
        <v>0</v>
      </c>
      <c r="AW126" s="68">
        <f>+[1]Аппарат!AW121+[1]Филиалы!AX83</f>
        <v>0</v>
      </c>
      <c r="AX126" s="68">
        <f>+[1]Филиалы!AW83</f>
        <v>0</v>
      </c>
      <c r="AY126" s="139">
        <f t="shared" si="683"/>
        <v>2.9</v>
      </c>
      <c r="AZ126" s="140">
        <f t="shared" si="684"/>
        <v>-100</v>
      </c>
      <c r="BA126" s="149">
        <f t="shared" si="847"/>
        <v>2.9</v>
      </c>
      <c r="BB126" s="68">
        <f>+[1]Аппарат!BB121+[1]Филиалы!BB83</f>
        <v>2.9</v>
      </c>
      <c r="BC126" s="68">
        <f>+[1]Аппарат!BC121+[1]Филиалы!BD83</f>
        <v>0</v>
      </c>
      <c r="BD126" s="68">
        <f>+[1]Филиалы!BC83</f>
        <v>0</v>
      </c>
      <c r="BE126" s="150">
        <f t="shared" si="848"/>
        <v>0</v>
      </c>
      <c r="BF126" s="68">
        <f>+[1]Аппарат!BF121+[1]Филиалы!BF83</f>
        <v>0</v>
      </c>
      <c r="BG126" s="68">
        <f>+[1]Аппарат!BG121+[1]Филиалы!BH83</f>
        <v>0</v>
      </c>
      <c r="BH126" s="68">
        <f>+[1]Филиалы!BG83</f>
        <v>0</v>
      </c>
      <c r="BI126" s="139">
        <f t="shared" si="685"/>
        <v>2.9</v>
      </c>
      <c r="BJ126" s="140">
        <f t="shared" si="686"/>
        <v>-100</v>
      </c>
      <c r="BK126" s="149">
        <f t="shared" si="849"/>
        <v>2.9</v>
      </c>
      <c r="BL126" s="68">
        <f>+[1]Аппарат!BL121+[1]Филиалы!BL83</f>
        <v>2.9</v>
      </c>
      <c r="BM126" s="68">
        <f>+[1]Аппарат!BM121+[1]Филиалы!BN83</f>
        <v>0</v>
      </c>
      <c r="BN126" s="68">
        <f>+[1]Филиалы!BM83</f>
        <v>0</v>
      </c>
      <c r="BO126" s="150">
        <f t="shared" si="850"/>
        <v>0</v>
      </c>
      <c r="BP126" s="68">
        <f>+[1]Аппарат!BP121+[1]Филиалы!BP83</f>
        <v>0</v>
      </c>
      <c r="BQ126" s="68">
        <f>+[1]Аппарат!BQ121+[1]Филиалы!BR83</f>
        <v>0</v>
      </c>
      <c r="BR126" s="68">
        <f>+[1]Филиалы!BQ83</f>
        <v>0</v>
      </c>
      <c r="BS126" s="139">
        <f t="shared" si="687"/>
        <v>2.9</v>
      </c>
      <c r="BT126" s="140">
        <f t="shared" si="688"/>
        <v>-100</v>
      </c>
      <c r="BU126" s="149">
        <f t="shared" si="851"/>
        <v>8.6999999999999993</v>
      </c>
      <c r="BV126" s="68">
        <f t="shared" si="1033"/>
        <v>8.6999999999999993</v>
      </c>
      <c r="BW126" s="68">
        <f t="shared" si="1033"/>
        <v>0</v>
      </c>
      <c r="BX126" s="68">
        <f t="shared" si="1033"/>
        <v>0</v>
      </c>
      <c r="BY126" s="150">
        <f t="shared" si="852"/>
        <v>0</v>
      </c>
      <c r="BZ126" s="68">
        <f t="shared" si="1034"/>
        <v>0</v>
      </c>
      <c r="CA126" s="68">
        <f t="shared" si="1034"/>
        <v>0</v>
      </c>
      <c r="CB126" s="68">
        <f t="shared" si="1034"/>
        <v>0</v>
      </c>
      <c r="CC126" s="139">
        <f t="shared" si="689"/>
        <v>8.6999999999999993</v>
      </c>
      <c r="CD126" s="140">
        <f t="shared" si="690"/>
        <v>-100</v>
      </c>
      <c r="CE126" s="149">
        <f t="shared" si="853"/>
        <v>11.559999999999999</v>
      </c>
      <c r="CF126" s="68">
        <f t="shared" si="1035"/>
        <v>11.559999999999999</v>
      </c>
      <c r="CG126" s="68">
        <f t="shared" si="1035"/>
        <v>0</v>
      </c>
      <c r="CH126" s="68">
        <f t="shared" si="1035"/>
        <v>0</v>
      </c>
      <c r="CI126" s="150">
        <f t="shared" si="854"/>
        <v>0.7</v>
      </c>
      <c r="CJ126" s="68">
        <f>+[1]Аппарат!CJ121+[1]Филиалы!CJ83</f>
        <v>0.7</v>
      </c>
      <c r="CK126" s="68">
        <f>+[1]Аппарат!CK121+[1]Филиалы!CL83</f>
        <v>0</v>
      </c>
      <c r="CL126" s="68">
        <f>+[1]Филиалы!CK83</f>
        <v>0</v>
      </c>
      <c r="CM126" s="139">
        <f t="shared" si="691"/>
        <v>10.86</v>
      </c>
      <c r="CN126" s="140">
        <f t="shared" si="692"/>
        <v>-93.944636678200695</v>
      </c>
      <c r="CO126" s="149">
        <f t="shared" si="933"/>
        <v>2.9</v>
      </c>
      <c r="CP126" s="68">
        <f>+[1]Аппарат!CP121+[1]Филиалы!CP83</f>
        <v>2.9</v>
      </c>
      <c r="CQ126" s="68">
        <f>+[1]Аппарат!CQ121+[1]Филиалы!CR83</f>
        <v>0</v>
      </c>
      <c r="CR126" s="68">
        <f>+[1]Филиалы!CQ83</f>
        <v>0</v>
      </c>
      <c r="CS126" s="150">
        <f t="shared" si="935"/>
        <v>0</v>
      </c>
      <c r="CT126" s="68">
        <f>+[1]Аппарат!CT121+[1]Филиалы!CT83</f>
        <v>0</v>
      </c>
      <c r="CU126" s="68">
        <f>+[1]Аппарат!CU121+[1]Филиалы!CV83</f>
        <v>0</v>
      </c>
      <c r="CV126" s="68">
        <f>+[1]Филиалы!CU83</f>
        <v>0</v>
      </c>
      <c r="CW126" s="139">
        <f t="shared" si="763"/>
        <v>2.9</v>
      </c>
      <c r="CX126" s="140">
        <f t="shared" si="764"/>
        <v>-100</v>
      </c>
      <c r="CY126" s="149">
        <f t="shared" si="765"/>
        <v>2.9</v>
      </c>
      <c r="CZ126" s="68">
        <f>+[1]Аппарат!CZ121+[1]Филиалы!CZ83</f>
        <v>2.9</v>
      </c>
      <c r="DA126" s="68">
        <f>+[1]Аппарат!DA121+[1]Филиалы!DB83</f>
        <v>0</v>
      </c>
      <c r="DB126" s="68">
        <f>+[1]Филиалы!DA83</f>
        <v>0</v>
      </c>
      <c r="DC126" s="150">
        <f t="shared" si="662"/>
        <v>0</v>
      </c>
      <c r="DD126" s="68">
        <f>+[1]Аппарат!DD121+[1]Филиалы!DD83</f>
        <v>0</v>
      </c>
      <c r="DE126" s="68">
        <f>+[1]Аппарат!DE121+[1]Филиалы!DF83</f>
        <v>0</v>
      </c>
      <c r="DF126" s="68">
        <f>+[1]Филиалы!DE83</f>
        <v>0</v>
      </c>
      <c r="DG126" s="139">
        <f t="shared" si="766"/>
        <v>2.9</v>
      </c>
      <c r="DH126" s="140">
        <f t="shared" si="767"/>
        <v>-100</v>
      </c>
      <c r="DI126" s="149">
        <f t="shared" si="855"/>
        <v>2.9</v>
      </c>
      <c r="DJ126" s="68">
        <f>+[1]Аппарат!DJ121+[1]Филиалы!DJ83</f>
        <v>2.9</v>
      </c>
      <c r="DK126" s="68">
        <f>+[1]Аппарат!DK121+[1]Филиалы!DL83</f>
        <v>0</v>
      </c>
      <c r="DL126" s="68">
        <f>+[1]Филиалы!DK83</f>
        <v>0</v>
      </c>
      <c r="DM126" s="150">
        <f t="shared" si="856"/>
        <v>0</v>
      </c>
      <c r="DN126" s="68">
        <f>+[1]Аппарат!DN121+[1]Филиалы!DN83</f>
        <v>0</v>
      </c>
      <c r="DO126" s="68">
        <f>+[1]Аппарат!DO121+[1]Филиалы!DP83</f>
        <v>0</v>
      </c>
      <c r="DP126" s="68">
        <f>+[1]Филиалы!DO83</f>
        <v>0</v>
      </c>
      <c r="DQ126" s="139">
        <f t="shared" si="768"/>
        <v>2.9</v>
      </c>
      <c r="DR126" s="140">
        <f t="shared" si="769"/>
        <v>-100</v>
      </c>
      <c r="DS126" s="149">
        <f t="shared" si="857"/>
        <v>8.6999999999999993</v>
      </c>
      <c r="DT126" s="68">
        <f t="shared" si="1036"/>
        <v>8.6999999999999993</v>
      </c>
      <c r="DU126" s="68">
        <f t="shared" si="1036"/>
        <v>0</v>
      </c>
      <c r="DV126" s="68">
        <f t="shared" si="1036"/>
        <v>0</v>
      </c>
      <c r="DW126" s="150">
        <f t="shared" si="858"/>
        <v>0</v>
      </c>
      <c r="DX126" s="68">
        <f t="shared" si="1037"/>
        <v>0</v>
      </c>
      <c r="DY126" s="68">
        <f t="shared" si="1037"/>
        <v>0</v>
      </c>
      <c r="DZ126" s="68">
        <f t="shared" si="1037"/>
        <v>0</v>
      </c>
      <c r="EA126" s="139">
        <f t="shared" si="770"/>
        <v>8.6999999999999993</v>
      </c>
      <c r="EB126" s="140">
        <f t="shared" si="771"/>
        <v>-100</v>
      </c>
      <c r="EC126" s="149">
        <f t="shared" si="859"/>
        <v>20.259999999999998</v>
      </c>
      <c r="ED126" s="68">
        <f t="shared" si="1038"/>
        <v>20.259999999999998</v>
      </c>
      <c r="EE126" s="68">
        <f t="shared" si="1038"/>
        <v>0</v>
      </c>
      <c r="EF126" s="68">
        <f t="shared" si="1038"/>
        <v>0</v>
      </c>
      <c r="EG126" s="150">
        <f t="shared" si="860"/>
        <v>0.7</v>
      </c>
      <c r="EH126" s="68">
        <f t="shared" si="1039"/>
        <v>0.7</v>
      </c>
      <c r="EI126" s="68">
        <f t="shared" si="1039"/>
        <v>0</v>
      </c>
      <c r="EJ126" s="68">
        <f t="shared" si="1039"/>
        <v>0</v>
      </c>
      <c r="EK126" s="139">
        <f t="shared" si="772"/>
        <v>19.559999999999999</v>
      </c>
      <c r="EL126" s="140">
        <f t="shared" si="773"/>
        <v>-96.544916090819342</v>
      </c>
      <c r="EM126" s="149">
        <f t="shared" si="861"/>
        <v>2.9</v>
      </c>
      <c r="EN126" s="68">
        <f>+[1]Аппарат!EN121+[1]Филиалы!EN83</f>
        <v>2.9</v>
      </c>
      <c r="EO126" s="68">
        <f>+[1]Аппарат!EO121+[1]Филиалы!EP83</f>
        <v>0</v>
      </c>
      <c r="EP126" s="68">
        <f>+[1]Филиалы!EO83</f>
        <v>0</v>
      </c>
      <c r="EQ126" s="150">
        <f t="shared" si="862"/>
        <v>0</v>
      </c>
      <c r="ER126" s="68">
        <f>+[1]Аппарат!ER121+[1]Филиалы!ER83</f>
        <v>0</v>
      </c>
      <c r="ES126" s="68">
        <f>+[1]Аппарат!ES121+[1]Филиалы!ET83</f>
        <v>0</v>
      </c>
      <c r="ET126" s="68">
        <f>+[1]Филиалы!ES83</f>
        <v>0</v>
      </c>
      <c r="EU126" s="139">
        <f t="shared" si="774"/>
        <v>2.9</v>
      </c>
      <c r="EV126" s="140">
        <f t="shared" si="775"/>
        <v>-100</v>
      </c>
      <c r="EW126" s="149">
        <f t="shared" si="863"/>
        <v>2.9</v>
      </c>
      <c r="EX126" s="68">
        <f>+[1]Аппарат!EX121+[1]Филиалы!EX83</f>
        <v>2.9</v>
      </c>
      <c r="EY126" s="68">
        <f>+[1]Аппарат!EY121+[1]Филиалы!EZ83</f>
        <v>0</v>
      </c>
      <c r="EZ126" s="68">
        <f>+[1]Филиалы!EY83</f>
        <v>0</v>
      </c>
      <c r="FA126" s="150">
        <f t="shared" si="864"/>
        <v>0</v>
      </c>
      <c r="FB126" s="68">
        <f>+[1]Аппарат!FB121+[1]Филиалы!FB83</f>
        <v>0</v>
      </c>
      <c r="FC126" s="68">
        <f>+[1]Аппарат!FC121+[1]Филиалы!FD83</f>
        <v>0</v>
      </c>
      <c r="FD126" s="68">
        <f>+[1]Филиалы!FC83</f>
        <v>0</v>
      </c>
      <c r="FE126" s="139">
        <f t="shared" si="776"/>
        <v>2.9</v>
      </c>
      <c r="FF126" s="140">
        <f t="shared" si="777"/>
        <v>-100</v>
      </c>
      <c r="FG126" s="149">
        <f t="shared" si="865"/>
        <v>2.9</v>
      </c>
      <c r="FH126" s="68">
        <f>+[1]Аппарат!FH121+[1]Филиалы!FH83</f>
        <v>2.9</v>
      </c>
      <c r="FI126" s="68">
        <f>+[1]Аппарат!FI121+[1]Филиалы!FJ83</f>
        <v>0</v>
      </c>
      <c r="FJ126" s="68">
        <f>+[1]Филиалы!FI83</f>
        <v>0</v>
      </c>
      <c r="FK126" s="150">
        <f t="shared" si="866"/>
        <v>0</v>
      </c>
      <c r="FL126" s="68">
        <f>+[1]Аппарат!FL121+[1]Филиалы!FL83</f>
        <v>0</v>
      </c>
      <c r="FM126" s="68">
        <f>+[1]Аппарат!FM121+[1]Филиалы!FN83</f>
        <v>0</v>
      </c>
      <c r="FN126" s="68">
        <f>+[1]Филиалы!FM83</f>
        <v>0</v>
      </c>
      <c r="FO126" s="139">
        <f t="shared" si="778"/>
        <v>2.9</v>
      </c>
      <c r="FP126" s="140">
        <f t="shared" si="779"/>
        <v>-100</v>
      </c>
      <c r="FQ126" s="149">
        <f t="shared" si="867"/>
        <v>8.6999999999999993</v>
      </c>
      <c r="FR126" s="68">
        <f t="shared" si="1040"/>
        <v>8.6999999999999993</v>
      </c>
      <c r="FS126" s="68">
        <f t="shared" si="1040"/>
        <v>0</v>
      </c>
      <c r="FT126" s="68">
        <f t="shared" si="1040"/>
        <v>0</v>
      </c>
      <c r="FU126" s="150">
        <f t="shared" si="868"/>
        <v>0</v>
      </c>
      <c r="FV126" s="68">
        <f t="shared" si="1041"/>
        <v>0</v>
      </c>
      <c r="FW126" s="68">
        <f t="shared" si="1041"/>
        <v>0</v>
      </c>
      <c r="FX126" s="68">
        <f t="shared" si="1041"/>
        <v>0</v>
      </c>
      <c r="FY126" s="139">
        <f t="shared" si="780"/>
        <v>8.6999999999999993</v>
      </c>
      <c r="FZ126" s="140">
        <f t="shared" si="781"/>
        <v>-100</v>
      </c>
      <c r="GA126" s="149">
        <f t="shared" si="869"/>
        <v>17.399999999999999</v>
      </c>
      <c r="GB126" s="68">
        <f t="shared" si="1042"/>
        <v>17.399999999999999</v>
      </c>
      <c r="GC126" s="68">
        <f t="shared" si="1042"/>
        <v>0</v>
      </c>
      <c r="GD126" s="68">
        <f t="shared" si="1042"/>
        <v>0</v>
      </c>
      <c r="GE126" s="150">
        <f t="shared" si="870"/>
        <v>0</v>
      </c>
      <c r="GF126" s="68">
        <f t="shared" si="1043"/>
        <v>0</v>
      </c>
      <c r="GG126" s="68">
        <f t="shared" si="1043"/>
        <v>0</v>
      </c>
      <c r="GH126" s="68">
        <f t="shared" si="1043"/>
        <v>0</v>
      </c>
      <c r="GI126" s="139">
        <f t="shared" si="782"/>
        <v>17.399999999999999</v>
      </c>
      <c r="GJ126" s="140">
        <f t="shared" si="783"/>
        <v>-100</v>
      </c>
      <c r="GK126" s="149">
        <f t="shared" si="871"/>
        <v>28.959999999999997</v>
      </c>
      <c r="GL126" s="68">
        <f t="shared" si="1044"/>
        <v>28.959999999999997</v>
      </c>
      <c r="GM126" s="68">
        <f t="shared" si="1044"/>
        <v>0</v>
      </c>
      <c r="GN126" s="68">
        <f t="shared" si="1044"/>
        <v>0</v>
      </c>
      <c r="GO126" s="150">
        <f t="shared" si="872"/>
        <v>0.7</v>
      </c>
      <c r="GP126" s="68">
        <f t="shared" si="1045"/>
        <v>0.7</v>
      </c>
      <c r="GQ126" s="68">
        <f t="shared" si="1045"/>
        <v>0</v>
      </c>
      <c r="GR126" s="68">
        <f t="shared" si="1045"/>
        <v>0</v>
      </c>
      <c r="GS126" s="139">
        <f t="shared" si="784"/>
        <v>28.259999999999998</v>
      </c>
      <c r="GT126" s="140">
        <f t="shared" si="785"/>
        <v>-97.582872928176798</v>
      </c>
      <c r="GV126" s="31">
        <f>+GK126-[1]Шатура!GK83</f>
        <v>28.959999999999997</v>
      </c>
      <c r="GX126" s="65">
        <f t="shared" si="673"/>
        <v>-0.7</v>
      </c>
      <c r="GZ126" s="79">
        <f t="shared" si="874"/>
        <v>0.7</v>
      </c>
    </row>
    <row r="127" spans="1:213" s="76" customFormat="1" ht="15" x14ac:dyDescent="0.2">
      <c r="A127" s="131" t="s">
        <v>290</v>
      </c>
      <c r="B127" s="132" t="s">
        <v>375</v>
      </c>
      <c r="C127" s="147">
        <f t="shared" si="674"/>
        <v>11677.743716666668</v>
      </c>
      <c r="D127" s="145">
        <f>SUM(D117:D126)</f>
        <v>8697.4298084543479</v>
      </c>
      <c r="E127" s="145">
        <f t="shared" ref="E127:F127" si="1046">SUM(E117:E126)</f>
        <v>2980.3139082123193</v>
      </c>
      <c r="F127" s="145">
        <f t="shared" si="1046"/>
        <v>0</v>
      </c>
      <c r="G127" s="145">
        <f t="shared" si="934"/>
        <v>10922.062920000002</v>
      </c>
      <c r="H127" s="145">
        <f>SUM(H117:H126)</f>
        <v>7842.097423385093</v>
      </c>
      <c r="I127" s="145">
        <f t="shared" ref="I127:J127" si="1047">SUM(I117:I126)</f>
        <v>3079.8354966149091</v>
      </c>
      <c r="J127" s="145">
        <f t="shared" si="1047"/>
        <v>0.13</v>
      </c>
      <c r="K127" s="145">
        <f t="shared" si="675"/>
        <v>755.68079666666563</v>
      </c>
      <c r="L127" s="146">
        <f t="shared" si="676"/>
        <v>-6.471119892690794</v>
      </c>
      <c r="M127" s="147">
        <f t="shared" si="762"/>
        <v>11779.624016666667</v>
      </c>
      <c r="N127" s="145">
        <f>SUM(N117:N126)</f>
        <v>8799.8081091834865</v>
      </c>
      <c r="O127" s="145">
        <f t="shared" ref="O127:P127" si="1048">SUM(O117:O126)</f>
        <v>2979.8159074831806</v>
      </c>
      <c r="P127" s="145">
        <f t="shared" si="1048"/>
        <v>0</v>
      </c>
      <c r="Q127" s="145">
        <f t="shared" si="656"/>
        <v>9909.6763084517006</v>
      </c>
      <c r="R127" s="145">
        <f>SUM(R117:R126)</f>
        <v>7074.1240120661778</v>
      </c>
      <c r="S127" s="145">
        <f t="shared" ref="S127:T127" si="1049">SUM(S117:S126)</f>
        <v>2835.3522963855225</v>
      </c>
      <c r="T127" s="145">
        <f t="shared" si="1049"/>
        <v>0.2</v>
      </c>
      <c r="U127" s="145">
        <f t="shared" si="677"/>
        <v>1869.947708214966</v>
      </c>
      <c r="V127" s="146">
        <f t="shared" si="678"/>
        <v>-15.874426090079169</v>
      </c>
      <c r="W127" s="147">
        <f t="shared" si="841"/>
        <v>11733.864196666667</v>
      </c>
      <c r="X127" s="145">
        <f>SUM(X117:X126)</f>
        <v>8753.5502884543475</v>
      </c>
      <c r="Y127" s="145">
        <f t="shared" ref="Y127:Z127" si="1050">SUM(Y117:Y126)</f>
        <v>2980.3139082123193</v>
      </c>
      <c r="Z127" s="145">
        <f t="shared" si="1050"/>
        <v>0</v>
      </c>
      <c r="AA127" s="145">
        <f t="shared" si="842"/>
        <v>12699.468970000002</v>
      </c>
      <c r="AB127" s="145">
        <f>SUM(AB117:AB126)</f>
        <v>9428.5186009118715</v>
      </c>
      <c r="AC127" s="145">
        <f t="shared" ref="AC127:AD127" si="1051">SUM(AC117:AC126)</f>
        <v>3270.1563690881303</v>
      </c>
      <c r="AD127" s="145">
        <f t="shared" si="1051"/>
        <v>0.79399999999999993</v>
      </c>
      <c r="AE127" s="145">
        <f t="shared" si="679"/>
        <v>-965.60477333333438</v>
      </c>
      <c r="AF127" s="146">
        <f t="shared" si="680"/>
        <v>8.2292138135333204</v>
      </c>
      <c r="AG127" s="147">
        <f t="shared" si="843"/>
        <v>35191.231930000002</v>
      </c>
      <c r="AH127" s="145">
        <f>SUM(AH117:AH126)</f>
        <v>26250.78820609218</v>
      </c>
      <c r="AI127" s="145">
        <f t="shared" ref="AI127:AJ127" si="1052">SUM(AI117:AI126)</f>
        <v>8940.4437239078197</v>
      </c>
      <c r="AJ127" s="145">
        <f t="shared" si="1052"/>
        <v>0</v>
      </c>
      <c r="AK127" s="145">
        <f t="shared" si="844"/>
        <v>33531.208198451706</v>
      </c>
      <c r="AL127" s="145">
        <f>SUM(AL117:AL126)</f>
        <v>24344.740036363139</v>
      </c>
      <c r="AM127" s="145">
        <f t="shared" ref="AM127:AN127" si="1053">SUM(AM117:AM126)</f>
        <v>9185.3441620885642</v>
      </c>
      <c r="AN127" s="145">
        <f t="shared" si="1053"/>
        <v>1.1239999999999999</v>
      </c>
      <c r="AO127" s="145">
        <f t="shared" si="681"/>
        <v>1660.0237315482955</v>
      </c>
      <c r="AP127" s="146">
        <f t="shared" si="682"/>
        <v>-4.7171515190212858</v>
      </c>
      <c r="AQ127" s="147">
        <f t="shared" si="845"/>
        <v>11775.136686666667</v>
      </c>
      <c r="AR127" s="145">
        <f>SUM(AR117:AR126)</f>
        <v>8794.8227784543469</v>
      </c>
      <c r="AS127" s="145">
        <f t="shared" ref="AS127:AT127" si="1054">SUM(AS117:AS126)</f>
        <v>2980.3139082123193</v>
      </c>
      <c r="AT127" s="145">
        <f t="shared" si="1054"/>
        <v>0</v>
      </c>
      <c r="AU127" s="145">
        <f t="shared" si="846"/>
        <v>11069.313540000001</v>
      </c>
      <c r="AV127" s="145">
        <f>SUM(AV117:AV126)</f>
        <v>8061.6932283119831</v>
      </c>
      <c r="AW127" s="145">
        <f t="shared" ref="AW127:AX127" si="1055">SUM(AW117:AW126)</f>
        <v>3006.1986116880162</v>
      </c>
      <c r="AX127" s="145">
        <f t="shared" si="1055"/>
        <v>1.4217</v>
      </c>
      <c r="AY127" s="145">
        <f t="shared" si="683"/>
        <v>705.82314666666571</v>
      </c>
      <c r="AZ127" s="146">
        <f t="shared" si="684"/>
        <v>-5.994182194639734</v>
      </c>
      <c r="BA127" s="147">
        <f t="shared" si="847"/>
        <v>11802.598176666666</v>
      </c>
      <c r="BB127" s="145">
        <f>SUM(BB117:BB126)</f>
        <v>8819.3361773158558</v>
      </c>
      <c r="BC127" s="145">
        <f t="shared" ref="BC127:BD127" si="1056">SUM(BC117:BC126)</f>
        <v>2983.2619993508097</v>
      </c>
      <c r="BD127" s="145">
        <f t="shared" si="1056"/>
        <v>0</v>
      </c>
      <c r="BE127" s="145">
        <f t="shared" si="848"/>
        <v>11596.92297286028</v>
      </c>
      <c r="BF127" s="145">
        <f>SUM(BF117:BF126)</f>
        <v>8439.6847595048785</v>
      </c>
      <c r="BG127" s="145">
        <f t="shared" ref="BG127:BH127" si="1057">SUM(BG117:BG126)</f>
        <v>3155.8409133554023</v>
      </c>
      <c r="BH127" s="145">
        <f t="shared" si="1057"/>
        <v>1.3973</v>
      </c>
      <c r="BI127" s="145">
        <f t="shared" si="685"/>
        <v>205.67520380638598</v>
      </c>
      <c r="BJ127" s="146">
        <f t="shared" si="686"/>
        <v>-1.7426265024678855</v>
      </c>
      <c r="BK127" s="147">
        <f t="shared" si="849"/>
        <v>11813.3164425</v>
      </c>
      <c r="BL127" s="145">
        <f>SUM(BL117:BL126)</f>
        <v>8833.0025342876797</v>
      </c>
      <c r="BM127" s="145">
        <f t="shared" ref="BM127:BN127" si="1058">SUM(BM117:BM126)</f>
        <v>2980.3139082123193</v>
      </c>
      <c r="BN127" s="145">
        <f t="shared" si="1058"/>
        <v>0</v>
      </c>
      <c r="BO127" s="145">
        <f t="shared" si="850"/>
        <v>11324.914440000002</v>
      </c>
      <c r="BP127" s="145">
        <f>SUM(BP117:BP126)</f>
        <v>8318.7040375958695</v>
      </c>
      <c r="BQ127" s="145">
        <f t="shared" ref="BQ127:BR127" si="1059">SUM(BQ117:BQ126)</f>
        <v>3001.854562404133</v>
      </c>
      <c r="BR127" s="145">
        <f t="shared" si="1059"/>
        <v>4.3558400000000006</v>
      </c>
      <c r="BS127" s="145">
        <f t="shared" si="687"/>
        <v>488.40200249999725</v>
      </c>
      <c r="BT127" s="146">
        <f t="shared" si="688"/>
        <v>-4.1343343749169748</v>
      </c>
      <c r="BU127" s="147">
        <f t="shared" si="851"/>
        <v>35391.051305833338</v>
      </c>
      <c r="BV127" s="145">
        <f>SUM(BV117:BV126)</f>
        <v>26447.161490057886</v>
      </c>
      <c r="BW127" s="145">
        <f t="shared" ref="BW127:BX127" si="1060">SUM(BW117:BW126)</f>
        <v>8943.8898157754502</v>
      </c>
      <c r="BX127" s="145">
        <f t="shared" si="1060"/>
        <v>0</v>
      </c>
      <c r="BY127" s="145">
        <f t="shared" si="852"/>
        <v>33991.150952860276</v>
      </c>
      <c r="BZ127" s="145">
        <f>SUM(BZ117:BZ126)</f>
        <v>24820.082025412728</v>
      </c>
      <c r="CA127" s="145">
        <f t="shared" ref="CA127:CB127" si="1061">SUM(CA117:CA126)</f>
        <v>9163.8940874475502</v>
      </c>
      <c r="CB127" s="145">
        <f t="shared" si="1061"/>
        <v>7.1748400000000014</v>
      </c>
      <c r="CC127" s="145">
        <f t="shared" si="689"/>
        <v>1399.9003529730617</v>
      </c>
      <c r="CD127" s="146">
        <f t="shared" si="690"/>
        <v>-3.9555206791563222</v>
      </c>
      <c r="CE127" s="147">
        <f t="shared" si="853"/>
        <v>70582.28323583334</v>
      </c>
      <c r="CF127" s="145">
        <f>SUM(CF117:CF126)</f>
        <v>52697.949696150063</v>
      </c>
      <c r="CG127" s="145">
        <f t="shared" ref="CG127:CH127" si="1062">SUM(CG117:CG126)</f>
        <v>17884.33353968327</v>
      </c>
      <c r="CH127" s="145">
        <f t="shared" si="1062"/>
        <v>0</v>
      </c>
      <c r="CI127" s="145">
        <f t="shared" si="854"/>
        <v>67522.364151311966</v>
      </c>
      <c r="CJ127" s="145">
        <f>SUM(CJ117:CJ126)</f>
        <v>49164.822061775856</v>
      </c>
      <c r="CK127" s="145">
        <f t="shared" ref="CK127:CL127" si="1063">SUM(CK117:CK126)</f>
        <v>18346.228249536111</v>
      </c>
      <c r="CL127" s="145">
        <f t="shared" si="1063"/>
        <v>11.313840000000001</v>
      </c>
      <c r="CM127" s="145">
        <f t="shared" si="691"/>
        <v>3059.9190845213743</v>
      </c>
      <c r="CN127" s="146">
        <f t="shared" si="692"/>
        <v>-4.3352509216759216</v>
      </c>
      <c r="CO127" s="147">
        <f t="shared" si="933"/>
        <v>13942.7704125</v>
      </c>
      <c r="CP127" s="145">
        <f>SUM(CP117:CP126)</f>
        <v>10433.512421301926</v>
      </c>
      <c r="CQ127" s="145">
        <f t="shared" ref="CQ127:CR127" si="1064">SUM(CQ117:CQ126)</f>
        <v>3509.2579911980733</v>
      </c>
      <c r="CR127" s="145">
        <f t="shared" si="1064"/>
        <v>0</v>
      </c>
      <c r="CS127" s="145">
        <f t="shared" si="935"/>
        <v>13424.023017578966</v>
      </c>
      <c r="CT127" s="145">
        <f>SUM(CT117:CT126)</f>
        <v>9665.1723838187609</v>
      </c>
      <c r="CU127" s="145">
        <f t="shared" ref="CU127:CV127" si="1065">SUM(CU117:CU126)</f>
        <v>3754.3265037602055</v>
      </c>
      <c r="CV127" s="145">
        <f t="shared" si="1065"/>
        <v>4.5241300000000004</v>
      </c>
      <c r="CW127" s="145">
        <f t="shared" si="763"/>
        <v>518.74739492103436</v>
      </c>
      <c r="CX127" s="146">
        <f t="shared" si="764"/>
        <v>-3.7205474921681656</v>
      </c>
      <c r="CY127" s="147">
        <f t="shared" si="765"/>
        <v>13793.383292500001</v>
      </c>
      <c r="CZ127" s="145">
        <f>SUM(CZ117:CZ126)</f>
        <v>10281.193682531855</v>
      </c>
      <c r="DA127" s="145">
        <f t="shared" ref="DA127:DB127" si="1066">SUM(DA117:DA126)</f>
        <v>3512.1896099681458</v>
      </c>
      <c r="DB127" s="145">
        <f t="shared" si="1066"/>
        <v>0</v>
      </c>
      <c r="DC127" s="145">
        <f t="shared" si="662"/>
        <v>13414.613747982301</v>
      </c>
      <c r="DD127" s="145">
        <f>SUM(DD117:DD126)</f>
        <v>9829.5238441057609</v>
      </c>
      <c r="DE127" s="145">
        <f t="shared" ref="DE127:DF127" si="1067">SUM(DE117:DE126)</f>
        <v>3579.6581438765402</v>
      </c>
      <c r="DF127" s="145">
        <f t="shared" si="1067"/>
        <v>5.4317599999999997</v>
      </c>
      <c r="DG127" s="145">
        <f t="shared" si="766"/>
        <v>378.76954451769961</v>
      </c>
      <c r="DH127" s="146">
        <f t="shared" si="767"/>
        <v>-2.7460234844894842</v>
      </c>
      <c r="DI127" s="147">
        <f t="shared" si="855"/>
        <v>13837.5076825</v>
      </c>
      <c r="DJ127" s="145">
        <f>SUM(DJ117:DJ126)</f>
        <v>10328.249691301926</v>
      </c>
      <c r="DK127" s="145">
        <f t="shared" ref="DK127:DL127" si="1068">SUM(DK117:DK126)</f>
        <v>3509.2579911980733</v>
      </c>
      <c r="DL127" s="145">
        <f t="shared" si="1068"/>
        <v>0</v>
      </c>
      <c r="DM127" s="145">
        <f t="shared" si="856"/>
        <v>13055.683094102522</v>
      </c>
      <c r="DN127" s="145">
        <f>SUM(DN117:DN126)</f>
        <v>9661.5583571719217</v>
      </c>
      <c r="DO127" s="145">
        <f t="shared" ref="DO127:DP127" si="1069">SUM(DO117:DO126)</f>
        <v>3390.5702599306001</v>
      </c>
      <c r="DP127" s="145">
        <f t="shared" si="1069"/>
        <v>3.5544770000000003</v>
      </c>
      <c r="DQ127" s="145">
        <f t="shared" si="768"/>
        <v>781.82458839747778</v>
      </c>
      <c r="DR127" s="146">
        <f t="shared" si="769"/>
        <v>-5.6500390557053493</v>
      </c>
      <c r="DS127" s="147">
        <f t="shared" si="857"/>
        <v>41573.661387499997</v>
      </c>
      <c r="DT127" s="145">
        <f>SUM(DT117:DT126)</f>
        <v>31042.955795135706</v>
      </c>
      <c r="DU127" s="145">
        <f t="shared" ref="DU127:DV127" si="1070">SUM(DU117:DU126)</f>
        <v>10530.705592364293</v>
      </c>
      <c r="DV127" s="145">
        <f t="shared" si="1070"/>
        <v>0</v>
      </c>
      <c r="DW127" s="145">
        <f t="shared" si="858"/>
        <v>39894.319859663789</v>
      </c>
      <c r="DX127" s="145">
        <f>SUM(DX117:DX126)</f>
        <v>29156.254585096438</v>
      </c>
      <c r="DY127" s="145">
        <f t="shared" ref="DY127:DZ127" si="1071">SUM(DY117:DY126)</f>
        <v>10724.554907567346</v>
      </c>
      <c r="DZ127" s="145">
        <f t="shared" si="1071"/>
        <v>13.510367</v>
      </c>
      <c r="EA127" s="145">
        <f t="shared" si="770"/>
        <v>1679.3415278362081</v>
      </c>
      <c r="EB127" s="146">
        <f t="shared" si="771"/>
        <v>-4.0394362002023172</v>
      </c>
      <c r="EC127" s="147">
        <f t="shared" si="859"/>
        <v>112155.94462333333</v>
      </c>
      <c r="ED127" s="145">
        <f>SUM(ED117:ED126)</f>
        <v>83740.905491285768</v>
      </c>
      <c r="EE127" s="145">
        <f t="shared" ref="EE127:EF127" si="1072">SUM(EE117:EE126)</f>
        <v>28415.039132047561</v>
      </c>
      <c r="EF127" s="145">
        <f t="shared" si="1072"/>
        <v>0</v>
      </c>
      <c r="EG127" s="145">
        <f t="shared" si="860"/>
        <v>107416.68401097576</v>
      </c>
      <c r="EH127" s="145">
        <f>SUM(EH117:EH126)</f>
        <v>78321.076646872301</v>
      </c>
      <c r="EI127" s="145">
        <f t="shared" ref="EI127:EJ127" si="1073">SUM(EI117:EI126)</f>
        <v>29070.783157103462</v>
      </c>
      <c r="EJ127" s="145">
        <f t="shared" si="1073"/>
        <v>24.824206999999998</v>
      </c>
      <c r="EK127" s="145">
        <f t="shared" si="772"/>
        <v>4739.2606123575679</v>
      </c>
      <c r="EL127" s="146">
        <f t="shared" si="773"/>
        <v>-4.2255991229657894</v>
      </c>
      <c r="EM127" s="147">
        <f t="shared" si="861"/>
        <v>13946.481496666667</v>
      </c>
      <c r="EN127" s="145">
        <f>SUM(EN117:EN126)</f>
        <v>10437.223505468593</v>
      </c>
      <c r="EO127" s="145">
        <f t="shared" ref="EO127:EP127" si="1074">SUM(EO117:EO126)</f>
        <v>3509.2579911980733</v>
      </c>
      <c r="EP127" s="145">
        <f t="shared" si="1074"/>
        <v>0</v>
      </c>
      <c r="EQ127" s="145">
        <f t="shared" si="862"/>
        <v>13349.786044554334</v>
      </c>
      <c r="ER127" s="145">
        <f>SUM(ER117:ER126)</f>
        <v>9846.7756000746849</v>
      </c>
      <c r="ES127" s="145">
        <f t="shared" ref="ES127:ET127" si="1075">SUM(ES117:ES126)</f>
        <v>3501.3351544796496</v>
      </c>
      <c r="ET127" s="145">
        <f t="shared" si="1075"/>
        <v>1.6752899999999999</v>
      </c>
      <c r="EU127" s="145">
        <f t="shared" si="774"/>
        <v>596.69545211233344</v>
      </c>
      <c r="EV127" s="146">
        <f t="shared" si="775"/>
        <v>-4.2784658786873848</v>
      </c>
      <c r="EW127" s="147">
        <f t="shared" si="863"/>
        <v>13852.504102499999</v>
      </c>
      <c r="EX127" s="145">
        <f>SUM(EX117:EX126)</f>
        <v>10340.241804780784</v>
      </c>
      <c r="EY127" s="145">
        <f t="shared" ref="EY127:EZ127" si="1076">SUM(EY117:EY126)</f>
        <v>3512.2622977192154</v>
      </c>
      <c r="EZ127" s="145">
        <f t="shared" si="1076"/>
        <v>0</v>
      </c>
      <c r="FA127" s="145">
        <f t="shared" si="864"/>
        <v>12766.571629653718</v>
      </c>
      <c r="FB127" s="145">
        <f>SUM(FB117:FB126)</f>
        <v>9359.0441304432115</v>
      </c>
      <c r="FC127" s="145">
        <f t="shared" ref="FC127:FD127" si="1077">SUM(FC117:FC126)</f>
        <v>3406.2961092105043</v>
      </c>
      <c r="FD127" s="145">
        <f t="shared" si="1077"/>
        <v>1.23139</v>
      </c>
      <c r="FE127" s="145">
        <f t="shared" si="776"/>
        <v>1085.9324728462816</v>
      </c>
      <c r="FF127" s="146">
        <f t="shared" si="777"/>
        <v>-7.8392503247864056</v>
      </c>
      <c r="FG127" s="147">
        <f t="shared" si="865"/>
        <v>13958.390496666667</v>
      </c>
      <c r="FH127" s="145">
        <f>SUM(FH117:FH126)</f>
        <v>10449.132505468593</v>
      </c>
      <c r="FI127" s="145">
        <f t="shared" ref="FI127:FJ127" si="1078">SUM(FI117:FI126)</f>
        <v>3509.2579911980733</v>
      </c>
      <c r="FJ127" s="145">
        <f t="shared" si="1078"/>
        <v>0</v>
      </c>
      <c r="FK127" s="145">
        <f t="shared" si="866"/>
        <v>11833.705524988121</v>
      </c>
      <c r="FL127" s="145">
        <f>SUM(FL117:FL126)</f>
        <v>8797.3613327917501</v>
      </c>
      <c r="FM127" s="145">
        <f t="shared" ref="FM127:FN127" si="1079">SUM(FM117:FM126)</f>
        <v>3033.2819221963719</v>
      </c>
      <c r="FN127" s="145">
        <f t="shared" si="1079"/>
        <v>3.0622699999999998</v>
      </c>
      <c r="FO127" s="145">
        <f t="shared" si="778"/>
        <v>2124.6849716785455</v>
      </c>
      <c r="FP127" s="146">
        <f t="shared" si="779"/>
        <v>-15.221561341086783</v>
      </c>
      <c r="FQ127" s="147">
        <f t="shared" si="867"/>
        <v>41757.376095833337</v>
      </c>
      <c r="FR127" s="145">
        <f>SUM(FR117:FR126)</f>
        <v>31226.597815717974</v>
      </c>
      <c r="FS127" s="145">
        <f t="shared" ref="FS127:FT127" si="1080">SUM(FS117:FS126)</f>
        <v>10530.778280115363</v>
      </c>
      <c r="FT127" s="145">
        <f t="shared" si="1080"/>
        <v>0</v>
      </c>
      <c r="FU127" s="145">
        <f t="shared" si="868"/>
        <v>37950.063199196171</v>
      </c>
      <c r="FV127" s="145">
        <f>SUM(FV117:FV126)</f>
        <v>28003.181063309643</v>
      </c>
      <c r="FW127" s="145">
        <f t="shared" ref="FW127:FX127" si="1081">SUM(FW117:FW126)</f>
        <v>9940.9131858865276</v>
      </c>
      <c r="FX127" s="145">
        <f t="shared" si="1081"/>
        <v>5.9689500000000004</v>
      </c>
      <c r="FY127" s="145">
        <f t="shared" si="780"/>
        <v>3807.312896637166</v>
      </c>
      <c r="FZ127" s="146">
        <f t="shared" si="781"/>
        <v>-9.1177014760203576</v>
      </c>
      <c r="GA127" s="147">
        <f t="shared" si="869"/>
        <v>83331.037483333334</v>
      </c>
      <c r="GB127" s="145">
        <f>SUM(GB117:GB126)</f>
        <v>62269.553610853676</v>
      </c>
      <c r="GC127" s="145">
        <f t="shared" ref="GC127:GD127" si="1082">SUM(GC117:GC126)</f>
        <v>21061.483872479657</v>
      </c>
      <c r="GD127" s="145">
        <f t="shared" si="1082"/>
        <v>0</v>
      </c>
      <c r="GE127" s="145">
        <f t="shared" si="870"/>
        <v>77844.383058859952</v>
      </c>
      <c r="GF127" s="145">
        <f>SUM(GF117:GF126)</f>
        <v>57159.435648406085</v>
      </c>
      <c r="GG127" s="145">
        <f t="shared" ref="GG127:GH127" si="1083">SUM(GG117:GG126)</f>
        <v>20665.46809345387</v>
      </c>
      <c r="GH127" s="145">
        <f t="shared" si="1083"/>
        <v>19.479316999999998</v>
      </c>
      <c r="GI127" s="145">
        <f t="shared" si="782"/>
        <v>5486.6544244733814</v>
      </c>
      <c r="GJ127" s="146">
        <f t="shared" si="783"/>
        <v>-6.584166704477596</v>
      </c>
      <c r="GK127" s="147">
        <f t="shared" si="871"/>
        <v>153913.32071916666</v>
      </c>
      <c r="GL127" s="145">
        <f>SUM(GL117:GL126)</f>
        <v>114967.50330700375</v>
      </c>
      <c r="GM127" s="145">
        <f t="shared" ref="GM127:GN127" si="1084">SUM(GM117:GM126)</f>
        <v>38945.817412162927</v>
      </c>
      <c r="GN127" s="145">
        <f t="shared" si="1084"/>
        <v>0</v>
      </c>
      <c r="GO127" s="145">
        <f t="shared" si="872"/>
        <v>145366.74721017195</v>
      </c>
      <c r="GP127" s="145">
        <f>SUM(GP117:GP126)</f>
        <v>106324.25771018196</v>
      </c>
      <c r="GQ127" s="145">
        <f t="shared" ref="GQ127:GR127" si="1085">SUM(GQ117:GQ126)</f>
        <v>39011.696342989984</v>
      </c>
      <c r="GR127" s="145">
        <f t="shared" si="1085"/>
        <v>30.793157000000001</v>
      </c>
      <c r="GS127" s="145">
        <f t="shared" si="784"/>
        <v>8546.573508994712</v>
      </c>
      <c r="GT127" s="146">
        <f t="shared" si="785"/>
        <v>-5.5528484922945438</v>
      </c>
      <c r="GV127" s="145">
        <f>SUM(GV117:GV126)</f>
        <v>153752.08769000001</v>
      </c>
      <c r="GW127" s="77"/>
      <c r="GX127" s="65">
        <f t="shared" si="673"/>
        <v>-67522.364151311966</v>
      </c>
      <c r="GZ127" s="79">
        <f t="shared" si="874"/>
        <v>33531.208198451706</v>
      </c>
      <c r="HD127" s="79">
        <f>+[1]Аппарат!EG122+[1]Филиалы!EG84</f>
        <v>107416.68401097579</v>
      </c>
    </row>
    <row r="128" spans="1:213" ht="12.75" customHeight="1" x14ac:dyDescent="0.2">
      <c r="A128" s="339" t="s">
        <v>386</v>
      </c>
      <c r="B128" s="128" t="s">
        <v>387</v>
      </c>
      <c r="C128" s="149">
        <f t="shared" si="674"/>
        <v>0</v>
      </c>
      <c r="D128" s="68">
        <f>+[1]Аппарат!D123+[1]Филиалы!D85</f>
        <v>0</v>
      </c>
      <c r="E128" s="68">
        <f>+[1]Аппарат!E123</f>
        <v>0</v>
      </c>
      <c r="F128" s="68"/>
      <c r="G128" s="150">
        <f t="shared" si="934"/>
        <v>79.2</v>
      </c>
      <c r="H128" s="68">
        <f>+[1]Аппарат!H123+[1]Филиалы!H85</f>
        <v>55.971798141600004</v>
      </c>
      <c r="I128" s="68">
        <f>+[1]Аппарат!I123</f>
        <v>23.228201858400002</v>
      </c>
      <c r="J128" s="68">
        <f>+[1]Аппарат!J123</f>
        <v>0</v>
      </c>
      <c r="K128" s="139">
        <f t="shared" si="675"/>
        <v>-79.2</v>
      </c>
      <c r="L128" s="140" t="e">
        <f t="shared" si="676"/>
        <v>#DIV/0!</v>
      </c>
      <c r="M128" s="149">
        <f t="shared" si="762"/>
        <v>0</v>
      </c>
      <c r="N128" s="68">
        <f>+[1]Аппарат!N123+[1]Филиалы!N85</f>
        <v>0</v>
      </c>
      <c r="O128" s="68">
        <f>+[1]Аппарат!O123</f>
        <v>0</v>
      </c>
      <c r="P128" s="68"/>
      <c r="Q128" s="150">
        <f t="shared" si="656"/>
        <v>158.38759727999999</v>
      </c>
      <c r="R128" s="68">
        <f>+[1]Аппарат!R123+[1]Филиалы!R85</f>
        <v>111.05736048</v>
      </c>
      <c r="S128" s="68">
        <f>+[1]Аппарат!S123</f>
        <v>47.330236800000002</v>
      </c>
      <c r="T128" s="68">
        <f>+[1]Аппарат!T123</f>
        <v>0</v>
      </c>
      <c r="U128" s="139">
        <f t="shared" si="677"/>
        <v>-158.38759727999999</v>
      </c>
      <c r="V128" s="140" t="e">
        <f t="shared" si="678"/>
        <v>#DIV/0!</v>
      </c>
      <c r="W128" s="149">
        <f t="shared" si="841"/>
        <v>200</v>
      </c>
      <c r="X128" s="68">
        <f>+[1]Аппарат!X123+[1]Филиалы!X85</f>
        <v>146.41789213807061</v>
      </c>
      <c r="Y128" s="68">
        <f>+[1]Аппарат!Y123</f>
        <v>53.582107861929373</v>
      </c>
      <c r="Z128" s="68"/>
      <c r="AA128" s="150">
        <f t="shared" si="842"/>
        <v>239.2</v>
      </c>
      <c r="AB128" s="68">
        <f>+[1]Аппарат!AB123+[1]Филиалы!AB85</f>
        <v>175.12644801599998</v>
      </c>
      <c r="AC128" s="68">
        <f>+[1]Аппарат!AC123</f>
        <v>64.073551984000005</v>
      </c>
      <c r="AD128" s="68">
        <f>+[1]Аппарат!AD123</f>
        <v>0</v>
      </c>
      <c r="AE128" s="139">
        <f t="shared" si="679"/>
        <v>-39.199999999999989</v>
      </c>
      <c r="AF128" s="140">
        <f t="shared" si="680"/>
        <v>19.599999999999994</v>
      </c>
      <c r="AG128" s="149">
        <f t="shared" si="843"/>
        <v>200</v>
      </c>
      <c r="AH128" s="68">
        <f t="shared" ref="AH128:AJ133" si="1086">+D128+N128+X128</f>
        <v>146.41789213807061</v>
      </c>
      <c r="AI128" s="68">
        <f t="shared" si="1086"/>
        <v>53.582107861929373</v>
      </c>
      <c r="AJ128" s="68">
        <f t="shared" si="1086"/>
        <v>0</v>
      </c>
      <c r="AK128" s="150">
        <f t="shared" si="844"/>
        <v>476.78759728</v>
      </c>
      <c r="AL128" s="68">
        <f t="shared" ref="AL128:AN133" si="1087">+H128+R128+AB128</f>
        <v>342.15560663759999</v>
      </c>
      <c r="AM128" s="68">
        <f t="shared" si="1087"/>
        <v>134.63199064240001</v>
      </c>
      <c r="AN128" s="68">
        <f t="shared" si="1087"/>
        <v>0</v>
      </c>
      <c r="AO128" s="139">
        <f t="shared" si="681"/>
        <v>-276.78759728</v>
      </c>
      <c r="AP128" s="140">
        <f t="shared" si="682"/>
        <v>138.39379864</v>
      </c>
      <c r="AQ128" s="149">
        <f t="shared" si="845"/>
        <v>0</v>
      </c>
      <c r="AR128" s="68">
        <f>+[1]Аппарат!AR123+[1]Филиалы!AR85</f>
        <v>0</v>
      </c>
      <c r="AS128" s="68">
        <f>+[1]Аппарат!AS123</f>
        <v>0</v>
      </c>
      <c r="AT128" s="68"/>
      <c r="AU128" s="150">
        <f t="shared" si="846"/>
        <v>79.2</v>
      </c>
      <c r="AV128" s="68">
        <f>+[1]Аппарат!AV123+[1]Филиалы!AV85</f>
        <v>56.735031667248002</v>
      </c>
      <c r="AW128" s="68">
        <f>+[1]Аппарат!AW123</f>
        <v>22.464968332752001</v>
      </c>
      <c r="AX128" s="68">
        <f>+[1]Аппарат!AX123</f>
        <v>0</v>
      </c>
      <c r="AY128" s="139">
        <f t="shared" si="683"/>
        <v>-79.2</v>
      </c>
      <c r="AZ128" s="140" t="e">
        <f t="shared" si="684"/>
        <v>#DIV/0!</v>
      </c>
      <c r="BA128" s="149">
        <f t="shared" si="847"/>
        <v>0</v>
      </c>
      <c r="BB128" s="68">
        <f>+[1]Аппарат!BB123+[1]Филиалы!BB85</f>
        <v>0</v>
      </c>
      <c r="BC128" s="68">
        <f>+[1]Аппарат!BC123</f>
        <v>0</v>
      </c>
      <c r="BD128" s="68"/>
      <c r="BE128" s="150">
        <f t="shared" si="848"/>
        <v>0</v>
      </c>
      <c r="BF128" s="68">
        <f>+[1]Аппарат!BF123+[1]Филиалы!BF85</f>
        <v>0</v>
      </c>
      <c r="BG128" s="68">
        <f>+[1]Аппарат!BG123</f>
        <v>0</v>
      </c>
      <c r="BH128" s="68">
        <f>+[1]Аппарат!BH123</f>
        <v>0</v>
      </c>
      <c r="BI128" s="139">
        <f t="shared" si="685"/>
        <v>0</v>
      </c>
      <c r="BJ128" s="140" t="e">
        <f t="shared" si="686"/>
        <v>#DIV/0!</v>
      </c>
      <c r="BK128" s="149">
        <f t="shared" si="849"/>
        <v>0</v>
      </c>
      <c r="BL128" s="68">
        <f>+[1]Аппарат!BL123+[1]Филиалы!BL85</f>
        <v>0</v>
      </c>
      <c r="BM128" s="68">
        <f>+[1]Аппарат!BM123</f>
        <v>0</v>
      </c>
      <c r="BN128" s="68"/>
      <c r="BO128" s="150">
        <f t="shared" si="850"/>
        <v>158.40000000000003</v>
      </c>
      <c r="BP128" s="68">
        <f>+[1]Аппарат!BP123+[1]Филиалы!BP85</f>
        <v>114.42469186148189</v>
      </c>
      <c r="BQ128" s="68">
        <f>+[1]Аппарат!BQ123</f>
        <v>43.97530813851813</v>
      </c>
      <c r="BR128" s="68">
        <f>+[1]Аппарат!BR123</f>
        <v>0</v>
      </c>
      <c r="BS128" s="139">
        <f t="shared" si="687"/>
        <v>-158.40000000000003</v>
      </c>
      <c r="BT128" s="140" t="e">
        <f t="shared" si="688"/>
        <v>#DIV/0!</v>
      </c>
      <c r="BU128" s="149">
        <f t="shared" si="851"/>
        <v>0</v>
      </c>
      <c r="BV128" s="68">
        <f t="shared" ref="BV128:BX133" si="1088">+AR128+BB128+BL128</f>
        <v>0</v>
      </c>
      <c r="BW128" s="68">
        <f t="shared" si="1088"/>
        <v>0</v>
      </c>
      <c r="BX128" s="68">
        <f t="shared" si="1088"/>
        <v>0</v>
      </c>
      <c r="BY128" s="150">
        <f t="shared" si="852"/>
        <v>237.60000000000002</v>
      </c>
      <c r="BZ128" s="68">
        <f t="shared" ref="BZ128:CB133" si="1089">+AV128+BF128+BP128</f>
        <v>171.1597235287299</v>
      </c>
      <c r="CA128" s="68">
        <f t="shared" si="1089"/>
        <v>66.440276471270124</v>
      </c>
      <c r="CB128" s="68">
        <f t="shared" si="1089"/>
        <v>0</v>
      </c>
      <c r="CC128" s="139">
        <f t="shared" si="689"/>
        <v>-237.60000000000002</v>
      </c>
      <c r="CD128" s="140" t="e">
        <f t="shared" si="690"/>
        <v>#DIV/0!</v>
      </c>
      <c r="CE128" s="149">
        <f t="shared" si="853"/>
        <v>200</v>
      </c>
      <c r="CF128" s="68">
        <f t="shared" ref="CF128:CH133" si="1090">+AH128+BV128</f>
        <v>146.41789213807061</v>
      </c>
      <c r="CG128" s="68">
        <f t="shared" si="1090"/>
        <v>53.582107861929373</v>
      </c>
      <c r="CH128" s="68">
        <f t="shared" si="1090"/>
        <v>0</v>
      </c>
      <c r="CI128" s="150">
        <f t="shared" si="854"/>
        <v>714.38759728000002</v>
      </c>
      <c r="CJ128" s="68">
        <f>+[1]Аппарат!CJ123+[1]Филиалы!CJ85</f>
        <v>513.31533016632989</v>
      </c>
      <c r="CK128" s="68">
        <f>+[1]Аппарат!CK123</f>
        <v>201.07226711367014</v>
      </c>
      <c r="CL128" s="68">
        <f>+[1]Аппарат!CL123</f>
        <v>0</v>
      </c>
      <c r="CM128" s="139">
        <f t="shared" si="691"/>
        <v>-514.38759728000002</v>
      </c>
      <c r="CN128" s="140">
        <f t="shared" si="692"/>
        <v>257.19379864000001</v>
      </c>
      <c r="CO128" s="149">
        <f t="shared" si="933"/>
        <v>8.8000000000000007</v>
      </c>
      <c r="CP128" s="68">
        <f>+[1]Аппарат!CP123+[1]Филиалы!CP85</f>
        <v>8.8000000000000007</v>
      </c>
      <c r="CQ128" s="68">
        <f>+[1]Аппарат!CQ123</f>
        <v>0</v>
      </c>
      <c r="CR128" s="68"/>
      <c r="CS128" s="150">
        <f t="shared" si="935"/>
        <v>79.2</v>
      </c>
      <c r="CT128" s="68">
        <f>+[1]Аппарат!CT123+[1]Филиалы!CT85</f>
        <v>55.821738870122232</v>
      </c>
      <c r="CU128" s="68">
        <f>+[1]Аппарат!CU123</f>
        <v>23.378261129877774</v>
      </c>
      <c r="CV128" s="68">
        <f>+[1]Аппарат!CV123</f>
        <v>0</v>
      </c>
      <c r="CW128" s="139">
        <f t="shared" si="763"/>
        <v>-70.400000000000006</v>
      </c>
      <c r="CX128" s="140">
        <f t="shared" si="764"/>
        <v>800</v>
      </c>
      <c r="CY128" s="149">
        <f t="shared" si="765"/>
        <v>0</v>
      </c>
      <c r="CZ128" s="68">
        <f>+[1]Аппарат!CZ123+[1]Филиалы!CZ85</f>
        <v>0</v>
      </c>
      <c r="DA128" s="68">
        <f>+[1]Аппарат!DA123</f>
        <v>0</v>
      </c>
      <c r="DB128" s="68"/>
      <c r="DC128" s="150">
        <f t="shared" si="662"/>
        <v>645.75</v>
      </c>
      <c r="DD128" s="68">
        <f>+[1]Аппарат!DD123+[1]Филиалы!DD85</f>
        <v>465.94857491466826</v>
      </c>
      <c r="DE128" s="68">
        <f>+[1]Аппарат!DE123</f>
        <v>179.80142508533177</v>
      </c>
      <c r="DF128" s="68">
        <f>+[1]Аппарат!DF123</f>
        <v>0</v>
      </c>
      <c r="DG128" s="139">
        <f t="shared" si="766"/>
        <v>-645.75</v>
      </c>
      <c r="DH128" s="140" t="e">
        <f t="shared" si="767"/>
        <v>#DIV/0!</v>
      </c>
      <c r="DI128" s="149">
        <f t="shared" si="855"/>
        <v>8.8000000000000007</v>
      </c>
      <c r="DJ128" s="68">
        <f>+[1]Аппарат!DJ123+[1]Филиалы!DJ85</f>
        <v>8.8000000000000007</v>
      </c>
      <c r="DK128" s="68">
        <f>+[1]Аппарат!DK123</f>
        <v>0</v>
      </c>
      <c r="DL128" s="68"/>
      <c r="DM128" s="150">
        <f t="shared" si="856"/>
        <v>415.25400000000002</v>
      </c>
      <c r="DN128" s="68">
        <f>+[1]Аппарат!DN123+[1]Филиалы!DN85</f>
        <v>301.84400093904844</v>
      </c>
      <c r="DO128" s="68">
        <f>+[1]Аппарат!DO123</f>
        <v>113.40999906095158</v>
      </c>
      <c r="DP128" s="68">
        <f>+[1]Аппарат!DP123</f>
        <v>0</v>
      </c>
      <c r="DQ128" s="139">
        <f t="shared" si="768"/>
        <v>-406.45400000000001</v>
      </c>
      <c r="DR128" s="140">
        <f t="shared" si="769"/>
        <v>4618.795454545454</v>
      </c>
      <c r="DS128" s="149">
        <f t="shared" si="857"/>
        <v>17.600000000000001</v>
      </c>
      <c r="DT128" s="68">
        <f t="shared" ref="DT128:DV133" si="1091">+CP128+CZ128+DJ128</f>
        <v>17.600000000000001</v>
      </c>
      <c r="DU128" s="68">
        <f t="shared" si="1091"/>
        <v>0</v>
      </c>
      <c r="DV128" s="68">
        <f t="shared" si="1091"/>
        <v>0</v>
      </c>
      <c r="DW128" s="150">
        <f t="shared" si="858"/>
        <v>1140.2040000000002</v>
      </c>
      <c r="DX128" s="68">
        <f t="shared" ref="DX128:DZ133" si="1092">+CT128+DD128+DN128</f>
        <v>823.6143147238389</v>
      </c>
      <c r="DY128" s="68">
        <f t="shared" si="1092"/>
        <v>316.58968527616116</v>
      </c>
      <c r="DZ128" s="68">
        <f t="shared" si="1092"/>
        <v>0</v>
      </c>
      <c r="EA128" s="139">
        <f t="shared" si="770"/>
        <v>-1122.6040000000003</v>
      </c>
      <c r="EB128" s="140">
        <f t="shared" si="771"/>
        <v>6378.4318181818189</v>
      </c>
      <c r="EC128" s="149">
        <f t="shared" si="859"/>
        <v>217.59999999999997</v>
      </c>
      <c r="ED128" s="68">
        <f t="shared" ref="ED128:EF133" si="1093">+CF128+DT128</f>
        <v>164.01789213807061</v>
      </c>
      <c r="EE128" s="68">
        <f t="shared" si="1093"/>
        <v>53.582107861929373</v>
      </c>
      <c r="EF128" s="68">
        <f t="shared" si="1093"/>
        <v>0</v>
      </c>
      <c r="EG128" s="150">
        <f t="shared" si="860"/>
        <v>1854.5915972799999</v>
      </c>
      <c r="EH128" s="68">
        <f t="shared" ref="EH128:EJ133" si="1094">+CJ128+DX128</f>
        <v>1336.9296448901687</v>
      </c>
      <c r="EI128" s="68">
        <f t="shared" si="1094"/>
        <v>517.6619523898313</v>
      </c>
      <c r="EJ128" s="68">
        <f t="shared" si="1094"/>
        <v>0</v>
      </c>
      <c r="EK128" s="139">
        <f t="shared" si="772"/>
        <v>-1636.99159728</v>
      </c>
      <c r="EL128" s="140">
        <f t="shared" si="773"/>
        <v>752.29393257352956</v>
      </c>
      <c r="EM128" s="149">
        <f t="shared" si="861"/>
        <v>0</v>
      </c>
      <c r="EN128" s="68">
        <f>+[1]Аппарат!EN123+[1]Филиалы!EN85</f>
        <v>0</v>
      </c>
      <c r="EO128" s="68">
        <f>+[1]Аппарат!EO123</f>
        <v>0</v>
      </c>
      <c r="EP128" s="68"/>
      <c r="EQ128" s="150">
        <f t="shared" si="862"/>
        <v>0</v>
      </c>
      <c r="ER128" s="68">
        <f>+[1]Аппарат!ER123+[1]Филиалы!ER85</f>
        <v>0</v>
      </c>
      <c r="ES128" s="68">
        <f>+[1]Аппарат!ES123</f>
        <v>0</v>
      </c>
      <c r="ET128" s="68">
        <f>+[1]Аппарат!ET123</f>
        <v>0</v>
      </c>
      <c r="EU128" s="139">
        <f t="shared" si="774"/>
        <v>0</v>
      </c>
      <c r="EV128" s="140" t="e">
        <f t="shared" si="775"/>
        <v>#DIV/0!</v>
      </c>
      <c r="EW128" s="149">
        <f t="shared" si="863"/>
        <v>0</v>
      </c>
      <c r="EX128" s="68">
        <f>+[1]Аппарат!EX123+[1]Филиалы!EX85</f>
        <v>0</v>
      </c>
      <c r="EY128" s="68">
        <f>+[1]Аппарат!EY123</f>
        <v>0</v>
      </c>
      <c r="EZ128" s="68"/>
      <c r="FA128" s="150">
        <f t="shared" si="864"/>
        <v>0</v>
      </c>
      <c r="FB128" s="68">
        <f>+[1]Аппарат!FB123+[1]Филиалы!FB85</f>
        <v>0</v>
      </c>
      <c r="FC128" s="68">
        <f>+[1]Аппарат!FC123</f>
        <v>0</v>
      </c>
      <c r="FD128" s="68">
        <f>+[1]Аппарат!FD123</f>
        <v>0</v>
      </c>
      <c r="FE128" s="139">
        <f t="shared" si="776"/>
        <v>0</v>
      </c>
      <c r="FF128" s="140" t="e">
        <f t="shared" si="777"/>
        <v>#DIV/0!</v>
      </c>
      <c r="FG128" s="149">
        <f t="shared" si="865"/>
        <v>8.8000000000000007</v>
      </c>
      <c r="FH128" s="68">
        <f>+[1]Аппарат!FH123+[1]Филиалы!FH85</f>
        <v>8.8000000000000007</v>
      </c>
      <c r="FI128" s="68">
        <f>+[1]Аппарат!FI123</f>
        <v>0</v>
      </c>
      <c r="FJ128" s="68"/>
      <c r="FK128" s="150">
        <f t="shared" si="866"/>
        <v>0</v>
      </c>
      <c r="FL128" s="68">
        <f>+[1]Аппарат!FL123+[1]Филиалы!FL85</f>
        <v>0</v>
      </c>
      <c r="FM128" s="68">
        <f>+[1]Аппарат!FM123</f>
        <v>0</v>
      </c>
      <c r="FN128" s="68">
        <f>+[1]Аппарат!FN123</f>
        <v>0</v>
      </c>
      <c r="FO128" s="139">
        <f t="shared" si="778"/>
        <v>8.8000000000000007</v>
      </c>
      <c r="FP128" s="140">
        <f t="shared" si="779"/>
        <v>-100</v>
      </c>
      <c r="FQ128" s="149">
        <f t="shared" si="867"/>
        <v>8.8000000000000007</v>
      </c>
      <c r="FR128" s="68">
        <f t="shared" ref="FR128:FT133" si="1095">+EN128+EX128+FH128</f>
        <v>8.8000000000000007</v>
      </c>
      <c r="FS128" s="68">
        <f t="shared" si="1095"/>
        <v>0</v>
      </c>
      <c r="FT128" s="68">
        <f t="shared" si="1095"/>
        <v>0</v>
      </c>
      <c r="FU128" s="150">
        <f t="shared" si="868"/>
        <v>0</v>
      </c>
      <c r="FV128" s="68">
        <f t="shared" ref="FV128:FX133" si="1096">+ER128+FB128+FL128</f>
        <v>0</v>
      </c>
      <c r="FW128" s="68">
        <f t="shared" si="1096"/>
        <v>0</v>
      </c>
      <c r="FX128" s="68">
        <f t="shared" si="1096"/>
        <v>0</v>
      </c>
      <c r="FY128" s="139">
        <f t="shared" si="780"/>
        <v>8.8000000000000007</v>
      </c>
      <c r="FZ128" s="140">
        <f t="shared" si="781"/>
        <v>-100</v>
      </c>
      <c r="GA128" s="149">
        <f t="shared" si="869"/>
        <v>26.400000000000002</v>
      </c>
      <c r="GB128" s="68">
        <f t="shared" ref="GB128:GD133" si="1097">+DT128+FR128</f>
        <v>26.400000000000002</v>
      </c>
      <c r="GC128" s="68">
        <f t="shared" si="1097"/>
        <v>0</v>
      </c>
      <c r="GD128" s="68">
        <f t="shared" si="1097"/>
        <v>0</v>
      </c>
      <c r="GE128" s="150">
        <f t="shared" si="870"/>
        <v>1140.2040000000002</v>
      </c>
      <c r="GF128" s="68">
        <f t="shared" ref="GF128:GH133" si="1098">+DX128+FV128</f>
        <v>823.6143147238389</v>
      </c>
      <c r="GG128" s="68">
        <f t="shared" si="1098"/>
        <v>316.58968527616116</v>
      </c>
      <c r="GH128" s="68">
        <f t="shared" si="1098"/>
        <v>0</v>
      </c>
      <c r="GI128" s="139">
        <f t="shared" si="782"/>
        <v>-1113.8040000000001</v>
      </c>
      <c r="GJ128" s="140">
        <f t="shared" si="783"/>
        <v>4218.954545454546</v>
      </c>
      <c r="GK128" s="149">
        <f t="shared" si="871"/>
        <v>226.39999999999998</v>
      </c>
      <c r="GL128" s="68">
        <f t="shared" ref="GL128:GN133" si="1099">+ED128+FR128</f>
        <v>172.81789213807062</v>
      </c>
      <c r="GM128" s="68">
        <f t="shared" si="1099"/>
        <v>53.582107861929373</v>
      </c>
      <c r="GN128" s="68">
        <f t="shared" si="1099"/>
        <v>0</v>
      </c>
      <c r="GO128" s="150">
        <f t="shared" si="872"/>
        <v>1854.5915972799999</v>
      </c>
      <c r="GP128" s="68">
        <f t="shared" ref="GP128:GR133" si="1100">+EH128+FV128</f>
        <v>1336.9296448901687</v>
      </c>
      <c r="GQ128" s="68">
        <f t="shared" si="1100"/>
        <v>517.6619523898313</v>
      </c>
      <c r="GR128" s="68">
        <f t="shared" si="1100"/>
        <v>0</v>
      </c>
      <c r="GS128" s="139">
        <f t="shared" si="784"/>
        <v>-1628.1915972799998</v>
      </c>
      <c r="GT128" s="140">
        <f t="shared" si="785"/>
        <v>719.16589985865721</v>
      </c>
      <c r="GV128" s="31">
        <f>+GK128-[1]Шатура!GK85</f>
        <v>226.39999999999998</v>
      </c>
      <c r="GX128" s="65">
        <f t="shared" si="673"/>
        <v>-714.38759728000002</v>
      </c>
      <c r="GZ128" s="79">
        <f t="shared" si="874"/>
        <v>476.78759728</v>
      </c>
    </row>
    <row r="129" spans="1:212" ht="15" x14ac:dyDescent="0.2">
      <c r="A129" s="340"/>
      <c r="B129" s="107" t="s">
        <v>388</v>
      </c>
      <c r="C129" s="149">
        <f t="shared" si="674"/>
        <v>819.7136999999999</v>
      </c>
      <c r="D129" s="68">
        <f>+[1]Аппарат!D124+[1]Филиалы!D86</f>
        <v>601.56834709873795</v>
      </c>
      <c r="E129" s="68">
        <f>+[1]Аппарат!E124+[1]Филиалы!F86</f>
        <v>218.14535290126199</v>
      </c>
      <c r="F129" s="68">
        <f>+[1]Филиалы!E86</f>
        <v>0</v>
      </c>
      <c r="G129" s="150">
        <f t="shared" si="934"/>
        <v>606.65800000000002</v>
      </c>
      <c r="H129" s="68">
        <f>+[1]Аппарат!H124+[1]Филиалы!H86</f>
        <v>427.65400782543401</v>
      </c>
      <c r="I129" s="68">
        <f>+[1]Аппарат!I124+[1]Филиалы!J86</f>
        <v>179.00399217456601</v>
      </c>
      <c r="J129" s="68">
        <f>+[1]Филиалы!I86</f>
        <v>0</v>
      </c>
      <c r="K129" s="139">
        <f t="shared" si="675"/>
        <v>213.05569999999989</v>
      </c>
      <c r="L129" s="140">
        <f t="shared" si="676"/>
        <v>-25.991477268221814</v>
      </c>
      <c r="M129" s="149">
        <f t="shared" si="762"/>
        <v>819.71370000000002</v>
      </c>
      <c r="N129" s="68">
        <f>+[1]Аппарат!N124+[1]Филиалы!N86</f>
        <v>602.17659049828649</v>
      </c>
      <c r="O129" s="68">
        <f>+[1]Аппарат!O124+[1]Филиалы!P86</f>
        <v>217.53710950171347</v>
      </c>
      <c r="P129" s="68">
        <f>+[1]Филиалы!O86</f>
        <v>0</v>
      </c>
      <c r="Q129" s="150">
        <f t="shared" si="656"/>
        <v>574.62010473750001</v>
      </c>
      <c r="R129" s="68">
        <f>+[1]Аппарат!R124+[1]Филиалы!R86</f>
        <v>400.26450798750005</v>
      </c>
      <c r="S129" s="68">
        <f>+[1]Аппарат!S124+[1]Филиалы!T86</f>
        <v>174.35559675000002</v>
      </c>
      <c r="T129" s="68">
        <f>+[1]Филиалы!S86</f>
        <v>0</v>
      </c>
      <c r="U129" s="139">
        <f t="shared" si="677"/>
        <v>245.0935952625</v>
      </c>
      <c r="V129" s="140">
        <f t="shared" si="678"/>
        <v>-29.89990227838085</v>
      </c>
      <c r="W129" s="149">
        <f t="shared" si="841"/>
        <v>819.71369999999979</v>
      </c>
      <c r="X129" s="68">
        <f>+[1]Аппарат!X124+[1]Филиалы!X86</f>
        <v>601.56834709873783</v>
      </c>
      <c r="Y129" s="68">
        <f>+[1]Аппарат!Y124+[1]Филиалы!Z86</f>
        <v>218.14535290126202</v>
      </c>
      <c r="Z129" s="68">
        <f>+[1]Филиалы!Y86</f>
        <v>0</v>
      </c>
      <c r="AA129" s="150">
        <f t="shared" si="842"/>
        <v>579.33900000000006</v>
      </c>
      <c r="AB129" s="68">
        <f>+[1]Аппарат!AB124+[1]Филиалы!AB86</f>
        <v>418.90376783922</v>
      </c>
      <c r="AC129" s="68">
        <f>+[1]Аппарат!AC124+[1]Филиалы!AD86</f>
        <v>160.43523216078003</v>
      </c>
      <c r="AD129" s="68">
        <f>+[1]Филиалы!AC86</f>
        <v>0</v>
      </c>
      <c r="AE129" s="139">
        <f t="shared" si="679"/>
        <v>240.37469999999973</v>
      </c>
      <c r="AF129" s="140">
        <f t="shared" si="680"/>
        <v>-29.324226251189884</v>
      </c>
      <c r="AG129" s="149">
        <f t="shared" si="843"/>
        <v>2459.1410999999998</v>
      </c>
      <c r="AH129" s="68">
        <f t="shared" si="1086"/>
        <v>1805.3132846957624</v>
      </c>
      <c r="AI129" s="68">
        <f t="shared" si="1086"/>
        <v>653.82781530423745</v>
      </c>
      <c r="AJ129" s="68">
        <f t="shared" si="1086"/>
        <v>0</v>
      </c>
      <c r="AK129" s="150">
        <f t="shared" si="844"/>
        <v>1760.6171047375001</v>
      </c>
      <c r="AL129" s="68">
        <f t="shared" si="1087"/>
        <v>1246.8222836521541</v>
      </c>
      <c r="AM129" s="68">
        <f t="shared" si="1087"/>
        <v>513.79482108534603</v>
      </c>
      <c r="AN129" s="68">
        <f t="shared" si="1087"/>
        <v>0</v>
      </c>
      <c r="AO129" s="139">
        <f t="shared" si="681"/>
        <v>698.52399526249974</v>
      </c>
      <c r="AP129" s="140">
        <f t="shared" si="682"/>
        <v>-28.405201932597507</v>
      </c>
      <c r="AQ129" s="149">
        <f t="shared" si="845"/>
        <v>870.81369999999993</v>
      </c>
      <c r="AR129" s="68">
        <f>+[1]Аппарат!AR124+[1]Филиалы!AR86</f>
        <v>652.66834709873785</v>
      </c>
      <c r="AS129" s="68">
        <f>+[1]Аппарат!AS124+[1]Филиалы!AT86</f>
        <v>218.14535290126202</v>
      </c>
      <c r="AT129" s="68">
        <f>+[1]Филиалы!AS86</f>
        <v>0</v>
      </c>
      <c r="AU129" s="150">
        <f t="shared" si="846"/>
        <v>677.07704000000001</v>
      </c>
      <c r="AV129" s="68">
        <f>+[1]Аппарат!AV124+[1]Филиалы!AV86</f>
        <v>495.15918189551894</v>
      </c>
      <c r="AW129" s="68">
        <f>+[1]Аппарат!AW124+[1]Филиалы!AX86</f>
        <v>181.7837181044811</v>
      </c>
      <c r="AX129" s="68">
        <f>+[1]Филиалы!AW86</f>
        <v>0.13413999999999998</v>
      </c>
      <c r="AY129" s="139">
        <f t="shared" si="683"/>
        <v>193.73665999999992</v>
      </c>
      <c r="AZ129" s="140">
        <f t="shared" si="684"/>
        <v>-22.247773547889736</v>
      </c>
      <c r="BA129" s="149">
        <f t="shared" si="847"/>
        <v>819.71369999999979</v>
      </c>
      <c r="BB129" s="68">
        <f>+[1]Аппарат!BB124+[1]Филиалы!BB86</f>
        <v>597.96763555087409</v>
      </c>
      <c r="BC129" s="68">
        <f>+[1]Аппарат!BC124+[1]Филиалы!BD86</f>
        <v>221.74606444912575</v>
      </c>
      <c r="BD129" s="68">
        <f>+[1]Филиалы!BC86</f>
        <v>0</v>
      </c>
      <c r="BE129" s="150">
        <f t="shared" si="848"/>
        <v>615.12178363828843</v>
      </c>
      <c r="BF129" s="68">
        <f>+[1]Аппарат!BF124+[1]Филиалы!BF86</f>
        <v>440.19258187598842</v>
      </c>
      <c r="BG129" s="68">
        <f>+[1]Аппарат!BG124+[1]Филиалы!BH86</f>
        <v>174.92920176230001</v>
      </c>
      <c r="BH129" s="68">
        <f>+[1]Филиалы!BG86</f>
        <v>0</v>
      </c>
      <c r="BI129" s="139">
        <f t="shared" si="685"/>
        <v>204.59191636171136</v>
      </c>
      <c r="BJ129" s="140">
        <f t="shared" si="686"/>
        <v>-24.958948028038492</v>
      </c>
      <c r="BK129" s="149">
        <f t="shared" si="849"/>
        <v>819.7136999999999</v>
      </c>
      <c r="BL129" s="68">
        <f>+[1]Аппарат!BL124+[1]Филиалы!BL86</f>
        <v>601.56834709873795</v>
      </c>
      <c r="BM129" s="68">
        <f>+[1]Аппарат!BM124+[1]Филиалы!BN86</f>
        <v>218.14535290126199</v>
      </c>
      <c r="BN129" s="68">
        <f>+[1]Филиалы!BM86</f>
        <v>0</v>
      </c>
      <c r="BO129" s="150">
        <f t="shared" si="850"/>
        <v>1977.4749999999999</v>
      </c>
      <c r="BP129" s="68">
        <f>+[1]Аппарат!BP124+[1]Филиалы!BP86</f>
        <v>1472.476320184777</v>
      </c>
      <c r="BQ129" s="68">
        <f>+[1]Аппарат!BQ124+[1]Филиалы!BR86</f>
        <v>504.998679815223</v>
      </c>
      <c r="BR129" s="68">
        <f>+[1]Филиалы!BQ86</f>
        <v>0</v>
      </c>
      <c r="BS129" s="139">
        <f t="shared" si="687"/>
        <v>-1157.7613000000001</v>
      </c>
      <c r="BT129" s="140">
        <f t="shared" si="688"/>
        <v>141.2397157690545</v>
      </c>
      <c r="BU129" s="149">
        <f t="shared" si="851"/>
        <v>2510.2410999999993</v>
      </c>
      <c r="BV129" s="68">
        <f t="shared" si="1088"/>
        <v>1852.2043297483497</v>
      </c>
      <c r="BW129" s="68">
        <f t="shared" si="1088"/>
        <v>658.03677025164973</v>
      </c>
      <c r="BX129" s="68">
        <f t="shared" si="1088"/>
        <v>0</v>
      </c>
      <c r="BY129" s="150">
        <f t="shared" si="852"/>
        <v>3269.6738236382889</v>
      </c>
      <c r="BZ129" s="68">
        <f t="shared" si="1089"/>
        <v>2407.8280839562844</v>
      </c>
      <c r="CA129" s="68">
        <f t="shared" si="1089"/>
        <v>861.71159968200413</v>
      </c>
      <c r="CB129" s="68">
        <f t="shared" si="1089"/>
        <v>0.13413999999999998</v>
      </c>
      <c r="CC129" s="139">
        <f t="shared" si="689"/>
        <v>-759.43272363828964</v>
      </c>
      <c r="CD129" s="140">
        <f t="shared" si="690"/>
        <v>30.253377798582363</v>
      </c>
      <c r="CE129" s="149">
        <f t="shared" si="853"/>
        <v>4969.3821999999991</v>
      </c>
      <c r="CF129" s="68">
        <f t="shared" si="1090"/>
        <v>3657.517614444112</v>
      </c>
      <c r="CG129" s="68">
        <f t="shared" si="1090"/>
        <v>1311.8645855558871</v>
      </c>
      <c r="CH129" s="68">
        <f t="shared" si="1090"/>
        <v>0</v>
      </c>
      <c r="CI129" s="150">
        <f t="shared" si="854"/>
        <v>5030.290928375789</v>
      </c>
      <c r="CJ129" s="68">
        <f>+[1]Аппарат!CJ124+[1]Филиалы!CJ86</f>
        <v>3654.6503676084385</v>
      </c>
      <c r="CK129" s="68">
        <f>+[1]Аппарат!CK124+[1]Филиалы!CL86</f>
        <v>1375.5064207673502</v>
      </c>
      <c r="CL129" s="68">
        <f>+[1]Филиалы!CK86</f>
        <v>0.13413999999999998</v>
      </c>
      <c r="CM129" s="139">
        <f t="shared" si="691"/>
        <v>-60.908728375789906</v>
      </c>
      <c r="CN129" s="140">
        <f t="shared" si="692"/>
        <v>1.225680093106746</v>
      </c>
      <c r="CO129" s="149">
        <f t="shared" si="933"/>
        <v>819.71370000000002</v>
      </c>
      <c r="CP129" s="68">
        <f>+[1]Аппарат!CP124+[1]Филиалы!CP86</f>
        <v>601.56834709873795</v>
      </c>
      <c r="CQ129" s="68">
        <f>+[1]Аппарат!CQ124+[1]Филиалы!CR86</f>
        <v>218.14535290126207</v>
      </c>
      <c r="CR129" s="68">
        <f>+[1]Филиалы!CQ86</f>
        <v>0</v>
      </c>
      <c r="CS129" s="150">
        <f t="shared" si="935"/>
        <v>1086.9755200000002</v>
      </c>
      <c r="CT129" s="68">
        <f>+[1]Аппарат!CT124+[1]Филиалы!CT86</f>
        <v>748.06958248490662</v>
      </c>
      <c r="CU129" s="68">
        <f>+[1]Аппарат!CU124+[1]Филиалы!CV86</f>
        <v>338.90593751509357</v>
      </c>
      <c r="CV129" s="68">
        <f>+[1]Филиалы!CU86</f>
        <v>0</v>
      </c>
      <c r="CW129" s="139">
        <f t="shared" si="763"/>
        <v>-267.26182000000017</v>
      </c>
      <c r="CX129" s="140">
        <f t="shared" si="764"/>
        <v>32.604288546110695</v>
      </c>
      <c r="CY129" s="149">
        <f t="shared" si="765"/>
        <v>819.71370000000002</v>
      </c>
      <c r="CZ129" s="68">
        <f>+[1]Аппарат!CZ124+[1]Филиалы!CZ86</f>
        <v>597.98775441572525</v>
      </c>
      <c r="DA129" s="68">
        <f>+[1]Аппарат!DA124+[1]Филиалы!DB86</f>
        <v>221.72594558427477</v>
      </c>
      <c r="DB129" s="68">
        <f>+[1]Филиалы!DA86</f>
        <v>0</v>
      </c>
      <c r="DC129" s="150">
        <f t="shared" si="662"/>
        <v>1191.85952</v>
      </c>
      <c r="DD129" s="68">
        <f>+[1]Аппарат!DD124+[1]Филиалы!DD86</f>
        <v>873.63253520571573</v>
      </c>
      <c r="DE129" s="68">
        <f>+[1]Аппарат!DE124+[1]Филиалы!DF86</f>
        <v>318.22698479428436</v>
      </c>
      <c r="DF129" s="68">
        <f>+[1]Филиалы!DE86</f>
        <v>0</v>
      </c>
      <c r="DG129" s="139">
        <f t="shared" si="766"/>
        <v>-372.14581999999996</v>
      </c>
      <c r="DH129" s="140">
        <f t="shared" si="767"/>
        <v>45.399487650383293</v>
      </c>
      <c r="DI129" s="149">
        <f t="shared" si="855"/>
        <v>834.7136999999999</v>
      </c>
      <c r="DJ129" s="68">
        <f>+[1]Аппарат!DJ124+[1]Филиалы!DJ86</f>
        <v>616.56834709873783</v>
      </c>
      <c r="DK129" s="68">
        <f>+[1]Аппарат!DK124+[1]Филиалы!DL86</f>
        <v>218.14535290126207</v>
      </c>
      <c r="DL129" s="68">
        <f>+[1]Филиалы!DK86</f>
        <v>0</v>
      </c>
      <c r="DM129" s="150">
        <f t="shared" si="856"/>
        <v>1415.1365990000004</v>
      </c>
      <c r="DN129" s="68">
        <f>+[1]Аппарат!DN124+[1]Филиалы!DN86</f>
        <v>963.79134484319661</v>
      </c>
      <c r="DO129" s="68">
        <f>+[1]Аппарат!DO124+[1]Филиалы!DP86</f>
        <v>451.34525415680372</v>
      </c>
      <c r="DP129" s="68">
        <f>+[1]Филиалы!DO86</f>
        <v>0</v>
      </c>
      <c r="DQ129" s="139">
        <f t="shared" si="768"/>
        <v>-580.42289900000048</v>
      </c>
      <c r="DR129" s="140">
        <f t="shared" si="769"/>
        <v>69.535566386414956</v>
      </c>
      <c r="DS129" s="149">
        <f t="shared" si="857"/>
        <v>2474.1410999999998</v>
      </c>
      <c r="DT129" s="68">
        <f t="shared" si="1091"/>
        <v>1816.1244486132009</v>
      </c>
      <c r="DU129" s="68">
        <f t="shared" si="1091"/>
        <v>658.01665138679891</v>
      </c>
      <c r="DV129" s="68">
        <f t="shared" si="1091"/>
        <v>0</v>
      </c>
      <c r="DW129" s="150">
        <f t="shared" si="858"/>
        <v>3693.9716390000008</v>
      </c>
      <c r="DX129" s="68">
        <f t="shared" si="1092"/>
        <v>2585.4934625338192</v>
      </c>
      <c r="DY129" s="68">
        <f t="shared" si="1092"/>
        <v>1108.4781764661816</v>
      </c>
      <c r="DZ129" s="68">
        <f t="shared" si="1092"/>
        <v>0</v>
      </c>
      <c r="EA129" s="139">
        <f t="shared" si="770"/>
        <v>-1219.830539000001</v>
      </c>
      <c r="EB129" s="140">
        <f t="shared" si="771"/>
        <v>49.303192085528224</v>
      </c>
      <c r="EC129" s="149">
        <f t="shared" si="859"/>
        <v>7443.5232999999989</v>
      </c>
      <c r="ED129" s="68">
        <f t="shared" si="1093"/>
        <v>5473.642063057313</v>
      </c>
      <c r="EE129" s="68">
        <f t="shared" si="1093"/>
        <v>1969.881236942686</v>
      </c>
      <c r="EF129" s="68">
        <f t="shared" si="1093"/>
        <v>0</v>
      </c>
      <c r="EG129" s="150">
        <f t="shared" si="860"/>
        <v>8724.2625673757884</v>
      </c>
      <c r="EH129" s="68">
        <f t="shared" si="1094"/>
        <v>6240.1438301422577</v>
      </c>
      <c r="EI129" s="68">
        <f t="shared" si="1094"/>
        <v>2483.9845972335315</v>
      </c>
      <c r="EJ129" s="68">
        <f t="shared" si="1094"/>
        <v>0.13413999999999998</v>
      </c>
      <c r="EK129" s="139">
        <f t="shared" si="772"/>
        <v>-1280.7392673757895</v>
      </c>
      <c r="EL129" s="140">
        <f t="shared" si="773"/>
        <v>17.206089317619117</v>
      </c>
      <c r="EM129" s="149">
        <f t="shared" si="861"/>
        <v>819.71370000000002</v>
      </c>
      <c r="EN129" s="68">
        <f>+[1]Аппарат!EN124+[1]Филиалы!EN86</f>
        <v>601.56834709873806</v>
      </c>
      <c r="EO129" s="68">
        <f>+[1]Аппарат!EO124+[1]Филиалы!EP86</f>
        <v>218.14535290126202</v>
      </c>
      <c r="EP129" s="68">
        <f>+[1]Филиалы!EO86</f>
        <v>0</v>
      </c>
      <c r="EQ129" s="150">
        <f t="shared" si="862"/>
        <v>766.3857999999999</v>
      </c>
      <c r="ER129" s="68">
        <f>+[1]Аппарат!ER124+[1]Филиалы!ER86</f>
        <v>579.49965555459585</v>
      </c>
      <c r="ES129" s="68">
        <f>+[1]Аппарат!ES124+[1]Филиалы!ET86</f>
        <v>186.88614444540408</v>
      </c>
      <c r="ET129" s="68">
        <f>+[1]Филиалы!ES86</f>
        <v>0</v>
      </c>
      <c r="EU129" s="139">
        <f t="shared" si="774"/>
        <v>53.327900000000113</v>
      </c>
      <c r="EV129" s="140">
        <f t="shared" si="775"/>
        <v>-6.5056738712552971</v>
      </c>
      <c r="EW129" s="149">
        <f t="shared" si="863"/>
        <v>834.7136999999999</v>
      </c>
      <c r="EX129" s="68">
        <f>+[1]Аппарат!EX124+[1]Филиалы!EX86</f>
        <v>612.89897574085694</v>
      </c>
      <c r="EY129" s="68">
        <f>+[1]Аппарат!EY124+[1]Филиалы!EZ86</f>
        <v>221.81472425914296</v>
      </c>
      <c r="EZ129" s="68">
        <f>+[1]Филиалы!EY86</f>
        <v>0</v>
      </c>
      <c r="FA129" s="150">
        <f t="shared" si="864"/>
        <v>1376.5739999999998</v>
      </c>
      <c r="FB129" s="68">
        <f>+[1]Аппарат!FB124+[1]Филиалы!FB86</f>
        <v>1004.8486951637418</v>
      </c>
      <c r="FC129" s="68">
        <f>+[1]Аппарат!FC124+[1]Филиалы!FD86</f>
        <v>371.69530483625795</v>
      </c>
      <c r="FD129" s="68">
        <f>+[1]Филиалы!FC86</f>
        <v>0.03</v>
      </c>
      <c r="FE129" s="139">
        <f t="shared" si="776"/>
        <v>-541.86029999999994</v>
      </c>
      <c r="FF129" s="140">
        <f t="shared" si="777"/>
        <v>64.915707026253415</v>
      </c>
      <c r="FG129" s="149">
        <f t="shared" si="865"/>
        <v>819.71369999999979</v>
      </c>
      <c r="FH129" s="68">
        <f>+[1]Аппарат!FH124+[1]Филиалы!FH86</f>
        <v>601.56834709873783</v>
      </c>
      <c r="FI129" s="68">
        <f>+[1]Аппарат!FI124+[1]Филиалы!FJ86</f>
        <v>218.14535290126199</v>
      </c>
      <c r="FJ129" s="68">
        <f>+[1]Филиалы!FI86</f>
        <v>0</v>
      </c>
      <c r="FK129" s="150">
        <f t="shared" si="866"/>
        <v>1676.885</v>
      </c>
      <c r="FL129" s="68">
        <f>+[1]Аппарат!FL124+[1]Филиалы!FL86</f>
        <v>1228.4919301644022</v>
      </c>
      <c r="FM129" s="68">
        <f>+[1]Аппарат!FM124+[1]Филиалы!FN86</f>
        <v>448.32306983559772</v>
      </c>
      <c r="FN129" s="68">
        <f>+[1]Филиалы!FM86</f>
        <v>7.0000000000000007E-2</v>
      </c>
      <c r="FO129" s="139">
        <f t="shared" si="778"/>
        <v>-857.1713000000002</v>
      </c>
      <c r="FP129" s="140">
        <f t="shared" si="779"/>
        <v>104.56959545753602</v>
      </c>
      <c r="FQ129" s="149">
        <f t="shared" si="867"/>
        <v>2474.1410999999998</v>
      </c>
      <c r="FR129" s="68">
        <f t="shared" si="1095"/>
        <v>1816.0356699383328</v>
      </c>
      <c r="FS129" s="68">
        <f t="shared" si="1095"/>
        <v>658.10543006166699</v>
      </c>
      <c r="FT129" s="68">
        <f t="shared" si="1095"/>
        <v>0</v>
      </c>
      <c r="FU129" s="150">
        <f t="shared" si="868"/>
        <v>3819.8447999999994</v>
      </c>
      <c r="FV129" s="68">
        <f t="shared" si="1096"/>
        <v>2812.84028088274</v>
      </c>
      <c r="FW129" s="68">
        <f t="shared" si="1096"/>
        <v>1006.9045191172597</v>
      </c>
      <c r="FX129" s="68">
        <f t="shared" si="1096"/>
        <v>0.1</v>
      </c>
      <c r="FY129" s="139">
        <f t="shared" si="780"/>
        <v>-1345.7036999999996</v>
      </c>
      <c r="FZ129" s="140">
        <f t="shared" si="781"/>
        <v>54.390741902311049</v>
      </c>
      <c r="GA129" s="149">
        <f t="shared" si="869"/>
        <v>4948.2821999999996</v>
      </c>
      <c r="GB129" s="68">
        <f t="shared" si="1097"/>
        <v>3632.1601185515337</v>
      </c>
      <c r="GC129" s="68">
        <f t="shared" si="1097"/>
        <v>1316.1220814484659</v>
      </c>
      <c r="GD129" s="68">
        <f t="shared" si="1097"/>
        <v>0</v>
      </c>
      <c r="GE129" s="150">
        <f t="shared" si="870"/>
        <v>7513.8164390000002</v>
      </c>
      <c r="GF129" s="68">
        <f t="shared" si="1098"/>
        <v>5398.3337434165587</v>
      </c>
      <c r="GG129" s="68">
        <f t="shared" si="1098"/>
        <v>2115.3826955834411</v>
      </c>
      <c r="GH129" s="68">
        <f t="shared" si="1098"/>
        <v>0.1</v>
      </c>
      <c r="GI129" s="139">
        <f t="shared" si="782"/>
        <v>-2565.5342390000005</v>
      </c>
      <c r="GJ129" s="140">
        <f t="shared" si="783"/>
        <v>51.846966993919636</v>
      </c>
      <c r="GK129" s="149">
        <f t="shared" si="871"/>
        <v>9917.6643999999978</v>
      </c>
      <c r="GL129" s="68">
        <f t="shared" si="1099"/>
        <v>7289.6777329956458</v>
      </c>
      <c r="GM129" s="68">
        <f t="shared" si="1099"/>
        <v>2627.986667004353</v>
      </c>
      <c r="GN129" s="68">
        <f t="shared" si="1099"/>
        <v>0</v>
      </c>
      <c r="GO129" s="150">
        <f t="shared" si="872"/>
        <v>12544.107367375789</v>
      </c>
      <c r="GP129" s="68">
        <f t="shared" si="1100"/>
        <v>9052.9841110249981</v>
      </c>
      <c r="GQ129" s="68">
        <f t="shared" si="1100"/>
        <v>3490.8891163507915</v>
      </c>
      <c r="GR129" s="68">
        <f t="shared" si="1100"/>
        <v>0.23413999999999999</v>
      </c>
      <c r="GS129" s="139">
        <f t="shared" si="784"/>
        <v>-2626.4429673757913</v>
      </c>
      <c r="GT129" s="140">
        <f t="shared" si="785"/>
        <v>26.482474718299514</v>
      </c>
      <c r="GV129" s="31">
        <f>+GK129-[1]Шатура!GK86</f>
        <v>9917.6643999999978</v>
      </c>
      <c r="GW129" s="31">
        <v>7171.29054</v>
      </c>
      <c r="GX129" s="65">
        <f t="shared" si="673"/>
        <v>2140.999611624211</v>
      </c>
      <c r="GZ129" s="79">
        <f t="shared" si="874"/>
        <v>1760.6171047375001</v>
      </c>
    </row>
    <row r="130" spans="1:212" ht="15" x14ac:dyDescent="0.2">
      <c r="A130" s="340"/>
      <c r="B130" s="107" t="s">
        <v>389</v>
      </c>
      <c r="C130" s="149">
        <f t="shared" si="674"/>
        <v>210</v>
      </c>
      <c r="D130" s="68">
        <f>+[1]Аппарат!D125+[1]Филиалы!D87</f>
        <v>153.73878674497416</v>
      </c>
      <c r="E130" s="68">
        <f>+[1]Аппарат!E125+[1]Филиалы!F87</f>
        <v>56.261213255025829</v>
      </c>
      <c r="F130" s="68">
        <f>+[1]Филиалы!E87</f>
        <v>0</v>
      </c>
      <c r="G130" s="150">
        <f t="shared" si="934"/>
        <v>0.8</v>
      </c>
      <c r="H130" s="68">
        <f>+[1]Аппарат!H125+[1]Филиалы!H87</f>
        <v>0.8</v>
      </c>
      <c r="I130" s="68">
        <f>+[1]Аппарат!I125+[1]Филиалы!J87</f>
        <v>0</v>
      </c>
      <c r="J130" s="68">
        <f>+[1]Филиалы!I87</f>
        <v>0</v>
      </c>
      <c r="K130" s="139">
        <f t="shared" si="675"/>
        <v>209.2</v>
      </c>
      <c r="L130" s="140">
        <f t="shared" si="676"/>
        <v>-99.61904761904762</v>
      </c>
      <c r="M130" s="149">
        <f t="shared" si="762"/>
        <v>210.00000000000003</v>
      </c>
      <c r="N130" s="68">
        <f>+[1]Аппарат!N125+[1]Филиалы!N87</f>
        <v>153.89565697465289</v>
      </c>
      <c r="O130" s="68">
        <f>+[1]Аппарат!O125+[1]Филиалы!P87</f>
        <v>56.104343025347134</v>
      </c>
      <c r="P130" s="68">
        <f>+[1]Филиалы!O87</f>
        <v>0</v>
      </c>
      <c r="Q130" s="150">
        <f t="shared" si="656"/>
        <v>0</v>
      </c>
      <c r="R130" s="68">
        <f>+[1]Аппарат!R125+[1]Филиалы!R87</f>
        <v>0</v>
      </c>
      <c r="S130" s="68">
        <f>+[1]Аппарат!S125+[1]Филиалы!T87</f>
        <v>0</v>
      </c>
      <c r="T130" s="68">
        <f>+[1]Филиалы!S87</f>
        <v>0</v>
      </c>
      <c r="U130" s="139">
        <f t="shared" si="677"/>
        <v>210.00000000000003</v>
      </c>
      <c r="V130" s="140">
        <f t="shared" si="678"/>
        <v>-100</v>
      </c>
      <c r="W130" s="149">
        <f t="shared" si="841"/>
        <v>209.99999999999997</v>
      </c>
      <c r="X130" s="68">
        <f>+[1]Аппарат!X125+[1]Филиалы!X87</f>
        <v>153.73878674497413</v>
      </c>
      <c r="Y130" s="68">
        <f>+[1]Аппарат!Y125+[1]Филиалы!Z87</f>
        <v>56.261213255025844</v>
      </c>
      <c r="Z130" s="68">
        <f>+[1]Филиалы!Y87</f>
        <v>0</v>
      </c>
      <c r="AA130" s="150">
        <f t="shared" si="842"/>
        <v>0</v>
      </c>
      <c r="AB130" s="68">
        <f>+[1]Аппарат!AB125+[1]Филиалы!AB87</f>
        <v>0</v>
      </c>
      <c r="AC130" s="68">
        <f>+[1]Аппарат!AC125+[1]Филиалы!AD87</f>
        <v>0</v>
      </c>
      <c r="AD130" s="68">
        <f>+[1]Филиалы!AC87</f>
        <v>0</v>
      </c>
      <c r="AE130" s="139">
        <f t="shared" si="679"/>
        <v>209.99999999999997</v>
      </c>
      <c r="AF130" s="140">
        <f t="shared" si="680"/>
        <v>-100</v>
      </c>
      <c r="AG130" s="149">
        <f t="shared" si="843"/>
        <v>630</v>
      </c>
      <c r="AH130" s="68">
        <f t="shared" si="1086"/>
        <v>461.37323046460119</v>
      </c>
      <c r="AI130" s="68">
        <f t="shared" si="1086"/>
        <v>168.62676953539881</v>
      </c>
      <c r="AJ130" s="68">
        <f t="shared" si="1086"/>
        <v>0</v>
      </c>
      <c r="AK130" s="150">
        <f t="shared" si="844"/>
        <v>0.8</v>
      </c>
      <c r="AL130" s="68">
        <f t="shared" si="1087"/>
        <v>0.8</v>
      </c>
      <c r="AM130" s="68">
        <f t="shared" si="1087"/>
        <v>0</v>
      </c>
      <c r="AN130" s="68">
        <f t="shared" si="1087"/>
        <v>0</v>
      </c>
      <c r="AO130" s="139">
        <f t="shared" si="681"/>
        <v>629.20000000000005</v>
      </c>
      <c r="AP130" s="140">
        <f t="shared" si="682"/>
        <v>-99.873015873015873</v>
      </c>
      <c r="AQ130" s="149">
        <f t="shared" si="845"/>
        <v>209.99999999999997</v>
      </c>
      <c r="AR130" s="68">
        <f>+[1]Аппарат!AR125+[1]Филиалы!AR87</f>
        <v>153.73878674497413</v>
      </c>
      <c r="AS130" s="68">
        <f>+[1]Аппарат!AS125+[1]Филиалы!AT87</f>
        <v>56.261213255025844</v>
      </c>
      <c r="AT130" s="68">
        <f>+[1]Филиалы!AS87</f>
        <v>0</v>
      </c>
      <c r="AU130" s="150">
        <f t="shared" si="846"/>
        <v>0</v>
      </c>
      <c r="AV130" s="68">
        <f>+[1]Аппарат!AV125+[1]Филиалы!AV87</f>
        <v>0</v>
      </c>
      <c r="AW130" s="68">
        <f>+[1]Аппарат!AW125+[1]Филиалы!AX87</f>
        <v>0</v>
      </c>
      <c r="AX130" s="68">
        <f>+[1]Филиалы!AW87</f>
        <v>0</v>
      </c>
      <c r="AY130" s="139">
        <f t="shared" si="683"/>
        <v>209.99999999999997</v>
      </c>
      <c r="AZ130" s="140">
        <f t="shared" si="684"/>
        <v>-100</v>
      </c>
      <c r="BA130" s="149">
        <f t="shared" si="847"/>
        <v>210</v>
      </c>
      <c r="BB130" s="68">
        <f>+[1]Аппарат!BB125+[1]Филиалы!BB87</f>
        <v>152.81013803634966</v>
      </c>
      <c r="BC130" s="68">
        <f>+[1]Аппарат!BC125+[1]Филиалы!BD87</f>
        <v>57.189861963650358</v>
      </c>
      <c r="BD130" s="68">
        <f>+[1]Филиалы!BC87</f>
        <v>0</v>
      </c>
      <c r="BE130" s="150">
        <f t="shared" si="848"/>
        <v>0.39999999999999997</v>
      </c>
      <c r="BF130" s="68">
        <f>+[1]Аппарат!BF125+[1]Филиалы!BF87</f>
        <v>0.39330999999999999</v>
      </c>
      <c r="BG130" s="68">
        <f>+[1]Аппарат!BG125+[1]Филиалы!BH87</f>
        <v>5.4400000000000004E-3</v>
      </c>
      <c r="BH130" s="68">
        <f>+[1]Филиалы!BG87</f>
        <v>1.25E-3</v>
      </c>
      <c r="BI130" s="139">
        <f t="shared" si="685"/>
        <v>209.6</v>
      </c>
      <c r="BJ130" s="140">
        <f t="shared" si="686"/>
        <v>-99.80952380952381</v>
      </c>
      <c r="BK130" s="149">
        <f t="shared" si="849"/>
        <v>210</v>
      </c>
      <c r="BL130" s="68">
        <f>+[1]Аппарат!BL125+[1]Филиалы!BL87</f>
        <v>153.73878674497416</v>
      </c>
      <c r="BM130" s="68">
        <f>+[1]Аппарат!BM125+[1]Филиалы!BN87</f>
        <v>56.261213255025829</v>
      </c>
      <c r="BN130" s="68">
        <f>+[1]Филиалы!BM87</f>
        <v>0</v>
      </c>
      <c r="BO130" s="150">
        <f t="shared" si="850"/>
        <v>0.4</v>
      </c>
      <c r="BP130" s="68">
        <f>+[1]Аппарат!BP125+[1]Филиалы!BP87</f>
        <v>0.37940000000000002</v>
      </c>
      <c r="BQ130" s="68">
        <f>+[1]Аппарат!BQ125+[1]Филиалы!BR87</f>
        <v>1.204E-2</v>
      </c>
      <c r="BR130" s="68">
        <f>+[1]Филиалы!BQ87</f>
        <v>8.5599999999999999E-3</v>
      </c>
      <c r="BS130" s="139">
        <f t="shared" si="687"/>
        <v>209.6</v>
      </c>
      <c r="BT130" s="140">
        <f t="shared" si="688"/>
        <v>-99.80952380952381</v>
      </c>
      <c r="BU130" s="149">
        <f t="shared" si="851"/>
        <v>630</v>
      </c>
      <c r="BV130" s="68">
        <f t="shared" si="1088"/>
        <v>460.28771152629793</v>
      </c>
      <c r="BW130" s="68">
        <f t="shared" si="1088"/>
        <v>169.71228847370205</v>
      </c>
      <c r="BX130" s="68">
        <f t="shared" si="1088"/>
        <v>0</v>
      </c>
      <c r="BY130" s="150">
        <f t="shared" si="852"/>
        <v>0.8</v>
      </c>
      <c r="BZ130" s="68">
        <f t="shared" si="1089"/>
        <v>0.77271000000000001</v>
      </c>
      <c r="CA130" s="68">
        <f t="shared" si="1089"/>
        <v>1.7480000000000002E-2</v>
      </c>
      <c r="CB130" s="68">
        <f t="shared" si="1089"/>
        <v>9.8099999999999993E-3</v>
      </c>
      <c r="CC130" s="139">
        <f t="shared" si="689"/>
        <v>629.20000000000005</v>
      </c>
      <c r="CD130" s="140">
        <f t="shared" si="690"/>
        <v>-99.873015873015873</v>
      </c>
      <c r="CE130" s="149">
        <f t="shared" si="853"/>
        <v>1260</v>
      </c>
      <c r="CF130" s="68">
        <f t="shared" si="1090"/>
        <v>921.66094199089912</v>
      </c>
      <c r="CG130" s="68">
        <f t="shared" si="1090"/>
        <v>338.33905800910088</v>
      </c>
      <c r="CH130" s="68">
        <f t="shared" si="1090"/>
        <v>0</v>
      </c>
      <c r="CI130" s="150">
        <f t="shared" si="854"/>
        <v>1.6</v>
      </c>
      <c r="CJ130" s="68">
        <f>+[1]Аппарат!CJ125+[1]Филиалы!CJ87</f>
        <v>1.5727100000000001</v>
      </c>
      <c r="CK130" s="68">
        <f>+[1]Аппарат!CK125+[1]Филиалы!CL87</f>
        <v>1.7480000000000002E-2</v>
      </c>
      <c r="CL130" s="68">
        <f>+[1]Филиалы!CK87</f>
        <v>9.8099999999999993E-3</v>
      </c>
      <c r="CM130" s="139">
        <f t="shared" si="691"/>
        <v>1258.4000000000001</v>
      </c>
      <c r="CN130" s="140">
        <f t="shared" si="692"/>
        <v>-99.873015873015873</v>
      </c>
      <c r="CO130" s="149">
        <f t="shared" si="933"/>
        <v>210</v>
      </c>
      <c r="CP130" s="68">
        <f>+[1]Аппарат!CP125+[1]Филиалы!CP87</f>
        <v>153.73878674497416</v>
      </c>
      <c r="CQ130" s="68">
        <f>+[1]Аппарат!CQ125+[1]Филиалы!CR87</f>
        <v>56.261213255025851</v>
      </c>
      <c r="CR130" s="68">
        <f>+[1]Филиалы!CQ87</f>
        <v>0</v>
      </c>
      <c r="CS130" s="150">
        <f t="shared" si="935"/>
        <v>0</v>
      </c>
      <c r="CT130" s="68">
        <f>+[1]Аппарат!CT125+[1]Филиалы!CT87</f>
        <v>0</v>
      </c>
      <c r="CU130" s="68">
        <f>+[1]Аппарат!CU125+[1]Филиалы!CV87</f>
        <v>0</v>
      </c>
      <c r="CV130" s="68">
        <f>+[1]Филиалы!CU87</f>
        <v>0</v>
      </c>
      <c r="CW130" s="139">
        <f t="shared" si="763"/>
        <v>210</v>
      </c>
      <c r="CX130" s="140">
        <f t="shared" si="764"/>
        <v>-100</v>
      </c>
      <c r="CY130" s="149">
        <f t="shared" si="765"/>
        <v>210.00000000000003</v>
      </c>
      <c r="CZ130" s="68">
        <f>+[1]Аппарат!CZ125+[1]Филиалы!CZ87</f>
        <v>152.81532683240138</v>
      </c>
      <c r="DA130" s="68">
        <f>+[1]Аппарат!DA125+[1]Филиалы!DB87</f>
        <v>57.184673167598653</v>
      </c>
      <c r="DB130" s="68">
        <f>+[1]Филиалы!DA87</f>
        <v>0</v>
      </c>
      <c r="DC130" s="150">
        <f t="shared" si="662"/>
        <v>0</v>
      </c>
      <c r="DD130" s="68">
        <f>+[1]Аппарат!DD125+[1]Филиалы!DD87</f>
        <v>0</v>
      </c>
      <c r="DE130" s="68">
        <f>+[1]Аппарат!DE125+[1]Филиалы!DF87</f>
        <v>0</v>
      </c>
      <c r="DF130" s="68">
        <f>+[1]Филиалы!DE87</f>
        <v>0</v>
      </c>
      <c r="DG130" s="139">
        <f t="shared" si="766"/>
        <v>210.00000000000003</v>
      </c>
      <c r="DH130" s="140">
        <f t="shared" si="767"/>
        <v>-100</v>
      </c>
      <c r="DI130" s="149">
        <f t="shared" si="855"/>
        <v>210</v>
      </c>
      <c r="DJ130" s="68">
        <f>+[1]Аппарат!DJ125+[1]Филиалы!DJ87</f>
        <v>153.73878674497413</v>
      </c>
      <c r="DK130" s="68">
        <f>+[1]Аппарат!DK125+[1]Филиалы!DL87</f>
        <v>56.261213255025851</v>
      </c>
      <c r="DL130" s="68">
        <f>+[1]Филиалы!DK87</f>
        <v>0</v>
      </c>
      <c r="DM130" s="150">
        <f t="shared" si="856"/>
        <v>0</v>
      </c>
      <c r="DN130" s="68">
        <f>+[1]Аппарат!DN125+[1]Филиалы!DN87</f>
        <v>0</v>
      </c>
      <c r="DO130" s="68">
        <f>+[1]Аппарат!DO125+[1]Филиалы!DP87</f>
        <v>0</v>
      </c>
      <c r="DP130" s="68">
        <f>+[1]Филиалы!DO87</f>
        <v>0</v>
      </c>
      <c r="DQ130" s="139">
        <f t="shared" si="768"/>
        <v>210</v>
      </c>
      <c r="DR130" s="140">
        <f t="shared" si="769"/>
        <v>-100</v>
      </c>
      <c r="DS130" s="149">
        <f t="shared" si="857"/>
        <v>630.00000000000011</v>
      </c>
      <c r="DT130" s="68">
        <f t="shared" si="1091"/>
        <v>460.29290032234974</v>
      </c>
      <c r="DU130" s="68">
        <f t="shared" si="1091"/>
        <v>169.70709967765038</v>
      </c>
      <c r="DV130" s="68">
        <f t="shared" si="1091"/>
        <v>0</v>
      </c>
      <c r="DW130" s="150">
        <f t="shared" si="858"/>
        <v>0</v>
      </c>
      <c r="DX130" s="68">
        <f t="shared" si="1092"/>
        <v>0</v>
      </c>
      <c r="DY130" s="68">
        <f t="shared" si="1092"/>
        <v>0</v>
      </c>
      <c r="DZ130" s="68">
        <f t="shared" si="1092"/>
        <v>0</v>
      </c>
      <c r="EA130" s="139">
        <f t="shared" si="770"/>
        <v>630.00000000000011</v>
      </c>
      <c r="EB130" s="140">
        <f t="shared" si="771"/>
        <v>-100</v>
      </c>
      <c r="EC130" s="149">
        <f t="shared" si="859"/>
        <v>1890.0000000000002</v>
      </c>
      <c r="ED130" s="68">
        <f t="shared" si="1093"/>
        <v>1381.953842313249</v>
      </c>
      <c r="EE130" s="68">
        <f t="shared" si="1093"/>
        <v>508.04615768675126</v>
      </c>
      <c r="EF130" s="68">
        <f t="shared" si="1093"/>
        <v>0</v>
      </c>
      <c r="EG130" s="150">
        <f t="shared" si="860"/>
        <v>1.6</v>
      </c>
      <c r="EH130" s="68">
        <f t="shared" si="1094"/>
        <v>1.5727100000000001</v>
      </c>
      <c r="EI130" s="68">
        <f t="shared" si="1094"/>
        <v>1.7480000000000002E-2</v>
      </c>
      <c r="EJ130" s="68">
        <f t="shared" si="1094"/>
        <v>9.8099999999999993E-3</v>
      </c>
      <c r="EK130" s="139">
        <f t="shared" si="772"/>
        <v>1888.4000000000003</v>
      </c>
      <c r="EL130" s="140">
        <f t="shared" si="773"/>
        <v>-99.915343915343911</v>
      </c>
      <c r="EM130" s="149">
        <f t="shared" si="861"/>
        <v>210.00000000000003</v>
      </c>
      <c r="EN130" s="68">
        <f>+[1]Аппарат!EN125+[1]Филиалы!EN87</f>
        <v>153.73878674497419</v>
      </c>
      <c r="EO130" s="68">
        <f>+[1]Аппарат!EO125+[1]Филиалы!EP87</f>
        <v>56.261213255025844</v>
      </c>
      <c r="EP130" s="68">
        <f>+[1]Филиалы!EO87</f>
        <v>0</v>
      </c>
      <c r="EQ130" s="150">
        <f t="shared" si="862"/>
        <v>0.4</v>
      </c>
      <c r="ER130" s="68">
        <f>+[1]Аппарат!ER125+[1]Филиалы!ER87</f>
        <v>0.39567999999999998</v>
      </c>
      <c r="ES130" s="68">
        <f>+[1]Аппарат!ES125+[1]Филиалы!ET87</f>
        <v>3.2399999999999998E-3</v>
      </c>
      <c r="ET130" s="68">
        <f>+[1]Филиалы!ES87</f>
        <v>1.08E-3</v>
      </c>
      <c r="EU130" s="139">
        <f t="shared" si="774"/>
        <v>209.60000000000002</v>
      </c>
      <c r="EV130" s="140">
        <f t="shared" si="775"/>
        <v>-99.80952380952381</v>
      </c>
      <c r="EW130" s="149">
        <f t="shared" si="863"/>
        <v>210</v>
      </c>
      <c r="EX130" s="68">
        <f>+[1]Аппарат!EX125+[1]Филиалы!EX87</f>
        <v>152.79243019081431</v>
      </c>
      <c r="EY130" s="68">
        <f>+[1]Аппарат!EY125+[1]Филиалы!EZ87</f>
        <v>57.207569809185699</v>
      </c>
      <c r="EZ130" s="68">
        <f>+[1]Филиалы!EY87</f>
        <v>0</v>
      </c>
      <c r="FA130" s="150">
        <f t="shared" si="864"/>
        <v>0</v>
      </c>
      <c r="FB130" s="68">
        <f>+[1]Аппарат!FB125+[1]Филиалы!FB87</f>
        <v>0</v>
      </c>
      <c r="FC130" s="68">
        <f>+[1]Аппарат!FC125+[1]Филиалы!FD87</f>
        <v>0</v>
      </c>
      <c r="FD130" s="68">
        <f>+[1]Филиалы!FC87</f>
        <v>0</v>
      </c>
      <c r="FE130" s="139">
        <f t="shared" si="776"/>
        <v>210</v>
      </c>
      <c r="FF130" s="140">
        <f t="shared" si="777"/>
        <v>-100</v>
      </c>
      <c r="FG130" s="149">
        <f t="shared" si="865"/>
        <v>209.99999999999997</v>
      </c>
      <c r="FH130" s="68">
        <f>+[1]Аппарат!FH125+[1]Филиалы!FH87</f>
        <v>153.73878674497413</v>
      </c>
      <c r="FI130" s="68">
        <f>+[1]Аппарат!FI125+[1]Филиалы!FJ87</f>
        <v>56.261213255025829</v>
      </c>
      <c r="FJ130" s="68">
        <f>+[1]Филиалы!FI87</f>
        <v>0</v>
      </c>
      <c r="FK130" s="150">
        <f t="shared" si="866"/>
        <v>0.4</v>
      </c>
      <c r="FL130" s="68">
        <f>+[1]Аппарат!FL125+[1]Филиалы!FL87</f>
        <v>0.38761000000000001</v>
      </c>
      <c r="FM130" s="68">
        <f>+[1]Аппарат!FM125+[1]Филиалы!FN87</f>
        <v>6.4799999999999996E-3</v>
      </c>
      <c r="FN130" s="68">
        <f>+[1]Филиалы!FM87</f>
        <v>5.9100000000000003E-3</v>
      </c>
      <c r="FO130" s="139">
        <f t="shared" si="778"/>
        <v>209.59999999999997</v>
      </c>
      <c r="FP130" s="140">
        <f t="shared" si="779"/>
        <v>-99.80952380952381</v>
      </c>
      <c r="FQ130" s="149">
        <f t="shared" si="867"/>
        <v>630</v>
      </c>
      <c r="FR130" s="68">
        <f t="shared" si="1095"/>
        <v>460.27000368076267</v>
      </c>
      <c r="FS130" s="68">
        <f t="shared" si="1095"/>
        <v>169.72999631923739</v>
      </c>
      <c r="FT130" s="68">
        <f t="shared" si="1095"/>
        <v>0</v>
      </c>
      <c r="FU130" s="150">
        <f t="shared" si="868"/>
        <v>0.8</v>
      </c>
      <c r="FV130" s="68">
        <f t="shared" si="1096"/>
        <v>0.78329000000000004</v>
      </c>
      <c r="FW130" s="68">
        <f t="shared" si="1096"/>
        <v>9.7199999999999995E-3</v>
      </c>
      <c r="FX130" s="68">
        <f t="shared" si="1096"/>
        <v>6.9900000000000006E-3</v>
      </c>
      <c r="FY130" s="139">
        <f t="shared" si="780"/>
        <v>629.20000000000005</v>
      </c>
      <c r="FZ130" s="140">
        <f t="shared" si="781"/>
        <v>-99.873015873015873</v>
      </c>
      <c r="GA130" s="149">
        <f t="shared" si="869"/>
        <v>1260.0000000000002</v>
      </c>
      <c r="GB130" s="68">
        <f t="shared" si="1097"/>
        <v>920.56290400311241</v>
      </c>
      <c r="GC130" s="68">
        <f t="shared" si="1097"/>
        <v>339.43709599688776</v>
      </c>
      <c r="GD130" s="68">
        <f t="shared" si="1097"/>
        <v>0</v>
      </c>
      <c r="GE130" s="150">
        <f t="shared" si="870"/>
        <v>0.8</v>
      </c>
      <c r="GF130" s="68">
        <f t="shared" si="1098"/>
        <v>0.78329000000000004</v>
      </c>
      <c r="GG130" s="68">
        <f t="shared" si="1098"/>
        <v>9.7199999999999995E-3</v>
      </c>
      <c r="GH130" s="68">
        <f t="shared" si="1098"/>
        <v>6.9900000000000006E-3</v>
      </c>
      <c r="GI130" s="139">
        <f t="shared" si="782"/>
        <v>1259.2000000000003</v>
      </c>
      <c r="GJ130" s="140">
        <f t="shared" si="783"/>
        <v>-99.936507936507937</v>
      </c>
      <c r="GK130" s="149">
        <f t="shared" si="871"/>
        <v>2520.0000000000005</v>
      </c>
      <c r="GL130" s="68">
        <f t="shared" si="1099"/>
        <v>1842.2238459940118</v>
      </c>
      <c r="GM130" s="68">
        <f t="shared" si="1099"/>
        <v>677.7761540059887</v>
      </c>
      <c r="GN130" s="68">
        <f t="shared" si="1099"/>
        <v>0</v>
      </c>
      <c r="GO130" s="150">
        <f t="shared" si="872"/>
        <v>2.4</v>
      </c>
      <c r="GP130" s="68">
        <f t="shared" si="1100"/>
        <v>2.3559999999999999</v>
      </c>
      <c r="GQ130" s="68">
        <f t="shared" si="1100"/>
        <v>2.7200000000000002E-2</v>
      </c>
      <c r="GR130" s="68">
        <f t="shared" si="1100"/>
        <v>1.6799999999999999E-2</v>
      </c>
      <c r="GS130" s="139">
        <f t="shared" si="784"/>
        <v>2517.6000000000004</v>
      </c>
      <c r="GT130" s="140">
        <f t="shared" si="785"/>
        <v>-99.904761904761898</v>
      </c>
      <c r="GV130" s="31">
        <f>+GK130-[1]Шатура!GK87</f>
        <v>2520.0000000000005</v>
      </c>
      <c r="GX130" s="65">
        <f t="shared" si="673"/>
        <v>-1.6</v>
      </c>
      <c r="GZ130" s="79">
        <f t="shared" si="874"/>
        <v>0.8</v>
      </c>
    </row>
    <row r="131" spans="1:212" ht="15" x14ac:dyDescent="0.2">
      <c r="A131" s="340"/>
      <c r="B131" s="107" t="s">
        <v>390</v>
      </c>
      <c r="C131" s="149">
        <f t="shared" si="674"/>
        <v>4.7699999999999996</v>
      </c>
      <c r="D131" s="68">
        <f>+[1]Аппарат!D126+[1]Филиалы!D88</f>
        <v>4.7699999999999996</v>
      </c>
      <c r="E131" s="68">
        <f>+[1]Аппарат!E126+[1]Филиалы!F88</f>
        <v>0</v>
      </c>
      <c r="F131" s="68">
        <f>+[1]Филиалы!E88</f>
        <v>0</v>
      </c>
      <c r="G131" s="150">
        <f t="shared" si="934"/>
        <v>4.7699999999999996</v>
      </c>
      <c r="H131" s="68">
        <f>+[1]Аппарат!H126+[1]Филиалы!H88</f>
        <v>4.6301500871999997</v>
      </c>
      <c r="I131" s="68">
        <f>+[1]Аппарат!I126+[1]Филиалы!J88</f>
        <v>0.13984991279999975</v>
      </c>
      <c r="J131" s="68">
        <f>+[1]Филиалы!I88</f>
        <v>0</v>
      </c>
      <c r="K131" s="139">
        <f t="shared" si="675"/>
        <v>0</v>
      </c>
      <c r="L131" s="140">
        <f t="shared" si="676"/>
        <v>0</v>
      </c>
      <c r="M131" s="149">
        <f t="shared" si="762"/>
        <v>50.61</v>
      </c>
      <c r="N131" s="68">
        <f>+[1]Аппарат!N126+[1]Филиалы!N88</f>
        <v>50.61</v>
      </c>
      <c r="O131" s="68">
        <f>+[1]Аппарат!O126+[1]Филиалы!P88</f>
        <v>0</v>
      </c>
      <c r="P131" s="68">
        <f>+[1]Филиалы!O88</f>
        <v>0</v>
      </c>
      <c r="Q131" s="150">
        <f t="shared" si="656"/>
        <v>50.611949999999993</v>
      </c>
      <c r="R131" s="68">
        <f>+[1]Аппарат!R126+[1]Филиалы!R88</f>
        <v>48.857266339999995</v>
      </c>
      <c r="S131" s="68">
        <f>+[1]Аппарат!S126+[1]Филиалы!T88</f>
        <v>1.75468366</v>
      </c>
      <c r="T131" s="68">
        <f>+[1]Филиалы!S88</f>
        <v>0</v>
      </c>
      <c r="U131" s="139">
        <f t="shared" si="677"/>
        <v>-1.949999999993679E-3</v>
      </c>
      <c r="V131" s="140">
        <f t="shared" si="678"/>
        <v>3.8529934795406007E-3</v>
      </c>
      <c r="W131" s="149">
        <f t="shared" si="841"/>
        <v>27.669999999999998</v>
      </c>
      <c r="X131" s="68">
        <f>+[1]Аппарат!X126+[1]Филиалы!X88</f>
        <v>27.669999999999998</v>
      </c>
      <c r="Y131" s="68">
        <f>+[1]Аппарат!Y126+[1]Филиалы!Z88</f>
        <v>0</v>
      </c>
      <c r="Z131" s="68">
        <f>+[1]Филиалы!Y88</f>
        <v>0</v>
      </c>
      <c r="AA131" s="150">
        <f t="shared" si="842"/>
        <v>27.669999999999995</v>
      </c>
      <c r="AB131" s="68">
        <f>+[1]Аппарат!AB126+[1]Филиалы!AB88</f>
        <v>27.541686999999996</v>
      </c>
      <c r="AC131" s="68">
        <f>+[1]Аппарат!AC126+[1]Филиалы!AD88</f>
        <v>0.12831300000000015</v>
      </c>
      <c r="AD131" s="68">
        <f>+[1]Филиалы!AC88</f>
        <v>0</v>
      </c>
      <c r="AE131" s="139">
        <f t="shared" si="679"/>
        <v>0</v>
      </c>
      <c r="AF131" s="140">
        <f t="shared" si="680"/>
        <v>0</v>
      </c>
      <c r="AG131" s="149">
        <f t="shared" si="843"/>
        <v>83.05</v>
      </c>
      <c r="AH131" s="68">
        <f t="shared" si="1086"/>
        <v>83.05</v>
      </c>
      <c r="AI131" s="68">
        <f t="shared" si="1086"/>
        <v>0</v>
      </c>
      <c r="AJ131" s="68">
        <f t="shared" si="1086"/>
        <v>0</v>
      </c>
      <c r="AK131" s="150">
        <f t="shared" si="844"/>
        <v>83.051950000000005</v>
      </c>
      <c r="AL131" s="68">
        <f t="shared" si="1087"/>
        <v>81.029103427199999</v>
      </c>
      <c r="AM131" s="68">
        <f t="shared" si="1087"/>
        <v>2.0228465727999998</v>
      </c>
      <c r="AN131" s="68">
        <f t="shared" si="1087"/>
        <v>0</v>
      </c>
      <c r="AO131" s="139">
        <f t="shared" si="681"/>
        <v>-1.9500000000078899E-3</v>
      </c>
      <c r="AP131" s="140">
        <f t="shared" si="682"/>
        <v>2.34798314269824E-3</v>
      </c>
      <c r="AQ131" s="149">
        <f t="shared" si="845"/>
        <v>4.7699999999999996</v>
      </c>
      <c r="AR131" s="68">
        <f>+[1]Аппарат!AR126+[1]Филиалы!AR88</f>
        <v>4.7699999999999996</v>
      </c>
      <c r="AS131" s="68">
        <f>+[1]Аппарат!AS126+[1]Филиалы!AT88</f>
        <v>0</v>
      </c>
      <c r="AT131" s="68">
        <f>+[1]Филиалы!AS88</f>
        <v>0</v>
      </c>
      <c r="AU131" s="150">
        <f t="shared" si="846"/>
        <v>99.506</v>
      </c>
      <c r="AV131" s="68">
        <f>+[1]Аппарат!AV126+[1]Филиалы!AV88</f>
        <v>77.972297693579236</v>
      </c>
      <c r="AW131" s="68">
        <f>+[1]Аппарат!AW126+[1]Филиалы!AX88</f>
        <v>20.44719230642076</v>
      </c>
      <c r="AX131" s="68">
        <f>+[1]Филиалы!AW88</f>
        <v>1.0865100000000001</v>
      </c>
      <c r="AY131" s="139">
        <f t="shared" si="683"/>
        <v>-94.736000000000004</v>
      </c>
      <c r="AZ131" s="140">
        <f t="shared" si="684"/>
        <v>1986.0796645702308</v>
      </c>
      <c r="BA131" s="149">
        <f t="shared" si="847"/>
        <v>10.8</v>
      </c>
      <c r="BB131" s="68">
        <f>+[1]Аппарат!BB126+[1]Филиалы!BB88</f>
        <v>10.8</v>
      </c>
      <c r="BC131" s="68">
        <f>+[1]Аппарат!BC126+[1]Филиалы!BD88</f>
        <v>0</v>
      </c>
      <c r="BD131" s="68">
        <f>+[1]Филиалы!BC88</f>
        <v>0</v>
      </c>
      <c r="BE131" s="150">
        <f t="shared" si="848"/>
        <v>13.459999999999999</v>
      </c>
      <c r="BF131" s="68">
        <f>+[1]Аппарат!BF126+[1]Филиалы!BF88</f>
        <v>13.09</v>
      </c>
      <c r="BG131" s="68">
        <f>+[1]Аппарат!BG126+[1]Филиалы!BH88</f>
        <v>0.17</v>
      </c>
      <c r="BH131" s="68">
        <f>+[1]Филиалы!BG88</f>
        <v>0.2</v>
      </c>
      <c r="BI131" s="139">
        <f t="shared" si="685"/>
        <v>-2.6599999999999984</v>
      </c>
      <c r="BJ131" s="140">
        <f t="shared" si="686"/>
        <v>24.629629629629619</v>
      </c>
      <c r="BK131" s="149">
        <f t="shared" si="849"/>
        <v>8.6033333333333335</v>
      </c>
      <c r="BL131" s="68">
        <f>+[1]Аппарат!BL126+[1]Филиалы!BL88</f>
        <v>8.6033333333333335</v>
      </c>
      <c r="BM131" s="68">
        <f>+[1]Аппарат!BM126+[1]Филиалы!BN88</f>
        <v>0</v>
      </c>
      <c r="BN131" s="68">
        <f>+[1]Филиалы!BM88</f>
        <v>0</v>
      </c>
      <c r="BO131" s="150">
        <f t="shared" si="850"/>
        <v>23.592920000000003</v>
      </c>
      <c r="BP131" s="68">
        <f>+[1]Аппарат!BP126+[1]Филиалы!BP88</f>
        <v>18.314015267687729</v>
      </c>
      <c r="BQ131" s="68">
        <f>+[1]Аппарат!BQ126+[1]Филиалы!BR88</f>
        <v>5.0289047323122738</v>
      </c>
      <c r="BR131" s="68">
        <f>+[1]Филиалы!BQ88</f>
        <v>0.25</v>
      </c>
      <c r="BS131" s="139">
        <f t="shared" si="687"/>
        <v>-14.98958666666667</v>
      </c>
      <c r="BT131" s="140">
        <f t="shared" si="688"/>
        <v>174.22998837659827</v>
      </c>
      <c r="BU131" s="149">
        <f t="shared" si="851"/>
        <v>24.173333333333332</v>
      </c>
      <c r="BV131" s="68">
        <f t="shared" si="1088"/>
        <v>24.173333333333332</v>
      </c>
      <c r="BW131" s="68">
        <f t="shared" si="1088"/>
        <v>0</v>
      </c>
      <c r="BX131" s="68">
        <f t="shared" si="1088"/>
        <v>0</v>
      </c>
      <c r="BY131" s="150">
        <f t="shared" si="852"/>
        <v>136.55892</v>
      </c>
      <c r="BZ131" s="68">
        <f t="shared" si="1089"/>
        <v>109.37631296126696</v>
      </c>
      <c r="CA131" s="68">
        <f t="shared" si="1089"/>
        <v>25.646097038733036</v>
      </c>
      <c r="CB131" s="68">
        <f t="shared" si="1089"/>
        <v>1.53651</v>
      </c>
      <c r="CC131" s="139">
        <f t="shared" si="689"/>
        <v>-112.38558666666667</v>
      </c>
      <c r="CD131" s="140">
        <f t="shared" si="690"/>
        <v>464.91555432984001</v>
      </c>
      <c r="CE131" s="149">
        <f t="shared" si="853"/>
        <v>107.22333333333333</v>
      </c>
      <c r="CF131" s="68">
        <f t="shared" si="1090"/>
        <v>107.22333333333333</v>
      </c>
      <c r="CG131" s="68">
        <f t="shared" si="1090"/>
        <v>0</v>
      </c>
      <c r="CH131" s="68">
        <f t="shared" si="1090"/>
        <v>0</v>
      </c>
      <c r="CI131" s="150">
        <f t="shared" si="854"/>
        <v>219.61086999999998</v>
      </c>
      <c r="CJ131" s="68">
        <f>+[1]Аппарат!CJ126+[1]Филиалы!CJ88</f>
        <v>190.40541638846696</v>
      </c>
      <c r="CK131" s="68">
        <f>+[1]Аппарат!CK126+[1]Филиалы!CL88</f>
        <v>27.668943611533034</v>
      </c>
      <c r="CL131" s="68">
        <f>+[1]Филиалы!CK88</f>
        <v>1.53651</v>
      </c>
      <c r="CM131" s="139">
        <f t="shared" si="691"/>
        <v>-112.38753666666665</v>
      </c>
      <c r="CN131" s="140">
        <f t="shared" si="692"/>
        <v>104.81630553051264</v>
      </c>
      <c r="CO131" s="149">
        <f t="shared" si="933"/>
        <v>43.303333333333335</v>
      </c>
      <c r="CP131" s="68">
        <f>+[1]Аппарат!CP126+[1]Филиалы!CP88</f>
        <v>43.303333333333335</v>
      </c>
      <c r="CQ131" s="68">
        <f>+[1]Аппарат!CQ126+[1]Филиалы!CR88</f>
        <v>0</v>
      </c>
      <c r="CR131" s="68">
        <f>+[1]Филиалы!CQ88</f>
        <v>0</v>
      </c>
      <c r="CS131" s="150">
        <f t="shared" si="935"/>
        <v>8.6296400000000002</v>
      </c>
      <c r="CT131" s="68">
        <f>+[1]Аппарат!CT126+[1]Филиалы!CT88</f>
        <v>8.1796400000000009</v>
      </c>
      <c r="CU131" s="68">
        <f>+[1]Аппарат!CU126+[1]Филиалы!CV88</f>
        <v>0.16</v>
      </c>
      <c r="CV131" s="68">
        <f>+[1]Филиалы!CU88</f>
        <v>0.28999999999999998</v>
      </c>
      <c r="CW131" s="139">
        <f t="shared" si="763"/>
        <v>34.673693333333333</v>
      </c>
      <c r="CX131" s="140">
        <f t="shared" si="764"/>
        <v>-80.0716496035717</v>
      </c>
      <c r="CY131" s="149">
        <f t="shared" si="765"/>
        <v>43.4</v>
      </c>
      <c r="CZ131" s="68">
        <f>+[1]Аппарат!CZ126+[1]Филиалы!CZ88</f>
        <v>43.4</v>
      </c>
      <c r="DA131" s="68">
        <f>+[1]Аппарат!DA126+[1]Филиалы!DB88</f>
        <v>0</v>
      </c>
      <c r="DB131" s="68">
        <f>+[1]Филиалы!DA88</f>
        <v>0</v>
      </c>
      <c r="DC131" s="150">
        <f t="shared" si="662"/>
        <v>1.1399999999999999</v>
      </c>
      <c r="DD131" s="68">
        <f>+[1]Аппарат!DD126+[1]Филиалы!DD88</f>
        <v>1.1399999999999999</v>
      </c>
      <c r="DE131" s="68">
        <f>+[1]Аппарат!DE126+[1]Филиалы!DF88</f>
        <v>0</v>
      </c>
      <c r="DF131" s="68">
        <f>+[1]Филиалы!DE88</f>
        <v>0</v>
      </c>
      <c r="DG131" s="139">
        <f t="shared" si="766"/>
        <v>42.26</v>
      </c>
      <c r="DH131" s="140">
        <f t="shared" si="767"/>
        <v>-97.373271889400925</v>
      </c>
      <c r="DI131" s="149">
        <f t="shared" si="855"/>
        <v>43.4</v>
      </c>
      <c r="DJ131" s="68">
        <f>+[1]Аппарат!DJ126+[1]Филиалы!DJ88</f>
        <v>43.4</v>
      </c>
      <c r="DK131" s="68">
        <f>+[1]Аппарат!DK126+[1]Филиалы!DL88</f>
        <v>0</v>
      </c>
      <c r="DL131" s="68">
        <f>+[1]Филиалы!DK88</f>
        <v>0</v>
      </c>
      <c r="DM131" s="150">
        <f t="shared" si="856"/>
        <v>23.000000000000004</v>
      </c>
      <c r="DN131" s="68">
        <f>+[1]Аппарат!DN126+[1]Филиалы!DN88</f>
        <v>22.695590000000003</v>
      </c>
      <c r="DO131" s="68">
        <f>+[1]Аппарат!DO126+[1]Филиалы!DP88</f>
        <v>0.30441000000000001</v>
      </c>
      <c r="DP131" s="68">
        <f>+[1]Филиалы!DO88</f>
        <v>0</v>
      </c>
      <c r="DQ131" s="139">
        <f t="shared" si="768"/>
        <v>20.399999999999995</v>
      </c>
      <c r="DR131" s="140">
        <f t="shared" si="769"/>
        <v>-47.004608294930861</v>
      </c>
      <c r="DS131" s="149">
        <f t="shared" si="857"/>
        <v>130.10333333333332</v>
      </c>
      <c r="DT131" s="68">
        <f t="shared" si="1091"/>
        <v>130.10333333333332</v>
      </c>
      <c r="DU131" s="68">
        <f t="shared" si="1091"/>
        <v>0</v>
      </c>
      <c r="DV131" s="68">
        <f t="shared" si="1091"/>
        <v>0</v>
      </c>
      <c r="DW131" s="150">
        <f t="shared" si="858"/>
        <v>32.769640000000003</v>
      </c>
      <c r="DX131" s="68">
        <f t="shared" si="1092"/>
        <v>32.015230000000003</v>
      </c>
      <c r="DY131" s="68">
        <f t="shared" si="1092"/>
        <v>0.46440999999999999</v>
      </c>
      <c r="DZ131" s="68">
        <f t="shared" si="1092"/>
        <v>0.28999999999999998</v>
      </c>
      <c r="EA131" s="139">
        <f t="shared" si="770"/>
        <v>97.333693333333315</v>
      </c>
      <c r="EB131" s="140">
        <f t="shared" si="771"/>
        <v>-74.812605364966302</v>
      </c>
      <c r="EC131" s="149">
        <f t="shared" si="859"/>
        <v>237.32666666666665</v>
      </c>
      <c r="ED131" s="68">
        <f t="shared" si="1093"/>
        <v>237.32666666666665</v>
      </c>
      <c r="EE131" s="68">
        <f t="shared" si="1093"/>
        <v>0</v>
      </c>
      <c r="EF131" s="68">
        <f t="shared" si="1093"/>
        <v>0</v>
      </c>
      <c r="EG131" s="150">
        <f t="shared" si="860"/>
        <v>252.38051000000002</v>
      </c>
      <c r="EH131" s="68">
        <f t="shared" si="1094"/>
        <v>222.42064638846696</v>
      </c>
      <c r="EI131" s="68">
        <f t="shared" si="1094"/>
        <v>28.133353611533035</v>
      </c>
      <c r="EJ131" s="68">
        <f t="shared" si="1094"/>
        <v>1.8265100000000001</v>
      </c>
      <c r="EK131" s="139">
        <f t="shared" si="772"/>
        <v>-15.053843333333361</v>
      </c>
      <c r="EL131" s="140">
        <f t="shared" si="773"/>
        <v>6.3430896935307288</v>
      </c>
      <c r="EM131" s="149">
        <f t="shared" si="861"/>
        <v>56.819999999999993</v>
      </c>
      <c r="EN131" s="68">
        <f>+[1]Аппарат!EN126+[1]Филиалы!EN88</f>
        <v>56.819999999999993</v>
      </c>
      <c r="EO131" s="68">
        <f>+[1]Аппарат!EO126+[1]Филиалы!EP88</f>
        <v>0</v>
      </c>
      <c r="EP131" s="68">
        <f>+[1]Филиалы!EO88</f>
        <v>0</v>
      </c>
      <c r="EQ131" s="150">
        <f t="shared" si="862"/>
        <v>1.14175</v>
      </c>
      <c r="ER131" s="68">
        <f>+[1]Аппарат!ER126+[1]Филиалы!ER88</f>
        <v>1.14175</v>
      </c>
      <c r="ES131" s="68">
        <f>+[1]Аппарат!ES126+[1]Филиалы!ET88</f>
        <v>0</v>
      </c>
      <c r="ET131" s="68">
        <f>+[1]Филиалы!ES88</f>
        <v>0</v>
      </c>
      <c r="EU131" s="139">
        <f t="shared" si="774"/>
        <v>55.678249999999991</v>
      </c>
      <c r="EV131" s="140">
        <f t="shared" si="775"/>
        <v>-97.990584301302363</v>
      </c>
      <c r="EW131" s="149">
        <f t="shared" si="863"/>
        <v>43.399999999999991</v>
      </c>
      <c r="EX131" s="68">
        <f>+[1]Аппарат!EX126+[1]Филиалы!EX88</f>
        <v>43.399999999999991</v>
      </c>
      <c r="EY131" s="68">
        <f>+[1]Аппарат!EY126+[1]Филиалы!EZ88</f>
        <v>0</v>
      </c>
      <c r="EZ131" s="68">
        <f>+[1]Филиалы!EY88</f>
        <v>0</v>
      </c>
      <c r="FA131" s="150">
        <f t="shared" si="864"/>
        <v>1.1049199999999999</v>
      </c>
      <c r="FB131" s="68">
        <f>+[1]Аппарат!FB126+[1]Филиалы!FB88</f>
        <v>1.1049199999999999</v>
      </c>
      <c r="FC131" s="68">
        <f>+[1]Аппарат!FC126+[1]Филиалы!FD88</f>
        <v>0</v>
      </c>
      <c r="FD131" s="68">
        <f>+[1]Филиалы!FC88</f>
        <v>0</v>
      </c>
      <c r="FE131" s="139">
        <f t="shared" si="776"/>
        <v>42.295079999999992</v>
      </c>
      <c r="FF131" s="140">
        <f t="shared" si="777"/>
        <v>-97.454101382488474</v>
      </c>
      <c r="FG131" s="149">
        <f t="shared" si="865"/>
        <v>43.399999999999991</v>
      </c>
      <c r="FH131" s="68">
        <f>+[1]Аппарат!FH126+[1]Филиалы!FH88</f>
        <v>43.399999999999991</v>
      </c>
      <c r="FI131" s="68">
        <f>+[1]Аппарат!FI126+[1]Филиалы!FJ88</f>
        <v>0</v>
      </c>
      <c r="FJ131" s="68">
        <f>+[1]Филиалы!FI88</f>
        <v>0</v>
      </c>
      <c r="FK131" s="150">
        <f t="shared" si="866"/>
        <v>1.1399999999999999</v>
      </c>
      <c r="FL131" s="68">
        <f>+[1]Аппарат!FL126+[1]Филиалы!FL88</f>
        <v>1.1399999999999999</v>
      </c>
      <c r="FM131" s="68">
        <f>+[1]Аппарат!FM126+[1]Филиалы!FN88</f>
        <v>0</v>
      </c>
      <c r="FN131" s="68">
        <f>+[1]Филиалы!FM88</f>
        <v>0</v>
      </c>
      <c r="FO131" s="139">
        <f t="shared" si="778"/>
        <v>42.259999999999991</v>
      </c>
      <c r="FP131" s="140">
        <f t="shared" si="779"/>
        <v>-97.373271889400925</v>
      </c>
      <c r="FQ131" s="149">
        <f t="shared" si="867"/>
        <v>143.61999999999998</v>
      </c>
      <c r="FR131" s="68">
        <f t="shared" si="1095"/>
        <v>143.61999999999998</v>
      </c>
      <c r="FS131" s="68">
        <f t="shared" si="1095"/>
        <v>0</v>
      </c>
      <c r="FT131" s="68">
        <f t="shared" si="1095"/>
        <v>0</v>
      </c>
      <c r="FU131" s="150">
        <f t="shared" si="868"/>
        <v>3.3866699999999996</v>
      </c>
      <c r="FV131" s="68">
        <f t="shared" si="1096"/>
        <v>3.3866699999999996</v>
      </c>
      <c r="FW131" s="68">
        <f t="shared" si="1096"/>
        <v>0</v>
      </c>
      <c r="FX131" s="68">
        <f t="shared" si="1096"/>
        <v>0</v>
      </c>
      <c r="FY131" s="139">
        <f t="shared" si="780"/>
        <v>140.23332999999997</v>
      </c>
      <c r="FZ131" s="140">
        <f t="shared" si="781"/>
        <v>-97.641923130483221</v>
      </c>
      <c r="GA131" s="149">
        <f t="shared" si="869"/>
        <v>273.7233333333333</v>
      </c>
      <c r="GB131" s="68">
        <f t="shared" si="1097"/>
        <v>273.7233333333333</v>
      </c>
      <c r="GC131" s="68">
        <f t="shared" si="1097"/>
        <v>0</v>
      </c>
      <c r="GD131" s="68">
        <f t="shared" si="1097"/>
        <v>0</v>
      </c>
      <c r="GE131" s="150">
        <f t="shared" si="870"/>
        <v>36.156310000000005</v>
      </c>
      <c r="GF131" s="68">
        <f t="shared" si="1098"/>
        <v>35.401900000000005</v>
      </c>
      <c r="GG131" s="68">
        <f t="shared" si="1098"/>
        <v>0.46440999999999999</v>
      </c>
      <c r="GH131" s="68">
        <f t="shared" si="1098"/>
        <v>0.28999999999999998</v>
      </c>
      <c r="GI131" s="139">
        <f t="shared" si="782"/>
        <v>237.56702333333328</v>
      </c>
      <c r="GJ131" s="140">
        <f t="shared" si="783"/>
        <v>-86.790928796716884</v>
      </c>
      <c r="GK131" s="149">
        <f t="shared" si="871"/>
        <v>380.9466666666666</v>
      </c>
      <c r="GL131" s="68">
        <f t="shared" si="1099"/>
        <v>380.9466666666666</v>
      </c>
      <c r="GM131" s="68">
        <f t="shared" si="1099"/>
        <v>0</v>
      </c>
      <c r="GN131" s="68">
        <f t="shared" si="1099"/>
        <v>0</v>
      </c>
      <c r="GO131" s="150">
        <f t="shared" si="872"/>
        <v>255.76718000000002</v>
      </c>
      <c r="GP131" s="68">
        <f t="shared" si="1100"/>
        <v>225.80731638846697</v>
      </c>
      <c r="GQ131" s="68">
        <f t="shared" si="1100"/>
        <v>28.133353611533035</v>
      </c>
      <c r="GR131" s="68">
        <f t="shared" si="1100"/>
        <v>1.8265100000000001</v>
      </c>
      <c r="GS131" s="139">
        <f t="shared" si="784"/>
        <v>125.17948666666658</v>
      </c>
      <c r="GT131" s="140">
        <f t="shared" si="785"/>
        <v>-32.860108151622256</v>
      </c>
      <c r="GV131" s="31">
        <f>+GK131-[1]Шатура!GK88</f>
        <v>350.29999999999995</v>
      </c>
      <c r="GX131" s="65">
        <f t="shared" si="673"/>
        <v>-219.61086999999998</v>
      </c>
      <c r="GZ131" s="79">
        <f t="shared" si="874"/>
        <v>83.051950000000005</v>
      </c>
    </row>
    <row r="132" spans="1:212" ht="15" x14ac:dyDescent="0.2">
      <c r="A132" s="340"/>
      <c r="B132" s="107" t="s">
        <v>391</v>
      </c>
      <c r="C132" s="149">
        <f t="shared" si="674"/>
        <v>134.29999999999998</v>
      </c>
      <c r="D132" s="68">
        <f>+[1]Аппарат!D127+[1]Филиалы!D89</f>
        <v>121.97611519175624</v>
      </c>
      <c r="E132" s="68">
        <f>+[1]Аппарат!E127+[1]Филиалы!F89</f>
        <v>12.323884808243754</v>
      </c>
      <c r="F132" s="68">
        <f>+[1]Филиалы!E89</f>
        <v>0</v>
      </c>
      <c r="G132" s="150">
        <f t="shared" si="934"/>
        <v>194.80296999999999</v>
      </c>
      <c r="H132" s="68">
        <f>+[1]Аппарат!H127+[1]Филиалы!H89</f>
        <v>146.38119992242326</v>
      </c>
      <c r="I132" s="68">
        <f>+[1]Аппарат!I127+[1]Филиалы!J89</f>
        <v>48.421770077576717</v>
      </c>
      <c r="J132" s="68">
        <f>+[1]Филиалы!I89</f>
        <v>0</v>
      </c>
      <c r="K132" s="139">
        <f t="shared" si="675"/>
        <v>-60.502970000000005</v>
      </c>
      <c r="L132" s="140">
        <f t="shared" si="676"/>
        <v>45.050610573343278</v>
      </c>
      <c r="M132" s="149">
        <f t="shared" si="762"/>
        <v>113.61600000000001</v>
      </c>
      <c r="N132" s="68">
        <f>+[1]Аппарат!N127+[1]Филиалы!N89</f>
        <v>101.32647724206683</v>
      </c>
      <c r="O132" s="68">
        <f>+[1]Аппарат!O127+[1]Филиалы!P89</f>
        <v>12.289522757933183</v>
      </c>
      <c r="P132" s="68">
        <f>+[1]Филиалы!O89</f>
        <v>0</v>
      </c>
      <c r="Q132" s="150">
        <f t="shared" si="656"/>
        <v>152.55106039980001</v>
      </c>
      <c r="R132" s="68">
        <f>+[1]Аппарат!R127+[1]Филиалы!R89</f>
        <v>118.63967355938573</v>
      </c>
      <c r="S132" s="68">
        <f>+[1]Аппарат!S127+[1]Филиалы!T89</f>
        <v>33.911386840414274</v>
      </c>
      <c r="T132" s="68">
        <f>+[1]Филиалы!S89</f>
        <v>0</v>
      </c>
      <c r="U132" s="139">
        <f t="shared" si="677"/>
        <v>-38.935060399799994</v>
      </c>
      <c r="V132" s="140">
        <f t="shared" si="678"/>
        <v>34.268994155576678</v>
      </c>
      <c r="W132" s="149">
        <f t="shared" si="841"/>
        <v>217.74079999999998</v>
      </c>
      <c r="X132" s="68">
        <f>+[1]Аппарат!X127+[1]Филиалы!X89</f>
        <v>205.41691519175623</v>
      </c>
      <c r="Y132" s="68">
        <f>+[1]Аппарат!Y127+[1]Филиалы!Z89</f>
        <v>12.323884808243756</v>
      </c>
      <c r="Z132" s="68">
        <f>+[1]Филиалы!Y89</f>
        <v>0</v>
      </c>
      <c r="AA132" s="150">
        <f t="shared" si="842"/>
        <v>172.64792999999997</v>
      </c>
      <c r="AB132" s="68">
        <f>+[1]Аппарат!AB127+[1]Филиалы!AB89</f>
        <v>140.5256793059375</v>
      </c>
      <c r="AC132" s="68">
        <f>+[1]Аппарат!AC127+[1]Филиалы!AD89</f>
        <v>32.08125069406249</v>
      </c>
      <c r="AD132" s="68">
        <f>+[1]Филиалы!AC89</f>
        <v>4.1000000000000002E-2</v>
      </c>
      <c r="AE132" s="139">
        <f t="shared" si="679"/>
        <v>45.092870000000005</v>
      </c>
      <c r="AF132" s="140">
        <f t="shared" si="680"/>
        <v>-20.709426069895954</v>
      </c>
      <c r="AG132" s="149">
        <f t="shared" si="843"/>
        <v>465.65679999999998</v>
      </c>
      <c r="AH132" s="68">
        <f t="shared" si="1086"/>
        <v>428.7195076255793</v>
      </c>
      <c r="AI132" s="68">
        <f t="shared" si="1086"/>
        <v>36.937292374420693</v>
      </c>
      <c r="AJ132" s="68">
        <f t="shared" si="1086"/>
        <v>0</v>
      </c>
      <c r="AK132" s="150">
        <f t="shared" si="844"/>
        <v>520.00196039979994</v>
      </c>
      <c r="AL132" s="68">
        <f t="shared" si="1087"/>
        <v>405.54655278774646</v>
      </c>
      <c r="AM132" s="68">
        <f t="shared" si="1087"/>
        <v>114.41440761205348</v>
      </c>
      <c r="AN132" s="68">
        <f t="shared" si="1087"/>
        <v>4.1000000000000002E-2</v>
      </c>
      <c r="AO132" s="139">
        <f t="shared" si="681"/>
        <v>-54.345160399799965</v>
      </c>
      <c r="AP132" s="140">
        <f t="shared" si="682"/>
        <v>11.670646793904865</v>
      </c>
      <c r="AQ132" s="149">
        <f t="shared" si="845"/>
        <v>157.41999999999999</v>
      </c>
      <c r="AR132" s="68">
        <f>+[1]Аппарат!AR127+[1]Филиалы!AR89</f>
        <v>145.09611519175624</v>
      </c>
      <c r="AS132" s="68">
        <f>+[1]Аппарат!AS127+[1]Филиалы!AT89</f>
        <v>12.323884808243756</v>
      </c>
      <c r="AT132" s="68">
        <f>+[1]Филиалы!AS89</f>
        <v>0</v>
      </c>
      <c r="AU132" s="150">
        <f t="shared" si="846"/>
        <v>173.15726000000004</v>
      </c>
      <c r="AV132" s="68">
        <f>+[1]Аппарат!AV127+[1]Филиалы!AV89</f>
        <v>140.56985331665823</v>
      </c>
      <c r="AW132" s="68">
        <f>+[1]Аппарат!AW127+[1]Филиалы!AX89</f>
        <v>32.404526683341793</v>
      </c>
      <c r="AX132" s="68">
        <f>+[1]Филиалы!AW89</f>
        <v>0.18287999999999999</v>
      </c>
      <c r="AY132" s="139">
        <f t="shared" si="683"/>
        <v>-15.737260000000049</v>
      </c>
      <c r="AZ132" s="140">
        <f t="shared" si="684"/>
        <v>9.9969889467666349</v>
      </c>
      <c r="BA132" s="149">
        <f t="shared" si="847"/>
        <v>131.39000000000001</v>
      </c>
      <c r="BB132" s="68">
        <f>+[1]Аппарат!BB127+[1]Филиалы!BB89</f>
        <v>118.8626969032004</v>
      </c>
      <c r="BC132" s="68">
        <f>+[1]Аппарат!BC127+[1]Филиалы!BD89</f>
        <v>12.527303096799601</v>
      </c>
      <c r="BD132" s="68">
        <f>+[1]Филиалы!BC89</f>
        <v>0</v>
      </c>
      <c r="BE132" s="150">
        <f t="shared" si="848"/>
        <v>209.71607000000003</v>
      </c>
      <c r="BF132" s="68">
        <f>+[1]Аппарат!BF127+[1]Филиалы!BF89</f>
        <v>179.4040341266433</v>
      </c>
      <c r="BG132" s="68">
        <f>+[1]Аппарат!BG127+[1]Филиалы!BH89</f>
        <v>30.166065873356725</v>
      </c>
      <c r="BH132" s="68">
        <f>+[1]Филиалы!BG89</f>
        <v>0.14596999999999999</v>
      </c>
      <c r="BI132" s="139">
        <f t="shared" si="685"/>
        <v>-78.326070000000016</v>
      </c>
      <c r="BJ132" s="140">
        <f t="shared" si="686"/>
        <v>59.613418068346135</v>
      </c>
      <c r="BK132" s="149">
        <f t="shared" si="849"/>
        <v>134.36999999999998</v>
      </c>
      <c r="BL132" s="68">
        <f>+[1]Аппарат!BL127+[1]Филиалы!BL89</f>
        <v>122.04611519175623</v>
      </c>
      <c r="BM132" s="68">
        <f>+[1]Аппарат!BM127+[1]Филиалы!BN89</f>
        <v>12.323884808243754</v>
      </c>
      <c r="BN132" s="68">
        <f>+[1]Филиалы!BM89</f>
        <v>0</v>
      </c>
      <c r="BO132" s="150">
        <f t="shared" si="850"/>
        <v>108.09155000000001</v>
      </c>
      <c r="BP132" s="68">
        <f>+[1]Аппарат!BP127+[1]Филиалы!BP89</f>
        <v>90.34762443417992</v>
      </c>
      <c r="BQ132" s="68">
        <f>+[1]Аппарат!BQ127+[1]Филиалы!BR89</f>
        <v>17.263925565820085</v>
      </c>
      <c r="BR132" s="68">
        <f>+[1]Филиалы!BQ89</f>
        <v>0.48</v>
      </c>
      <c r="BS132" s="139">
        <f t="shared" si="687"/>
        <v>26.278449999999964</v>
      </c>
      <c r="BT132" s="140">
        <f t="shared" si="688"/>
        <v>-19.556783508223546</v>
      </c>
      <c r="BU132" s="149">
        <f t="shared" si="851"/>
        <v>423.18000000000006</v>
      </c>
      <c r="BV132" s="68">
        <f t="shared" si="1088"/>
        <v>386.00492728671293</v>
      </c>
      <c r="BW132" s="68">
        <f t="shared" si="1088"/>
        <v>37.175072713287108</v>
      </c>
      <c r="BX132" s="68">
        <f t="shared" si="1088"/>
        <v>0</v>
      </c>
      <c r="BY132" s="150">
        <f t="shared" si="852"/>
        <v>490.96488000000005</v>
      </c>
      <c r="BZ132" s="68">
        <f t="shared" si="1089"/>
        <v>410.32151187748144</v>
      </c>
      <c r="CA132" s="68">
        <f t="shared" si="1089"/>
        <v>79.834518122518602</v>
      </c>
      <c r="CB132" s="68">
        <f t="shared" si="1089"/>
        <v>0.80884999999999996</v>
      </c>
      <c r="CC132" s="139">
        <f t="shared" si="689"/>
        <v>-67.784879999999987</v>
      </c>
      <c r="CD132" s="140">
        <f t="shared" si="690"/>
        <v>16.017978165319718</v>
      </c>
      <c r="CE132" s="149">
        <f t="shared" si="853"/>
        <v>888.83680000000004</v>
      </c>
      <c r="CF132" s="68">
        <f t="shared" si="1090"/>
        <v>814.72443491229228</v>
      </c>
      <c r="CG132" s="68">
        <f t="shared" si="1090"/>
        <v>74.112365087707801</v>
      </c>
      <c r="CH132" s="68">
        <f t="shared" si="1090"/>
        <v>0</v>
      </c>
      <c r="CI132" s="150">
        <f t="shared" si="854"/>
        <v>1010.9628403998</v>
      </c>
      <c r="CJ132" s="68">
        <f>+[1]Аппарат!CJ127+[1]Филиалы!CJ89</f>
        <v>815.86806466522796</v>
      </c>
      <c r="CK132" s="68">
        <f>+[1]Аппарат!CK127+[1]Филиалы!CL89</f>
        <v>193.79892573457209</v>
      </c>
      <c r="CL132" s="68">
        <f>+[1]Филиалы!CK89</f>
        <v>1.2958499999999999</v>
      </c>
      <c r="CM132" s="139">
        <f t="shared" si="691"/>
        <v>-122.12604039979999</v>
      </c>
      <c r="CN132" s="140">
        <f t="shared" si="692"/>
        <v>13.739984708081394</v>
      </c>
      <c r="CO132" s="149">
        <f t="shared" si="933"/>
        <v>138.67966666666666</v>
      </c>
      <c r="CP132" s="68">
        <f>+[1]Аппарат!CP127+[1]Филиалы!CP89</f>
        <v>126.35578185842292</v>
      </c>
      <c r="CQ132" s="68">
        <f>+[1]Аппарат!CQ127+[1]Филиалы!CR89</f>
        <v>12.323884808243758</v>
      </c>
      <c r="CR132" s="68">
        <f>+[1]Филиалы!CQ89</f>
        <v>0</v>
      </c>
      <c r="CS132" s="150">
        <f t="shared" si="935"/>
        <v>241.42375999999999</v>
      </c>
      <c r="CT132" s="68">
        <f>+[1]Аппарат!CT127+[1]Филиалы!CT89</f>
        <v>182.71060722460314</v>
      </c>
      <c r="CU132" s="68">
        <f>+[1]Аппарат!CU127+[1]Филиалы!CV89</f>
        <v>58.256132775396857</v>
      </c>
      <c r="CV132" s="68">
        <f>+[1]Филиалы!CU89</f>
        <v>0.45702000000000004</v>
      </c>
      <c r="CW132" s="139">
        <f t="shared" si="763"/>
        <v>-102.74409333333332</v>
      </c>
      <c r="CX132" s="140">
        <f t="shared" si="764"/>
        <v>74.087352387636741</v>
      </c>
      <c r="CY132" s="149">
        <f t="shared" si="765"/>
        <v>143.34666666666669</v>
      </c>
      <c r="CZ132" s="68">
        <f>+[1]Аппарат!CZ127+[1]Филиалы!CZ89</f>
        <v>130.82050016328793</v>
      </c>
      <c r="DA132" s="68">
        <f>+[1]Аппарат!DA127+[1]Филиалы!DB89</f>
        <v>12.526166503378754</v>
      </c>
      <c r="DB132" s="68">
        <f>+[1]Филиалы!DA89</f>
        <v>0</v>
      </c>
      <c r="DC132" s="150">
        <f t="shared" si="662"/>
        <v>108.60824000000001</v>
      </c>
      <c r="DD132" s="68">
        <f>+[1]Аппарат!DD127+[1]Филиалы!DD89</f>
        <v>95.802138043782236</v>
      </c>
      <c r="DE132" s="68">
        <f>+[1]Аппарат!DE127+[1]Филиалы!DF89</f>
        <v>12.243061956217769</v>
      </c>
      <c r="DF132" s="68">
        <f>+[1]Филиалы!DE89</f>
        <v>0.56303999999999998</v>
      </c>
      <c r="DG132" s="139">
        <f t="shared" si="766"/>
        <v>34.738426666666683</v>
      </c>
      <c r="DH132" s="140">
        <f t="shared" si="767"/>
        <v>-24.233857315598556</v>
      </c>
      <c r="DI132" s="149">
        <f t="shared" si="855"/>
        <v>140.66666666666666</v>
      </c>
      <c r="DJ132" s="68">
        <f>+[1]Аппарат!DJ127+[1]Филиалы!DJ89</f>
        <v>128.34278185842291</v>
      </c>
      <c r="DK132" s="68">
        <f>+[1]Аппарат!DK127+[1]Филиалы!DL89</f>
        <v>12.323884808243758</v>
      </c>
      <c r="DL132" s="68">
        <f>+[1]Филиалы!DK89</f>
        <v>0</v>
      </c>
      <c r="DM132" s="150">
        <f t="shared" si="856"/>
        <v>135.1961</v>
      </c>
      <c r="DN132" s="68">
        <f>+[1]Аппарат!DN127+[1]Филиалы!DN89</f>
        <v>121.06569518401622</v>
      </c>
      <c r="DO132" s="68">
        <f>+[1]Аппарат!DO127+[1]Филиалы!DP89</f>
        <v>13.199094815983779</v>
      </c>
      <c r="DP132" s="68">
        <f>+[1]Филиалы!DO89</f>
        <v>0.93131000000000019</v>
      </c>
      <c r="DQ132" s="139">
        <f t="shared" si="768"/>
        <v>5.4705666666666559</v>
      </c>
      <c r="DR132" s="140">
        <f t="shared" si="769"/>
        <v>-3.8890284360189469</v>
      </c>
      <c r="DS132" s="149">
        <f t="shared" si="857"/>
        <v>422.69300000000004</v>
      </c>
      <c r="DT132" s="68">
        <f t="shared" si="1091"/>
        <v>385.51906388013379</v>
      </c>
      <c r="DU132" s="68">
        <f t="shared" si="1091"/>
        <v>37.173936119866269</v>
      </c>
      <c r="DV132" s="68">
        <f t="shared" si="1091"/>
        <v>0</v>
      </c>
      <c r="DW132" s="150">
        <f t="shared" si="858"/>
        <v>485.22810000000004</v>
      </c>
      <c r="DX132" s="68">
        <f t="shared" si="1092"/>
        <v>399.57844045240165</v>
      </c>
      <c r="DY132" s="68">
        <f t="shared" si="1092"/>
        <v>83.698289547598407</v>
      </c>
      <c r="DZ132" s="68">
        <f t="shared" si="1092"/>
        <v>1.9513700000000003</v>
      </c>
      <c r="EA132" s="139">
        <f t="shared" si="770"/>
        <v>-62.5351</v>
      </c>
      <c r="EB132" s="140">
        <f t="shared" si="771"/>
        <v>14.794448926289292</v>
      </c>
      <c r="EC132" s="149">
        <f t="shared" si="859"/>
        <v>1311.5298000000003</v>
      </c>
      <c r="ED132" s="68">
        <f t="shared" si="1093"/>
        <v>1200.2434987924262</v>
      </c>
      <c r="EE132" s="68">
        <f t="shared" si="1093"/>
        <v>111.28630120757407</v>
      </c>
      <c r="EF132" s="68">
        <f t="shared" si="1093"/>
        <v>0</v>
      </c>
      <c r="EG132" s="150">
        <f t="shared" si="860"/>
        <v>1496.1909403998</v>
      </c>
      <c r="EH132" s="68">
        <f t="shared" si="1094"/>
        <v>1215.4465051176296</v>
      </c>
      <c r="EI132" s="68">
        <f t="shared" si="1094"/>
        <v>277.49721528217049</v>
      </c>
      <c r="EJ132" s="68">
        <f t="shared" si="1094"/>
        <v>3.2472200000000004</v>
      </c>
      <c r="EK132" s="139">
        <f t="shared" si="772"/>
        <v>-184.66114039979971</v>
      </c>
      <c r="EL132" s="140">
        <f t="shared" si="773"/>
        <v>14.079828029816753</v>
      </c>
      <c r="EM132" s="149">
        <f t="shared" si="861"/>
        <v>136.04666666666668</v>
      </c>
      <c r="EN132" s="68">
        <f>+[1]Аппарат!EN127+[1]Филиалы!EN89</f>
        <v>123.72278185842292</v>
      </c>
      <c r="EO132" s="68">
        <f>+[1]Аппарат!EO127+[1]Филиалы!EP89</f>
        <v>12.323884808243756</v>
      </c>
      <c r="EP132" s="68">
        <f>+[1]Филиалы!EO89</f>
        <v>0</v>
      </c>
      <c r="EQ132" s="150">
        <f t="shared" si="862"/>
        <v>248.87855999999996</v>
      </c>
      <c r="ER132" s="68">
        <f>+[1]Аппарат!ER127+[1]Филиалы!ER89</f>
        <v>192.20286342464465</v>
      </c>
      <c r="ES132" s="68">
        <f>+[1]Аппарат!ES127+[1]Филиалы!ET89</f>
        <v>56.519806575355325</v>
      </c>
      <c r="ET132" s="68">
        <f>+[1]Филиалы!ES89</f>
        <v>0.15589</v>
      </c>
      <c r="EU132" s="139">
        <f t="shared" si="774"/>
        <v>-112.83189333333328</v>
      </c>
      <c r="EV132" s="140">
        <f t="shared" si="775"/>
        <v>82.936168961630756</v>
      </c>
      <c r="EW132" s="149">
        <f t="shared" si="863"/>
        <v>130.27666666666667</v>
      </c>
      <c r="EX132" s="68">
        <f>+[1]Аппарат!EX127+[1]Филиалы!EX89</f>
        <v>117.74548470846409</v>
      </c>
      <c r="EY132" s="68">
        <f>+[1]Аппарат!EY127+[1]Филиалы!EZ89</f>
        <v>12.531181958202582</v>
      </c>
      <c r="EZ132" s="68">
        <f>+[1]Филиалы!EY89</f>
        <v>0</v>
      </c>
      <c r="FA132" s="150">
        <f t="shared" si="864"/>
        <v>247.60975999999997</v>
      </c>
      <c r="FB132" s="68">
        <f>+[1]Аппарат!FB127+[1]Филиалы!FB89</f>
        <v>194.63524910381452</v>
      </c>
      <c r="FC132" s="68">
        <f>+[1]Аппарат!FC127+[1]Филиалы!FD89</f>
        <v>52.787540896185455</v>
      </c>
      <c r="FD132" s="68">
        <f>+[1]Филиалы!FC89</f>
        <v>0.18697</v>
      </c>
      <c r="FE132" s="139">
        <f t="shared" si="776"/>
        <v>-117.3330933333333</v>
      </c>
      <c r="FF132" s="140">
        <f t="shared" si="777"/>
        <v>90.064549804262697</v>
      </c>
      <c r="FG132" s="149">
        <f t="shared" si="865"/>
        <v>169.78666666666666</v>
      </c>
      <c r="FH132" s="68">
        <f>+[1]Аппарат!FH127+[1]Филиалы!FH89</f>
        <v>157.46278185842291</v>
      </c>
      <c r="FI132" s="68">
        <f>+[1]Аппарат!FI127+[1]Филиалы!FJ89</f>
        <v>12.323884808243754</v>
      </c>
      <c r="FJ132" s="68">
        <f>+[1]Филиалы!FI89</f>
        <v>0</v>
      </c>
      <c r="FK132" s="150">
        <f t="shared" si="866"/>
        <v>84.030010000000004</v>
      </c>
      <c r="FL132" s="68">
        <f>+[1]Аппарат!FL127+[1]Филиалы!FL89</f>
        <v>71.533678725432196</v>
      </c>
      <c r="FM132" s="68">
        <f>+[1]Аппарат!FM127+[1]Филиалы!FN89</f>
        <v>12.13234927456781</v>
      </c>
      <c r="FN132" s="68">
        <f>+[1]Филиалы!FM89</f>
        <v>0.36398199999999997</v>
      </c>
      <c r="FO132" s="139">
        <f t="shared" si="778"/>
        <v>85.756656666666657</v>
      </c>
      <c r="FP132" s="140">
        <f t="shared" si="779"/>
        <v>-50.508475341605148</v>
      </c>
      <c r="FQ132" s="149">
        <f t="shared" si="867"/>
        <v>436.10999999999996</v>
      </c>
      <c r="FR132" s="68">
        <f t="shared" si="1095"/>
        <v>398.93104842530988</v>
      </c>
      <c r="FS132" s="68">
        <f t="shared" si="1095"/>
        <v>37.178951574690089</v>
      </c>
      <c r="FT132" s="68">
        <f t="shared" si="1095"/>
        <v>0</v>
      </c>
      <c r="FU132" s="150">
        <f t="shared" si="868"/>
        <v>580.51832999999999</v>
      </c>
      <c r="FV132" s="68">
        <f t="shared" si="1096"/>
        <v>458.37179125389139</v>
      </c>
      <c r="FW132" s="68">
        <f t="shared" si="1096"/>
        <v>121.43969674610859</v>
      </c>
      <c r="FX132" s="68">
        <f t="shared" si="1096"/>
        <v>0.70684199999999997</v>
      </c>
      <c r="FY132" s="139">
        <f t="shared" si="780"/>
        <v>-144.40833000000003</v>
      </c>
      <c r="FZ132" s="140">
        <f t="shared" si="781"/>
        <v>33.112822453050853</v>
      </c>
      <c r="GA132" s="149">
        <f t="shared" si="869"/>
        <v>858.803</v>
      </c>
      <c r="GB132" s="68">
        <f t="shared" si="1097"/>
        <v>784.45011230544367</v>
      </c>
      <c r="GC132" s="68">
        <f t="shared" si="1097"/>
        <v>74.352887694556358</v>
      </c>
      <c r="GD132" s="68">
        <f t="shared" si="1097"/>
        <v>0</v>
      </c>
      <c r="GE132" s="150">
        <f t="shared" si="870"/>
        <v>1065.7464300000001</v>
      </c>
      <c r="GF132" s="68">
        <f t="shared" si="1098"/>
        <v>857.95023170629304</v>
      </c>
      <c r="GG132" s="68">
        <f t="shared" si="1098"/>
        <v>205.137986293707</v>
      </c>
      <c r="GH132" s="68">
        <f t="shared" si="1098"/>
        <v>2.6582120000000002</v>
      </c>
      <c r="GI132" s="139">
        <f t="shared" si="782"/>
        <v>-206.94343000000015</v>
      </c>
      <c r="GJ132" s="140">
        <f t="shared" si="783"/>
        <v>24.096728819065618</v>
      </c>
      <c r="GK132" s="149">
        <f t="shared" si="871"/>
        <v>1747.6398000000002</v>
      </c>
      <c r="GL132" s="68">
        <f t="shared" si="1099"/>
        <v>1599.1745472177361</v>
      </c>
      <c r="GM132" s="68">
        <f t="shared" si="1099"/>
        <v>148.46525278226414</v>
      </c>
      <c r="GN132" s="68">
        <f t="shared" si="1099"/>
        <v>0</v>
      </c>
      <c r="GO132" s="150">
        <f t="shared" si="872"/>
        <v>2076.7092703998001</v>
      </c>
      <c r="GP132" s="68">
        <f t="shared" si="1100"/>
        <v>1673.818296371521</v>
      </c>
      <c r="GQ132" s="68">
        <f t="shared" si="1100"/>
        <v>398.9369120282791</v>
      </c>
      <c r="GR132" s="68">
        <f t="shared" si="1100"/>
        <v>3.9540620000000004</v>
      </c>
      <c r="GS132" s="139">
        <f t="shared" si="784"/>
        <v>-329.06947039979991</v>
      </c>
      <c r="GT132" s="140">
        <f t="shared" si="785"/>
        <v>18.829364632219978</v>
      </c>
      <c r="GV132" s="31">
        <f>+GK132-[1]Шатура!GK89</f>
        <v>1718.0368000000001</v>
      </c>
      <c r="GW132" s="31">
        <v>917.97829000000002</v>
      </c>
      <c r="GX132" s="65">
        <f t="shared" si="673"/>
        <v>-92.984550399800014</v>
      </c>
      <c r="GZ132" s="79">
        <f t="shared" si="874"/>
        <v>520.00196039979994</v>
      </c>
    </row>
    <row r="133" spans="1:212" ht="15" x14ac:dyDescent="0.2">
      <c r="A133" s="341"/>
      <c r="B133" s="107" t="s">
        <v>392</v>
      </c>
      <c r="C133" s="149">
        <f t="shared" si="674"/>
        <v>60.57</v>
      </c>
      <c r="D133" s="68">
        <f>+[1]Аппарат!D128+[1]Филиалы!D90</f>
        <v>60.57</v>
      </c>
      <c r="E133" s="68">
        <f>+[1]Аппарат!E128+[1]Филиалы!F90</f>
        <v>0</v>
      </c>
      <c r="F133" s="68">
        <f>+[1]Филиалы!E90</f>
        <v>0</v>
      </c>
      <c r="G133" s="150">
        <f t="shared" si="934"/>
        <v>45.3</v>
      </c>
      <c r="H133" s="68">
        <f>+[1]Аппарат!H128+[1]Филиалы!H90</f>
        <v>32.0141724219</v>
      </c>
      <c r="I133" s="68">
        <f>+[1]Аппарат!I128+[1]Филиалы!J90</f>
        <v>13.285827578099999</v>
      </c>
      <c r="J133" s="68">
        <f>+[1]Филиалы!I90</f>
        <v>0</v>
      </c>
      <c r="K133" s="139">
        <f t="shared" si="675"/>
        <v>15.270000000000003</v>
      </c>
      <c r="L133" s="140">
        <f t="shared" si="676"/>
        <v>-25.21050024764736</v>
      </c>
      <c r="M133" s="149">
        <f t="shared" si="762"/>
        <v>66.42</v>
      </c>
      <c r="N133" s="68">
        <f>+[1]Аппарат!N128+[1]Филиалы!N90</f>
        <v>66.42</v>
      </c>
      <c r="O133" s="68">
        <f>+[1]Аппарат!O128+[1]Филиалы!P90</f>
        <v>0</v>
      </c>
      <c r="P133" s="68">
        <f>+[1]Филиалы!O90</f>
        <v>0</v>
      </c>
      <c r="Q133" s="150">
        <f t="shared" si="656"/>
        <v>78.693876939999996</v>
      </c>
      <c r="R133" s="68">
        <f>+[1]Аппарат!R128+[1]Филиалы!R90</f>
        <v>55.307560539999997</v>
      </c>
      <c r="S133" s="68">
        <f>+[1]Аппарат!S128+[1]Филиалы!T90</f>
        <v>23.386316400000002</v>
      </c>
      <c r="T133" s="68">
        <f>+[1]Филиалы!S90</f>
        <v>0</v>
      </c>
      <c r="U133" s="139">
        <f t="shared" si="677"/>
        <v>-12.273876939999994</v>
      </c>
      <c r="V133" s="140">
        <f t="shared" si="678"/>
        <v>18.479188407106278</v>
      </c>
      <c r="W133" s="149">
        <f t="shared" si="841"/>
        <v>70.069999999999993</v>
      </c>
      <c r="X133" s="68">
        <f>+[1]Аппарат!X128+[1]Филиалы!X90</f>
        <v>70.069999999999993</v>
      </c>
      <c r="Y133" s="68">
        <f>+[1]Аппарат!Y128+[1]Филиалы!Z90</f>
        <v>0</v>
      </c>
      <c r="Z133" s="68">
        <f>+[1]Филиалы!Y90</f>
        <v>0</v>
      </c>
      <c r="AA133" s="150">
        <f t="shared" si="842"/>
        <v>21.47</v>
      </c>
      <c r="AB133" s="68">
        <f>+[1]Аппарат!AB128+[1]Филиалы!AB90</f>
        <v>15.718916550599998</v>
      </c>
      <c r="AC133" s="68">
        <f>+[1]Аппарат!AC128+[1]Филиалы!AD90</f>
        <v>5.7510834494000003</v>
      </c>
      <c r="AD133" s="68">
        <f>+[1]Филиалы!AC90</f>
        <v>0</v>
      </c>
      <c r="AE133" s="139">
        <f t="shared" si="679"/>
        <v>48.599999999999994</v>
      </c>
      <c r="AF133" s="140">
        <f t="shared" si="680"/>
        <v>-69.359212216355075</v>
      </c>
      <c r="AG133" s="149">
        <f t="shared" si="843"/>
        <v>197.06</v>
      </c>
      <c r="AH133" s="68">
        <f t="shared" si="1086"/>
        <v>197.06</v>
      </c>
      <c r="AI133" s="68">
        <f t="shared" si="1086"/>
        <v>0</v>
      </c>
      <c r="AJ133" s="68">
        <f t="shared" si="1086"/>
        <v>0</v>
      </c>
      <c r="AK133" s="150">
        <f t="shared" si="844"/>
        <v>145.46387694000001</v>
      </c>
      <c r="AL133" s="68">
        <f t="shared" si="1087"/>
        <v>103.0406495125</v>
      </c>
      <c r="AM133" s="68">
        <f t="shared" si="1087"/>
        <v>42.423227427500002</v>
      </c>
      <c r="AN133" s="68">
        <f t="shared" si="1087"/>
        <v>0</v>
      </c>
      <c r="AO133" s="139">
        <f t="shared" si="681"/>
        <v>51.596123059999996</v>
      </c>
      <c r="AP133" s="140">
        <f t="shared" si="682"/>
        <v>-26.18295090835278</v>
      </c>
      <c r="AQ133" s="149">
        <f t="shared" si="845"/>
        <v>67.42</v>
      </c>
      <c r="AR133" s="68">
        <f>+[1]Аппарат!AR128+[1]Филиалы!AR90</f>
        <v>67.42</v>
      </c>
      <c r="AS133" s="68">
        <f>+[1]Аппарат!AS128+[1]Филиалы!AT90</f>
        <v>0</v>
      </c>
      <c r="AT133" s="68">
        <f>+[1]Филиалы!AS90</f>
        <v>0</v>
      </c>
      <c r="AU133" s="150">
        <f t="shared" si="846"/>
        <v>10.3</v>
      </c>
      <c r="AV133" s="68">
        <f>+[1]Аппарат!AV128+[1]Филиалы!AV90</f>
        <v>7.7187978304540001</v>
      </c>
      <c r="AW133" s="68">
        <f>+[1]Аппарат!AW128+[1]Филиалы!AX90</f>
        <v>2.5812021695459997</v>
      </c>
      <c r="AX133" s="68">
        <f>+[1]Филиалы!AW90</f>
        <v>0</v>
      </c>
      <c r="AY133" s="139">
        <f t="shared" si="683"/>
        <v>57.120000000000005</v>
      </c>
      <c r="AZ133" s="140">
        <f t="shared" si="684"/>
        <v>-84.722634233165223</v>
      </c>
      <c r="BA133" s="149">
        <f t="shared" si="847"/>
        <v>65.92</v>
      </c>
      <c r="BB133" s="68">
        <f>+[1]Аппарат!BB128+[1]Филиалы!BB90</f>
        <v>65.92</v>
      </c>
      <c r="BC133" s="68">
        <f>+[1]Аппарат!BC128+[1]Филиалы!BD90</f>
        <v>0</v>
      </c>
      <c r="BD133" s="68">
        <f>+[1]Филиалы!BC90</f>
        <v>0</v>
      </c>
      <c r="BE133" s="150">
        <f t="shared" si="848"/>
        <v>103.04999999999998</v>
      </c>
      <c r="BF133" s="68">
        <f>+[1]Аппарат!BF128+[1]Филиалы!BF90</f>
        <v>73.773613283785267</v>
      </c>
      <c r="BG133" s="68">
        <f>+[1]Аппарат!BG128+[1]Филиалы!BH90</f>
        <v>29.27638671621472</v>
      </c>
      <c r="BH133" s="68">
        <f>+[1]Филиалы!BG90</f>
        <v>0</v>
      </c>
      <c r="BI133" s="139">
        <f t="shared" si="685"/>
        <v>-37.129999999999981</v>
      </c>
      <c r="BJ133" s="140">
        <f t="shared" si="686"/>
        <v>56.325849514563089</v>
      </c>
      <c r="BK133" s="149">
        <f t="shared" si="849"/>
        <v>77.42</v>
      </c>
      <c r="BL133" s="68">
        <f>+[1]Аппарат!BL128+[1]Филиалы!BL90</f>
        <v>77.42</v>
      </c>
      <c r="BM133" s="68">
        <f>+[1]Аппарат!BM128+[1]Филиалы!BN90</f>
        <v>0</v>
      </c>
      <c r="BN133" s="68">
        <f>+[1]Филиалы!BM90</f>
        <v>0</v>
      </c>
      <c r="BO133" s="150">
        <f t="shared" si="850"/>
        <v>32.049999999999997</v>
      </c>
      <c r="BP133" s="68">
        <f>+[1]Аппарат!BP128+[1]Филиалы!BP90</f>
        <v>23.15221827121524</v>
      </c>
      <c r="BQ133" s="68">
        <f>+[1]Аппарат!BQ128+[1]Филиалы!BR90</f>
        <v>8.8977817287847589</v>
      </c>
      <c r="BR133" s="68">
        <f>+[1]Филиалы!BQ90</f>
        <v>0</v>
      </c>
      <c r="BS133" s="139">
        <f t="shared" si="687"/>
        <v>45.370000000000005</v>
      </c>
      <c r="BT133" s="140">
        <f t="shared" si="688"/>
        <v>-58.602428313097391</v>
      </c>
      <c r="BU133" s="149">
        <f t="shared" si="851"/>
        <v>210.76</v>
      </c>
      <c r="BV133" s="68">
        <f t="shared" si="1088"/>
        <v>210.76</v>
      </c>
      <c r="BW133" s="68">
        <f t="shared" si="1088"/>
        <v>0</v>
      </c>
      <c r="BX133" s="68">
        <f t="shared" si="1088"/>
        <v>0</v>
      </c>
      <c r="BY133" s="150">
        <f t="shared" si="852"/>
        <v>145.39999999999998</v>
      </c>
      <c r="BZ133" s="68">
        <f t="shared" si="1089"/>
        <v>104.64462938545449</v>
      </c>
      <c r="CA133" s="68">
        <f t="shared" si="1089"/>
        <v>40.755370614545477</v>
      </c>
      <c r="CB133" s="68">
        <f t="shared" si="1089"/>
        <v>0</v>
      </c>
      <c r="CC133" s="139">
        <f t="shared" si="689"/>
        <v>65.360000000000014</v>
      </c>
      <c r="CD133" s="140">
        <f t="shared" si="690"/>
        <v>-31.011577149364214</v>
      </c>
      <c r="CE133" s="149">
        <f t="shared" si="853"/>
        <v>407.82</v>
      </c>
      <c r="CF133" s="68">
        <f t="shared" si="1090"/>
        <v>407.82</v>
      </c>
      <c r="CG133" s="68">
        <f t="shared" si="1090"/>
        <v>0</v>
      </c>
      <c r="CH133" s="68">
        <f t="shared" si="1090"/>
        <v>0</v>
      </c>
      <c r="CI133" s="150">
        <f t="shared" si="854"/>
        <v>290.86387693999995</v>
      </c>
      <c r="CJ133" s="68">
        <f>+[1]Аппарат!CJ128+[1]Филиалы!CJ90</f>
        <v>207.6852788979545</v>
      </c>
      <c r="CK133" s="68">
        <f>+[1]Аппарат!CK128+[1]Филиалы!CL90</f>
        <v>83.178598042045465</v>
      </c>
      <c r="CL133" s="68">
        <f>+[1]Филиалы!CK90</f>
        <v>0</v>
      </c>
      <c r="CM133" s="139">
        <f t="shared" si="691"/>
        <v>116.95612306000004</v>
      </c>
      <c r="CN133" s="140">
        <f t="shared" si="692"/>
        <v>-28.678368657741174</v>
      </c>
      <c r="CO133" s="149">
        <f t="shared" si="933"/>
        <v>60.916666666666664</v>
      </c>
      <c r="CP133" s="68">
        <f>+[1]Аппарат!CP128+[1]Филиалы!CP90</f>
        <v>60.916666666666664</v>
      </c>
      <c r="CQ133" s="68">
        <f>+[1]Аппарат!CQ128+[1]Филиалы!CR90</f>
        <v>0</v>
      </c>
      <c r="CR133" s="68">
        <f>+[1]Филиалы!CQ90</f>
        <v>0</v>
      </c>
      <c r="CS133" s="150">
        <f t="shared" si="935"/>
        <v>73.695999999999998</v>
      </c>
      <c r="CT133" s="68">
        <f>+[1]Аппарат!CT128+[1]Филиалы!CT90</f>
        <v>51.964747232840857</v>
      </c>
      <c r="CU133" s="68">
        <f>+[1]Аппарат!CU128+[1]Филиалы!CV90</f>
        <v>21.731252767159141</v>
      </c>
      <c r="CV133" s="68">
        <f>+[1]Филиалы!CU90</f>
        <v>0</v>
      </c>
      <c r="CW133" s="139">
        <f t="shared" si="763"/>
        <v>-12.779333333333334</v>
      </c>
      <c r="CX133" s="140">
        <f t="shared" si="764"/>
        <v>20.978385772913825</v>
      </c>
      <c r="CY133" s="149">
        <f t="shared" si="765"/>
        <v>70.566666666666663</v>
      </c>
      <c r="CZ133" s="68">
        <f>+[1]Аппарат!CZ128+[1]Филиалы!CZ90</f>
        <v>70.566666666666663</v>
      </c>
      <c r="DA133" s="68">
        <f>+[1]Аппарат!DA128+[1]Филиалы!DB90</f>
        <v>0</v>
      </c>
      <c r="DB133" s="68">
        <f>+[1]Филиалы!DA90</f>
        <v>0</v>
      </c>
      <c r="DC133" s="150">
        <f t="shared" si="662"/>
        <v>1.0489999999999999</v>
      </c>
      <c r="DD133" s="68">
        <f>+[1]Аппарат!DD128+[1]Филиалы!DD90</f>
        <v>0.88085902625329859</v>
      </c>
      <c r="DE133" s="68">
        <f>+[1]Аппарат!DE128+[1]Филиалы!DF90</f>
        <v>0.16814097374670145</v>
      </c>
      <c r="DF133" s="68">
        <f>+[1]Филиалы!DE90</f>
        <v>0</v>
      </c>
      <c r="DG133" s="139">
        <f t="shared" si="766"/>
        <v>69.517666666666656</v>
      </c>
      <c r="DH133" s="140">
        <f t="shared" si="767"/>
        <v>-98.513462446858767</v>
      </c>
      <c r="DI133" s="149">
        <f t="shared" si="855"/>
        <v>72.066666666666663</v>
      </c>
      <c r="DJ133" s="68">
        <f>+[1]Аппарат!DJ128+[1]Филиалы!DJ90</f>
        <v>72.066666666666663</v>
      </c>
      <c r="DK133" s="68">
        <f>+[1]Аппарат!DK128+[1]Филиалы!DL90</f>
        <v>0</v>
      </c>
      <c r="DL133" s="68">
        <f>+[1]Филиалы!DK90</f>
        <v>0</v>
      </c>
      <c r="DM133" s="150">
        <f t="shared" si="856"/>
        <v>43.92</v>
      </c>
      <c r="DN133" s="68">
        <f>+[1]Аппарат!DN128+[1]Филиалы!DN90</f>
        <v>31.925011008305777</v>
      </c>
      <c r="DO133" s="68">
        <f>+[1]Аппарат!DO128+[1]Филиалы!DP90</f>
        <v>11.994988991694225</v>
      </c>
      <c r="DP133" s="68">
        <f>+[1]Филиалы!DO90</f>
        <v>0</v>
      </c>
      <c r="DQ133" s="139">
        <f t="shared" si="768"/>
        <v>28.146666666666661</v>
      </c>
      <c r="DR133" s="140">
        <f t="shared" si="769"/>
        <v>-39.056429232192414</v>
      </c>
      <c r="DS133" s="149">
        <f t="shared" si="857"/>
        <v>203.54999999999998</v>
      </c>
      <c r="DT133" s="68">
        <f t="shared" si="1091"/>
        <v>203.54999999999998</v>
      </c>
      <c r="DU133" s="68">
        <f t="shared" si="1091"/>
        <v>0</v>
      </c>
      <c r="DV133" s="68">
        <f t="shared" si="1091"/>
        <v>0</v>
      </c>
      <c r="DW133" s="150">
        <f t="shared" si="858"/>
        <v>118.66499999999999</v>
      </c>
      <c r="DX133" s="68">
        <f t="shared" si="1092"/>
        <v>84.770617267399928</v>
      </c>
      <c r="DY133" s="68">
        <f t="shared" si="1092"/>
        <v>33.894382732600064</v>
      </c>
      <c r="DZ133" s="68">
        <f t="shared" si="1092"/>
        <v>0</v>
      </c>
      <c r="EA133" s="139">
        <f t="shared" si="770"/>
        <v>84.884999999999991</v>
      </c>
      <c r="EB133" s="140">
        <f t="shared" si="771"/>
        <v>-41.702284450994838</v>
      </c>
      <c r="EC133" s="149">
        <f t="shared" si="859"/>
        <v>611.37</v>
      </c>
      <c r="ED133" s="68">
        <f t="shared" si="1093"/>
        <v>611.37</v>
      </c>
      <c r="EE133" s="68">
        <f t="shared" si="1093"/>
        <v>0</v>
      </c>
      <c r="EF133" s="68">
        <f t="shared" si="1093"/>
        <v>0</v>
      </c>
      <c r="EG133" s="150">
        <f t="shared" si="860"/>
        <v>409.52887693999998</v>
      </c>
      <c r="EH133" s="68">
        <f t="shared" si="1094"/>
        <v>292.45589616535443</v>
      </c>
      <c r="EI133" s="68">
        <f t="shared" si="1094"/>
        <v>117.07298077464553</v>
      </c>
      <c r="EJ133" s="68">
        <f t="shared" si="1094"/>
        <v>0</v>
      </c>
      <c r="EK133" s="139">
        <f t="shared" si="772"/>
        <v>201.84112306000003</v>
      </c>
      <c r="EL133" s="140">
        <f t="shared" si="773"/>
        <v>-33.014561241146936</v>
      </c>
      <c r="EM133" s="149">
        <f t="shared" si="861"/>
        <v>68.416666666666671</v>
      </c>
      <c r="EN133" s="68">
        <f>+[1]Аппарат!EN128+[1]Филиалы!EN90</f>
        <v>68.416666666666671</v>
      </c>
      <c r="EO133" s="68">
        <f>+[1]Аппарат!EO128+[1]Филиалы!EP90</f>
        <v>0</v>
      </c>
      <c r="EP133" s="68">
        <f>+[1]Филиалы!EO90</f>
        <v>0</v>
      </c>
      <c r="EQ133" s="150">
        <f t="shared" si="862"/>
        <v>15.4</v>
      </c>
      <c r="ER133" s="68">
        <f>+[1]Аппарат!ER128+[1]Филиалы!ER90</f>
        <v>12.783384895914534</v>
      </c>
      <c r="ES133" s="68">
        <f>+[1]Аппарат!ES128+[1]Филиалы!ET90</f>
        <v>2.6166151040854668</v>
      </c>
      <c r="ET133" s="68">
        <f>+[1]Филиалы!ES90</f>
        <v>0</v>
      </c>
      <c r="EU133" s="139">
        <f t="shared" si="774"/>
        <v>53.016666666666673</v>
      </c>
      <c r="EV133" s="140">
        <f t="shared" si="775"/>
        <v>-77.490864799025587</v>
      </c>
      <c r="EW133" s="149">
        <f t="shared" si="863"/>
        <v>62.016666666666666</v>
      </c>
      <c r="EX133" s="68">
        <f>+[1]Аппарат!EX128+[1]Филиалы!EX90</f>
        <v>62.016666666666666</v>
      </c>
      <c r="EY133" s="68">
        <f>+[1]Аппарат!EY128+[1]Филиалы!EZ90</f>
        <v>0</v>
      </c>
      <c r="EZ133" s="68">
        <f>+[1]Филиалы!EY90</f>
        <v>0</v>
      </c>
      <c r="FA133" s="150">
        <f t="shared" si="864"/>
        <v>14.129999999999999</v>
      </c>
      <c r="FB133" s="68">
        <f>+[1]Аппарат!FB128+[1]Филиалы!FB90</f>
        <v>10.201848967473875</v>
      </c>
      <c r="FC133" s="68">
        <f>+[1]Аппарат!FC128+[1]Филиалы!FD90</f>
        <v>3.9281510325261242</v>
      </c>
      <c r="FD133" s="68">
        <f>+[1]Филиалы!FC90</f>
        <v>0</v>
      </c>
      <c r="FE133" s="139">
        <f t="shared" si="776"/>
        <v>47.88666666666667</v>
      </c>
      <c r="FF133" s="140">
        <f t="shared" si="777"/>
        <v>-77.215802203708677</v>
      </c>
      <c r="FG133" s="149">
        <f t="shared" si="865"/>
        <v>76.916666666666657</v>
      </c>
      <c r="FH133" s="68">
        <f>+[1]Аппарат!FH128+[1]Филиалы!FH90</f>
        <v>76.916666666666657</v>
      </c>
      <c r="FI133" s="68">
        <f>+[1]Аппарат!FI128+[1]Филиалы!FJ90</f>
        <v>0</v>
      </c>
      <c r="FJ133" s="68">
        <f>+[1]Филиалы!FI90</f>
        <v>0</v>
      </c>
      <c r="FK133" s="150">
        <f t="shared" si="866"/>
        <v>233.12</v>
      </c>
      <c r="FL133" s="68">
        <f>+[1]Аппарат!FL128+[1]Филиалы!FL90</f>
        <v>170.58270057012231</v>
      </c>
      <c r="FM133" s="68">
        <f>+[1]Аппарат!FM128+[1]Филиалы!FN90</f>
        <v>62.537299429877699</v>
      </c>
      <c r="FN133" s="68">
        <f>+[1]Филиалы!FM90</f>
        <v>0</v>
      </c>
      <c r="FO133" s="139">
        <f t="shared" si="778"/>
        <v>-156.20333333333335</v>
      </c>
      <c r="FP133" s="140">
        <f t="shared" si="779"/>
        <v>203.0812567713977</v>
      </c>
      <c r="FQ133" s="149">
        <f t="shared" si="867"/>
        <v>207.35</v>
      </c>
      <c r="FR133" s="68">
        <f t="shared" si="1095"/>
        <v>207.35</v>
      </c>
      <c r="FS133" s="68">
        <f t="shared" si="1095"/>
        <v>0</v>
      </c>
      <c r="FT133" s="68">
        <f t="shared" si="1095"/>
        <v>0</v>
      </c>
      <c r="FU133" s="150">
        <f t="shared" si="868"/>
        <v>262.64999999999998</v>
      </c>
      <c r="FV133" s="68">
        <f t="shared" si="1096"/>
        <v>193.56793443351071</v>
      </c>
      <c r="FW133" s="68">
        <f t="shared" si="1096"/>
        <v>69.082065566489291</v>
      </c>
      <c r="FX133" s="68">
        <f t="shared" si="1096"/>
        <v>0</v>
      </c>
      <c r="FY133" s="139">
        <f t="shared" si="780"/>
        <v>-55.299999999999983</v>
      </c>
      <c r="FZ133" s="140">
        <f t="shared" si="781"/>
        <v>26.669881842295624</v>
      </c>
      <c r="GA133" s="149">
        <f t="shared" si="869"/>
        <v>410.9</v>
      </c>
      <c r="GB133" s="68">
        <f t="shared" si="1097"/>
        <v>410.9</v>
      </c>
      <c r="GC133" s="68">
        <f t="shared" si="1097"/>
        <v>0</v>
      </c>
      <c r="GD133" s="68">
        <f t="shared" si="1097"/>
        <v>0</v>
      </c>
      <c r="GE133" s="150">
        <f t="shared" si="870"/>
        <v>381.31500000000005</v>
      </c>
      <c r="GF133" s="68">
        <f t="shared" si="1098"/>
        <v>278.33855170091067</v>
      </c>
      <c r="GG133" s="68">
        <f t="shared" si="1098"/>
        <v>102.97644829908936</v>
      </c>
      <c r="GH133" s="68">
        <f t="shared" si="1098"/>
        <v>0</v>
      </c>
      <c r="GI133" s="139">
        <f t="shared" si="782"/>
        <v>29.584999999999923</v>
      </c>
      <c r="GJ133" s="140">
        <f t="shared" si="783"/>
        <v>-7.2000486736431952</v>
      </c>
      <c r="GK133" s="149">
        <f t="shared" si="871"/>
        <v>818.72</v>
      </c>
      <c r="GL133" s="68">
        <f t="shared" si="1099"/>
        <v>818.72</v>
      </c>
      <c r="GM133" s="68">
        <f t="shared" si="1099"/>
        <v>0</v>
      </c>
      <c r="GN133" s="68">
        <f t="shared" si="1099"/>
        <v>0</v>
      </c>
      <c r="GO133" s="150">
        <f t="shared" si="872"/>
        <v>672.17887694000001</v>
      </c>
      <c r="GP133" s="68">
        <f t="shared" si="1100"/>
        <v>486.02383059886517</v>
      </c>
      <c r="GQ133" s="68">
        <f t="shared" si="1100"/>
        <v>186.15504634113483</v>
      </c>
      <c r="GR133" s="68">
        <f t="shared" si="1100"/>
        <v>0</v>
      </c>
      <c r="GS133" s="139">
        <f t="shared" si="784"/>
        <v>146.54112306000002</v>
      </c>
      <c r="GT133" s="140">
        <f t="shared" si="785"/>
        <v>-17.898808269005272</v>
      </c>
      <c r="GV133" s="31">
        <f>+GK133-[1]Шатура!GK90</f>
        <v>815.72</v>
      </c>
      <c r="GW133" s="31">
        <v>289.67</v>
      </c>
      <c r="GX133" s="65">
        <f t="shared" si="673"/>
        <v>-1.1938769399999387</v>
      </c>
      <c r="GZ133" s="79">
        <f t="shared" si="874"/>
        <v>145.46387694000001</v>
      </c>
    </row>
    <row r="134" spans="1:212" s="76" customFormat="1" ht="25.5" x14ac:dyDescent="0.2">
      <c r="A134" s="131" t="s">
        <v>290</v>
      </c>
      <c r="B134" s="132" t="s">
        <v>386</v>
      </c>
      <c r="C134" s="147">
        <f t="shared" si="674"/>
        <v>1229.3536999999999</v>
      </c>
      <c r="D134" s="145">
        <f>SUM(D128:D133)</f>
        <v>942.62324903546835</v>
      </c>
      <c r="E134" s="145">
        <f t="shared" ref="E134:F134" si="1101">SUM(E128:E133)</f>
        <v>286.73045096453154</v>
      </c>
      <c r="F134" s="145">
        <f t="shared" si="1101"/>
        <v>0</v>
      </c>
      <c r="G134" s="145">
        <f t="shared" si="934"/>
        <v>931.53097000000002</v>
      </c>
      <c r="H134" s="145">
        <f>SUM(H128:H133)</f>
        <v>667.45132839855728</v>
      </c>
      <c r="I134" s="145">
        <f t="shared" ref="I134:J134" si="1102">SUM(I128:I133)</f>
        <v>264.07964160144275</v>
      </c>
      <c r="J134" s="145">
        <f t="shared" si="1102"/>
        <v>0</v>
      </c>
      <c r="K134" s="145">
        <f t="shared" si="675"/>
        <v>297.82272999999986</v>
      </c>
      <c r="L134" s="146">
        <f t="shared" si="676"/>
        <v>-24.225959542806919</v>
      </c>
      <c r="M134" s="147">
        <f t="shared" si="762"/>
        <v>1260.3597</v>
      </c>
      <c r="N134" s="145">
        <f>SUM(N128:N133)</f>
        <v>974.42872471500618</v>
      </c>
      <c r="O134" s="145">
        <f t="shared" ref="O134:P134" si="1103">SUM(O128:O133)</f>
        <v>285.93097528499379</v>
      </c>
      <c r="P134" s="145">
        <f t="shared" si="1103"/>
        <v>0</v>
      </c>
      <c r="Q134" s="145">
        <f t="shared" si="656"/>
        <v>1014.8645893573</v>
      </c>
      <c r="R134" s="145">
        <f>SUM(R128:R133)</f>
        <v>734.12636890688577</v>
      </c>
      <c r="S134" s="145">
        <f t="shared" ref="S134:T134" si="1104">SUM(S128:S133)</f>
        <v>280.7382204504143</v>
      </c>
      <c r="T134" s="145">
        <f t="shared" si="1104"/>
        <v>0</v>
      </c>
      <c r="U134" s="145">
        <f t="shared" si="677"/>
        <v>245.49511064269996</v>
      </c>
      <c r="V134" s="146">
        <f t="shared" si="678"/>
        <v>-19.478178383734416</v>
      </c>
      <c r="W134" s="147">
        <f t="shared" si="841"/>
        <v>1545.1944999999996</v>
      </c>
      <c r="X134" s="145">
        <f>SUM(X128:X133)</f>
        <v>1204.8819411735387</v>
      </c>
      <c r="Y134" s="145">
        <f t="shared" ref="Y134:Z134" si="1105">SUM(Y128:Y133)</f>
        <v>340.31255882646099</v>
      </c>
      <c r="Z134" s="145">
        <f t="shared" si="1105"/>
        <v>0</v>
      </c>
      <c r="AA134" s="145">
        <f t="shared" si="842"/>
        <v>1040.3269299999999</v>
      </c>
      <c r="AB134" s="145">
        <f>SUM(AB128:AB133)</f>
        <v>777.81649871175739</v>
      </c>
      <c r="AC134" s="145">
        <f t="shared" ref="AC134:AD134" si="1106">SUM(AC128:AC133)</f>
        <v>262.46943128824256</v>
      </c>
      <c r="AD134" s="145">
        <f t="shared" si="1106"/>
        <v>4.1000000000000002E-2</v>
      </c>
      <c r="AE134" s="145">
        <f t="shared" si="679"/>
        <v>504.86756999999966</v>
      </c>
      <c r="AF134" s="146">
        <f t="shared" si="680"/>
        <v>-32.673399368170138</v>
      </c>
      <c r="AG134" s="147">
        <f t="shared" si="843"/>
        <v>4034.9079000000002</v>
      </c>
      <c r="AH134" s="145">
        <f>SUM(AH128:AH133)</f>
        <v>3121.9339149240136</v>
      </c>
      <c r="AI134" s="145">
        <f t="shared" ref="AI134:AJ134" si="1107">SUM(AI128:AI133)</f>
        <v>912.97398507598632</v>
      </c>
      <c r="AJ134" s="145">
        <f t="shared" si="1107"/>
        <v>0</v>
      </c>
      <c r="AK134" s="145">
        <f t="shared" si="844"/>
        <v>2986.7224893572998</v>
      </c>
      <c r="AL134" s="145">
        <f>SUM(AL128:AL133)</f>
        <v>2179.3941960172001</v>
      </c>
      <c r="AM134" s="145">
        <f t="shared" ref="AM134:AN134" si="1108">SUM(AM128:AM133)</f>
        <v>807.2872933400995</v>
      </c>
      <c r="AN134" s="145">
        <f t="shared" si="1108"/>
        <v>4.1000000000000002E-2</v>
      </c>
      <c r="AO134" s="145">
        <f t="shared" si="681"/>
        <v>1048.1854106427004</v>
      </c>
      <c r="AP134" s="146">
        <f t="shared" si="682"/>
        <v>-25.97792655050938</v>
      </c>
      <c r="AQ134" s="147">
        <f t="shared" si="845"/>
        <v>1310.4236999999998</v>
      </c>
      <c r="AR134" s="145">
        <f>SUM(AR128:AR133)</f>
        <v>1023.6932490354682</v>
      </c>
      <c r="AS134" s="145">
        <f t="shared" ref="AS134:AT134" si="1109">SUM(AS128:AS133)</f>
        <v>286.7304509645316</v>
      </c>
      <c r="AT134" s="145">
        <f t="shared" si="1109"/>
        <v>0</v>
      </c>
      <c r="AU134" s="145">
        <f t="shared" si="846"/>
        <v>1039.2402999999999</v>
      </c>
      <c r="AV134" s="145">
        <f>SUM(AV128:AV133)</f>
        <v>778.15516240345835</v>
      </c>
      <c r="AW134" s="145">
        <f t="shared" ref="AW134:AX134" si="1110">SUM(AW128:AW133)</f>
        <v>259.6816075965416</v>
      </c>
      <c r="AX134" s="145">
        <f t="shared" si="1110"/>
        <v>1.4035299999999999</v>
      </c>
      <c r="AY134" s="145">
        <f t="shared" si="683"/>
        <v>271.18339999999989</v>
      </c>
      <c r="AZ134" s="146">
        <f t="shared" si="684"/>
        <v>-20.694329627890568</v>
      </c>
      <c r="BA134" s="147">
        <f t="shared" si="847"/>
        <v>1237.8236999999997</v>
      </c>
      <c r="BB134" s="145">
        <f>SUM(BB128:BB133)</f>
        <v>946.36047049042406</v>
      </c>
      <c r="BC134" s="145">
        <f t="shared" ref="BC134:BD134" si="1111">SUM(BC128:BC133)</f>
        <v>291.46322950957568</v>
      </c>
      <c r="BD134" s="145">
        <f t="shared" si="1111"/>
        <v>0</v>
      </c>
      <c r="BE134" s="145">
        <f t="shared" si="848"/>
        <v>941.74785363828846</v>
      </c>
      <c r="BF134" s="145">
        <f>SUM(BF128:BF133)</f>
        <v>706.853539286417</v>
      </c>
      <c r="BG134" s="145">
        <f t="shared" ref="BG134:BH134" si="1112">SUM(BG128:BG133)</f>
        <v>234.54709435187144</v>
      </c>
      <c r="BH134" s="145">
        <f t="shared" si="1112"/>
        <v>0.34721999999999997</v>
      </c>
      <c r="BI134" s="145">
        <f t="shared" si="685"/>
        <v>296.07584636171123</v>
      </c>
      <c r="BJ134" s="146">
        <f t="shared" si="686"/>
        <v>-23.919064270760956</v>
      </c>
      <c r="BK134" s="147">
        <f t="shared" si="849"/>
        <v>1250.1070333333332</v>
      </c>
      <c r="BL134" s="145">
        <f>SUM(BL128:BL133)</f>
        <v>963.37658236880168</v>
      </c>
      <c r="BM134" s="145">
        <f t="shared" ref="BM134:BN134" si="1113">SUM(BM128:BM133)</f>
        <v>286.73045096453154</v>
      </c>
      <c r="BN134" s="145">
        <f t="shared" si="1113"/>
        <v>0</v>
      </c>
      <c r="BO134" s="145">
        <f t="shared" si="850"/>
        <v>2300.00947</v>
      </c>
      <c r="BP134" s="145">
        <f>SUM(BP128:BP133)</f>
        <v>1719.0942700193418</v>
      </c>
      <c r="BQ134" s="145">
        <f t="shared" ref="BQ134:BR134" si="1114">SUM(BQ128:BQ133)</f>
        <v>580.17663998065814</v>
      </c>
      <c r="BR134" s="145">
        <f t="shared" si="1114"/>
        <v>0.73855999999999999</v>
      </c>
      <c r="BS134" s="145">
        <f t="shared" si="687"/>
        <v>-1049.9024366666667</v>
      </c>
      <c r="BT134" s="146">
        <f t="shared" si="688"/>
        <v>83.985003577427022</v>
      </c>
      <c r="BU134" s="147">
        <f t="shared" si="851"/>
        <v>3798.354433333333</v>
      </c>
      <c r="BV134" s="145">
        <f>SUM(BV128:BV133)</f>
        <v>2933.4303018946939</v>
      </c>
      <c r="BW134" s="145">
        <f t="shared" ref="BW134:BX134" si="1115">SUM(BW128:BW133)</f>
        <v>864.92413143863894</v>
      </c>
      <c r="BX134" s="145">
        <f t="shared" si="1115"/>
        <v>0</v>
      </c>
      <c r="BY134" s="145">
        <f t="shared" si="852"/>
        <v>4280.997623638289</v>
      </c>
      <c r="BZ134" s="145">
        <f>SUM(BZ128:BZ133)</f>
        <v>3204.1029717092179</v>
      </c>
      <c r="CA134" s="145">
        <f t="shared" ref="CA134:CB134" si="1116">SUM(CA128:CA133)</f>
        <v>1074.4053419290713</v>
      </c>
      <c r="CB134" s="145">
        <f t="shared" si="1116"/>
        <v>2.4893100000000001</v>
      </c>
      <c r="CC134" s="145">
        <f t="shared" si="689"/>
        <v>-482.64319030495608</v>
      </c>
      <c r="CD134" s="146">
        <f t="shared" si="690"/>
        <v>12.706639119019798</v>
      </c>
      <c r="CE134" s="147">
        <f t="shared" si="853"/>
        <v>7833.2623333333322</v>
      </c>
      <c r="CF134" s="145">
        <f>SUM(CF128:CF133)</f>
        <v>6055.3642168187071</v>
      </c>
      <c r="CG134" s="145">
        <f t="shared" ref="CG134:CH134" si="1117">SUM(CG128:CG133)</f>
        <v>1777.8981165146251</v>
      </c>
      <c r="CH134" s="145">
        <f t="shared" si="1117"/>
        <v>0</v>
      </c>
      <c r="CI134" s="145">
        <f t="shared" si="854"/>
        <v>7267.7161129955894</v>
      </c>
      <c r="CJ134" s="145">
        <f>SUM(CJ128:CJ133)</f>
        <v>5383.4971677264184</v>
      </c>
      <c r="CK134" s="145">
        <f t="shared" ref="CK134:CL134" si="1118">SUM(CK128:CK133)</f>
        <v>1881.2426352691709</v>
      </c>
      <c r="CL134" s="145">
        <f t="shared" si="1118"/>
        <v>2.9763099999999998</v>
      </c>
      <c r="CM134" s="145">
        <f t="shared" si="691"/>
        <v>565.54622033774285</v>
      </c>
      <c r="CN134" s="146">
        <f t="shared" si="692"/>
        <v>-7.2198044221133983</v>
      </c>
      <c r="CO134" s="147">
        <f t="shared" si="933"/>
        <v>1281.4133666666667</v>
      </c>
      <c r="CP134" s="145">
        <f>SUM(CP128:CP133)</f>
        <v>994.68291570213489</v>
      </c>
      <c r="CQ134" s="145">
        <f t="shared" ref="CQ134:CR134" si="1119">SUM(CQ128:CQ133)</f>
        <v>286.73045096453166</v>
      </c>
      <c r="CR134" s="145">
        <f t="shared" si="1119"/>
        <v>0</v>
      </c>
      <c r="CS134" s="145">
        <f t="shared" si="935"/>
        <v>1489.9249200000002</v>
      </c>
      <c r="CT134" s="145">
        <f>SUM(CT128:CT133)</f>
        <v>1046.7463158124726</v>
      </c>
      <c r="CU134" s="145">
        <f t="shared" ref="CU134:CV134" si="1120">SUM(CU128:CU133)</f>
        <v>442.43158418752739</v>
      </c>
      <c r="CV134" s="145">
        <f t="shared" si="1120"/>
        <v>0.74702000000000002</v>
      </c>
      <c r="CW134" s="145">
        <f t="shared" si="763"/>
        <v>-208.5115533333335</v>
      </c>
      <c r="CX134" s="146">
        <f t="shared" si="764"/>
        <v>16.271997682975112</v>
      </c>
      <c r="CY134" s="147">
        <f t="shared" si="765"/>
        <v>1287.0270333333333</v>
      </c>
      <c r="CZ134" s="145">
        <f>SUM(CZ128:CZ133)</f>
        <v>995.59024807808123</v>
      </c>
      <c r="DA134" s="145">
        <f t="shared" ref="DA134:DB134" si="1121">SUM(DA128:DA133)</f>
        <v>291.43678525525218</v>
      </c>
      <c r="DB134" s="145">
        <f t="shared" si="1121"/>
        <v>0</v>
      </c>
      <c r="DC134" s="145">
        <f t="shared" si="662"/>
        <v>1948.4067600000003</v>
      </c>
      <c r="DD134" s="145">
        <f>SUM(DD128:DD133)</f>
        <v>1437.4041071904196</v>
      </c>
      <c r="DE134" s="145">
        <f t="shared" ref="DE134:DF134" si="1122">SUM(DE128:DE133)</f>
        <v>510.43961280958058</v>
      </c>
      <c r="DF134" s="145">
        <f t="shared" si="1122"/>
        <v>0.56303999999999998</v>
      </c>
      <c r="DG134" s="145">
        <f t="shared" si="766"/>
        <v>-661.37972666666701</v>
      </c>
      <c r="DH134" s="146">
        <f t="shared" si="767"/>
        <v>51.388176746663021</v>
      </c>
      <c r="DI134" s="147">
        <f t="shared" si="855"/>
        <v>1309.6470333333332</v>
      </c>
      <c r="DJ134" s="145">
        <f>SUM(DJ128:DJ133)</f>
        <v>1022.9165823688015</v>
      </c>
      <c r="DK134" s="145">
        <f t="shared" ref="DK134:DL134" si="1123">SUM(DK128:DK133)</f>
        <v>286.73045096453166</v>
      </c>
      <c r="DL134" s="145">
        <f t="shared" si="1123"/>
        <v>0</v>
      </c>
      <c r="DM134" s="145">
        <f t="shared" si="856"/>
        <v>2032.5066990000005</v>
      </c>
      <c r="DN134" s="145">
        <f>SUM(DN128:DN133)</f>
        <v>1441.3216419745672</v>
      </c>
      <c r="DO134" s="145">
        <f t="shared" ref="DO134:DP134" si="1124">SUM(DO128:DO133)</f>
        <v>590.25374702543331</v>
      </c>
      <c r="DP134" s="145">
        <f t="shared" si="1124"/>
        <v>0.93131000000000019</v>
      </c>
      <c r="DQ134" s="145">
        <f t="shared" si="768"/>
        <v>-722.8596656666673</v>
      </c>
      <c r="DR134" s="146">
        <f t="shared" si="769"/>
        <v>55.194998901867024</v>
      </c>
      <c r="DS134" s="147">
        <f t="shared" si="857"/>
        <v>3878.0874333333336</v>
      </c>
      <c r="DT134" s="145">
        <f>SUM(DT128:DT133)</f>
        <v>3013.189746149018</v>
      </c>
      <c r="DU134" s="145">
        <f t="shared" ref="DU134:DV134" si="1125">SUM(DU128:DU133)</f>
        <v>864.8976871843156</v>
      </c>
      <c r="DV134" s="145">
        <f t="shared" si="1125"/>
        <v>0</v>
      </c>
      <c r="DW134" s="145">
        <f t="shared" si="858"/>
        <v>5470.8383790000007</v>
      </c>
      <c r="DX134" s="145">
        <f>SUM(DX128:DX133)</f>
        <v>3925.4720649774595</v>
      </c>
      <c r="DY134" s="145">
        <f t="shared" ref="DY134:DZ134" si="1126">SUM(DY128:DY133)</f>
        <v>1543.1249440225413</v>
      </c>
      <c r="DZ134" s="145">
        <f t="shared" si="1126"/>
        <v>2.2413700000000003</v>
      </c>
      <c r="EA134" s="145">
        <f t="shared" si="770"/>
        <v>-1592.7509456666671</v>
      </c>
      <c r="EB134" s="146">
        <f t="shared" si="771"/>
        <v>41.070526981328243</v>
      </c>
      <c r="EC134" s="147">
        <f t="shared" si="859"/>
        <v>11711.349766666666</v>
      </c>
      <c r="ED134" s="145">
        <f>SUM(ED128:ED133)</f>
        <v>9068.553962967726</v>
      </c>
      <c r="EE134" s="145">
        <f t="shared" ref="EE134:EF134" si="1127">SUM(EE128:EE133)</f>
        <v>2642.7958036989407</v>
      </c>
      <c r="EF134" s="145">
        <f t="shared" si="1127"/>
        <v>0</v>
      </c>
      <c r="EG134" s="145">
        <f t="shared" si="860"/>
        <v>12738.554491995588</v>
      </c>
      <c r="EH134" s="145">
        <f>SUM(EH128:EH133)</f>
        <v>9308.9692327038774</v>
      </c>
      <c r="EI134" s="145">
        <f t="shared" ref="EI134:EJ134" si="1128">SUM(EI128:EI133)</f>
        <v>3424.367579291712</v>
      </c>
      <c r="EJ134" s="145">
        <f t="shared" si="1128"/>
        <v>5.2176800000000005</v>
      </c>
      <c r="EK134" s="145">
        <f t="shared" si="772"/>
        <v>-1027.204725328922</v>
      </c>
      <c r="EL134" s="146">
        <f t="shared" si="773"/>
        <v>8.7710191036441927</v>
      </c>
      <c r="EM134" s="147">
        <f t="shared" si="861"/>
        <v>1290.9970333333333</v>
      </c>
      <c r="EN134" s="145">
        <f>SUM(EN128:EN133)</f>
        <v>1004.2665823688018</v>
      </c>
      <c r="EO134" s="145">
        <f t="shared" ref="EO134:EP134" si="1129">SUM(EO128:EO133)</f>
        <v>286.7304509645316</v>
      </c>
      <c r="EP134" s="145">
        <f t="shared" si="1129"/>
        <v>0</v>
      </c>
      <c r="EQ134" s="145">
        <f t="shared" si="862"/>
        <v>1032.2061099999999</v>
      </c>
      <c r="ER134" s="145">
        <f>SUM(ER128:ER133)</f>
        <v>786.023333875155</v>
      </c>
      <c r="ES134" s="145">
        <f t="shared" ref="ES134:ET134" si="1130">SUM(ES128:ES133)</f>
        <v>246.02580612484488</v>
      </c>
      <c r="ET134" s="145">
        <f t="shared" si="1130"/>
        <v>0.15697</v>
      </c>
      <c r="EU134" s="145">
        <f t="shared" si="774"/>
        <v>258.79092333333347</v>
      </c>
      <c r="EV134" s="146">
        <f t="shared" si="775"/>
        <v>-20.045818592250328</v>
      </c>
      <c r="EW134" s="147">
        <f t="shared" si="863"/>
        <v>1280.4070333333334</v>
      </c>
      <c r="EX134" s="145">
        <f>SUM(EX128:EX133)</f>
        <v>988.85355730680203</v>
      </c>
      <c r="EY134" s="145">
        <f t="shared" ref="EY134:EZ134" si="1131">SUM(EY128:EY133)</f>
        <v>291.55347602653126</v>
      </c>
      <c r="EZ134" s="145">
        <f t="shared" si="1131"/>
        <v>0</v>
      </c>
      <c r="FA134" s="145">
        <f t="shared" si="864"/>
        <v>1639.4186799999995</v>
      </c>
      <c r="FB134" s="145">
        <f>SUM(FB128:FB133)</f>
        <v>1210.7907132350301</v>
      </c>
      <c r="FC134" s="145">
        <f t="shared" ref="FC134:FD134" si="1132">SUM(FC128:FC133)</f>
        <v>428.41099676496952</v>
      </c>
      <c r="FD134" s="145">
        <f t="shared" si="1132"/>
        <v>0.21697</v>
      </c>
      <c r="FE134" s="145">
        <f t="shared" si="776"/>
        <v>-359.01164666666614</v>
      </c>
      <c r="FF134" s="146">
        <f t="shared" si="777"/>
        <v>28.038868681628315</v>
      </c>
      <c r="FG134" s="147">
        <f t="shared" si="865"/>
        <v>1328.617033333333</v>
      </c>
      <c r="FH134" s="145">
        <f>SUM(FH128:FH133)</f>
        <v>1041.8865823688016</v>
      </c>
      <c r="FI134" s="145">
        <f t="shared" ref="FI134:FJ134" si="1133">SUM(FI128:FI133)</f>
        <v>286.73045096453154</v>
      </c>
      <c r="FJ134" s="145">
        <f t="shared" si="1133"/>
        <v>0</v>
      </c>
      <c r="FK134" s="145">
        <f t="shared" si="866"/>
        <v>1995.5750100000002</v>
      </c>
      <c r="FL134" s="145">
        <f>SUM(FL128:FL133)</f>
        <v>1472.135919459957</v>
      </c>
      <c r="FM134" s="145">
        <f t="shared" ref="FM134:FN134" si="1134">SUM(FM128:FM133)</f>
        <v>522.99919854004327</v>
      </c>
      <c r="FN134" s="145">
        <f t="shared" si="1134"/>
        <v>0.43989199999999995</v>
      </c>
      <c r="FO134" s="145">
        <f t="shared" si="778"/>
        <v>-666.95797666666726</v>
      </c>
      <c r="FP134" s="146">
        <f t="shared" si="779"/>
        <v>50.199414875282287</v>
      </c>
      <c r="FQ134" s="147">
        <f t="shared" si="867"/>
        <v>3900.0210999999995</v>
      </c>
      <c r="FR134" s="145">
        <f>SUM(FR128:FR133)</f>
        <v>3035.0067220444048</v>
      </c>
      <c r="FS134" s="145">
        <f t="shared" ref="FS134:FT134" si="1135">SUM(FS128:FS133)</f>
        <v>865.01437795559457</v>
      </c>
      <c r="FT134" s="145">
        <f t="shared" si="1135"/>
        <v>0</v>
      </c>
      <c r="FU134" s="145">
        <f t="shared" si="868"/>
        <v>4667.1997999999994</v>
      </c>
      <c r="FV134" s="145">
        <f>SUM(FV128:FV133)</f>
        <v>3468.9499665701419</v>
      </c>
      <c r="FW134" s="145">
        <f t="shared" ref="FW134:FX134" si="1136">SUM(FW128:FW133)</f>
        <v>1197.4360014298577</v>
      </c>
      <c r="FX134" s="145">
        <f t="shared" si="1136"/>
        <v>0.813832</v>
      </c>
      <c r="FY134" s="145">
        <f t="shared" si="780"/>
        <v>-767.17869999999994</v>
      </c>
      <c r="FZ134" s="146">
        <f t="shared" si="781"/>
        <v>19.671142292025053</v>
      </c>
      <c r="GA134" s="147">
        <f t="shared" si="869"/>
        <v>7778.1085333333322</v>
      </c>
      <c r="GB134" s="145">
        <f>SUM(GB128:GB133)</f>
        <v>6048.1964681934223</v>
      </c>
      <c r="GC134" s="145">
        <f t="shared" ref="GC134:GD134" si="1137">SUM(GC128:GC133)</f>
        <v>1729.9120651399101</v>
      </c>
      <c r="GD134" s="145">
        <f t="shared" si="1137"/>
        <v>0</v>
      </c>
      <c r="GE134" s="145">
        <f t="shared" si="870"/>
        <v>10138.038179000001</v>
      </c>
      <c r="GF134" s="145">
        <f>SUM(GF128:GF133)</f>
        <v>7394.4220315476023</v>
      </c>
      <c r="GG134" s="145">
        <f t="shared" ref="GG134:GH134" si="1138">SUM(GG128:GG133)</f>
        <v>2740.5609454523988</v>
      </c>
      <c r="GH134" s="145">
        <f t="shared" si="1138"/>
        <v>3.0552020000000004</v>
      </c>
      <c r="GI134" s="145">
        <f t="shared" si="782"/>
        <v>-2359.9296456666689</v>
      </c>
      <c r="GJ134" s="146">
        <f t="shared" si="783"/>
        <v>30.34066232880545</v>
      </c>
      <c r="GK134" s="147">
        <f t="shared" si="871"/>
        <v>15611.370866666664</v>
      </c>
      <c r="GL134" s="145">
        <f>SUM(GL128:GL133)</f>
        <v>12103.560685012129</v>
      </c>
      <c r="GM134" s="145">
        <f t="shared" ref="GM134:GN134" si="1139">SUM(GM128:GM133)</f>
        <v>3507.810181654535</v>
      </c>
      <c r="GN134" s="145">
        <f t="shared" si="1139"/>
        <v>0</v>
      </c>
      <c r="GO134" s="145">
        <f t="shared" si="872"/>
        <v>17405.754291995592</v>
      </c>
      <c r="GP134" s="145">
        <f>SUM(GP128:GP133)</f>
        <v>12777.919199274022</v>
      </c>
      <c r="GQ134" s="145">
        <f t="shared" ref="GQ134:GR134" si="1140">SUM(GQ128:GQ133)</f>
        <v>4621.8035807215701</v>
      </c>
      <c r="GR134" s="145">
        <f t="shared" si="1140"/>
        <v>6.0315120000000011</v>
      </c>
      <c r="GS134" s="145">
        <f t="shared" si="784"/>
        <v>-1794.3834253289278</v>
      </c>
      <c r="GT134" s="146">
        <f t="shared" si="785"/>
        <v>11.494079800258206</v>
      </c>
      <c r="GV134" s="145">
        <f>SUM(GV128:GV133)</f>
        <v>15548.121199999996</v>
      </c>
      <c r="GW134" s="77"/>
      <c r="GX134" s="65">
        <f t="shared" si="673"/>
        <v>-7267.7161129955894</v>
      </c>
      <c r="GZ134" s="79">
        <f t="shared" si="874"/>
        <v>2986.7224893572998</v>
      </c>
      <c r="HD134" s="79">
        <f>+[1]Аппарат!EG129+[1]Филиалы!EG91</f>
        <v>12738.554491995588</v>
      </c>
    </row>
    <row r="135" spans="1:212" ht="15" x14ac:dyDescent="0.2">
      <c r="A135" s="339" t="s">
        <v>393</v>
      </c>
      <c r="B135" s="128" t="s">
        <v>394</v>
      </c>
      <c r="C135" s="149">
        <f t="shared" si="674"/>
        <v>221.94666599999999</v>
      </c>
      <c r="D135" s="68">
        <f>+[1]Аппарат!D130+[1]Филиалы!D92</f>
        <v>221.94666599999999</v>
      </c>
      <c r="E135" s="68">
        <f>+[1]Аппарат!E130+[1]Филиалы!F92</f>
        <v>0</v>
      </c>
      <c r="F135" s="68">
        <f>+[1]Филиалы!E92</f>
        <v>0</v>
      </c>
      <c r="G135" s="150">
        <f t="shared" si="934"/>
        <v>194.23256999999998</v>
      </c>
      <c r="H135" s="68">
        <f>+[1]Аппарат!H130+[1]Филиалы!H92</f>
        <v>189.32</v>
      </c>
      <c r="I135" s="68">
        <f>+[1]Аппарат!I130+[1]Филиалы!J92</f>
        <v>4.9125700000000005</v>
      </c>
      <c r="J135" s="68">
        <f>+[1]Филиалы!I92</f>
        <v>0</v>
      </c>
      <c r="K135" s="139">
        <f t="shared" si="675"/>
        <v>27.714096000000012</v>
      </c>
      <c r="L135" s="140">
        <f t="shared" si="676"/>
        <v>-12.486826902819985</v>
      </c>
      <c r="M135" s="149">
        <f t="shared" si="762"/>
        <v>145.05666600000001</v>
      </c>
      <c r="N135" s="68">
        <f>+[1]Аппарат!N130+[1]Филиалы!N92</f>
        <v>145.05666600000001</v>
      </c>
      <c r="O135" s="68">
        <f>+[1]Аппарат!O130+[1]Филиалы!P92</f>
        <v>0</v>
      </c>
      <c r="P135" s="68">
        <f>+[1]Филиалы!O92</f>
        <v>0</v>
      </c>
      <c r="Q135" s="150">
        <f t="shared" si="656"/>
        <v>87.242999999999995</v>
      </c>
      <c r="R135" s="68">
        <f>+[1]Аппарат!R130+[1]Филиалы!R92</f>
        <v>86.613</v>
      </c>
      <c r="S135" s="68">
        <f>+[1]Аппарат!S130+[1]Филиалы!T92</f>
        <v>0.63</v>
      </c>
      <c r="T135" s="68">
        <f>+[1]Филиалы!S92</f>
        <v>0</v>
      </c>
      <c r="U135" s="139">
        <f t="shared" si="677"/>
        <v>57.813666000000012</v>
      </c>
      <c r="V135" s="140">
        <f t="shared" si="678"/>
        <v>-39.85591810030985</v>
      </c>
      <c r="W135" s="149">
        <f t="shared" si="841"/>
        <v>225.02666599999998</v>
      </c>
      <c r="X135" s="68">
        <f>+[1]Аппарат!X130+[1]Филиалы!X92</f>
        <v>225.02666599999998</v>
      </c>
      <c r="Y135" s="68">
        <f>+[1]Аппарат!Y130+[1]Филиалы!Z92</f>
        <v>0</v>
      </c>
      <c r="Z135" s="68">
        <f>+[1]Филиалы!Y92</f>
        <v>0</v>
      </c>
      <c r="AA135" s="150">
        <f t="shared" si="842"/>
        <v>112.28400000000001</v>
      </c>
      <c r="AB135" s="68">
        <f>+[1]Аппарат!AB130+[1]Филиалы!AB92</f>
        <v>110.06865000000001</v>
      </c>
      <c r="AC135" s="68">
        <f>+[1]Аппарат!AC130+[1]Филиалы!AD92</f>
        <v>1.5219300000000004</v>
      </c>
      <c r="AD135" s="68">
        <f>+[1]Филиалы!AC92</f>
        <v>0.69342000000000004</v>
      </c>
      <c r="AE135" s="139">
        <f t="shared" si="679"/>
        <v>112.74266599999997</v>
      </c>
      <c r="AF135" s="140">
        <f t="shared" si="680"/>
        <v>-50.101913699419065</v>
      </c>
      <c r="AG135" s="149">
        <f t="shared" si="843"/>
        <v>592.02999799999998</v>
      </c>
      <c r="AH135" s="68">
        <f t="shared" ref="AH135:AJ143" si="1141">+D135+N135+X135</f>
        <v>592.02999799999998</v>
      </c>
      <c r="AI135" s="68">
        <f t="shared" si="1141"/>
        <v>0</v>
      </c>
      <c r="AJ135" s="68">
        <f t="shared" si="1141"/>
        <v>0</v>
      </c>
      <c r="AK135" s="150">
        <f t="shared" si="844"/>
        <v>393.75957</v>
      </c>
      <c r="AL135" s="68">
        <f t="shared" ref="AL135:AN143" si="1142">+H135+R135+AB135</f>
        <v>386.00164999999998</v>
      </c>
      <c r="AM135" s="68">
        <f t="shared" si="1142"/>
        <v>7.0645000000000007</v>
      </c>
      <c r="AN135" s="68">
        <f t="shared" si="1142"/>
        <v>0.69342000000000004</v>
      </c>
      <c r="AO135" s="139">
        <f t="shared" si="681"/>
        <v>198.27042799999998</v>
      </c>
      <c r="AP135" s="140">
        <f t="shared" si="682"/>
        <v>-33.489929339695379</v>
      </c>
      <c r="AQ135" s="149">
        <f t="shared" si="845"/>
        <v>209.47666599999999</v>
      </c>
      <c r="AR135" s="68">
        <f>+[1]Аппарат!AR130+[1]Филиалы!AR92</f>
        <v>209.47666599999999</v>
      </c>
      <c r="AS135" s="68">
        <f>+[1]Аппарат!AS130+[1]Филиалы!AT92</f>
        <v>0</v>
      </c>
      <c r="AT135" s="68">
        <f>+[1]Филиалы!AS92</f>
        <v>0</v>
      </c>
      <c r="AU135" s="150">
        <f t="shared" si="846"/>
        <v>204.98399999999998</v>
      </c>
      <c r="AV135" s="68">
        <f>+[1]Аппарат!AV130+[1]Филиалы!AV92</f>
        <v>196.23679999999999</v>
      </c>
      <c r="AW135" s="68">
        <f>+[1]Аппарат!AW130+[1]Филиалы!AX92</f>
        <v>8.0630000000000006</v>
      </c>
      <c r="AX135" s="68">
        <f>+[1]Филиалы!AW92</f>
        <v>0.68420000000000003</v>
      </c>
      <c r="AY135" s="139">
        <f t="shared" si="683"/>
        <v>4.492666000000014</v>
      </c>
      <c r="AZ135" s="140">
        <f t="shared" si="684"/>
        <v>-2.1447095210117624</v>
      </c>
      <c r="BA135" s="149">
        <f t="shared" si="847"/>
        <v>156.33666600000001</v>
      </c>
      <c r="BB135" s="68">
        <f>+[1]Аппарат!BB130+[1]Филиалы!BB92</f>
        <v>156.33666600000001</v>
      </c>
      <c r="BC135" s="68">
        <f>+[1]Аппарат!BC130+[1]Филиалы!BD92</f>
        <v>0</v>
      </c>
      <c r="BD135" s="68">
        <f>+[1]Филиалы!BC92</f>
        <v>0</v>
      </c>
      <c r="BE135" s="150">
        <f t="shared" si="848"/>
        <v>109.66</v>
      </c>
      <c r="BF135" s="68">
        <f>+[1]Аппарат!BF130+[1]Филиалы!BF92</f>
        <v>108.309</v>
      </c>
      <c r="BG135" s="68">
        <f>+[1]Аппарат!BG130+[1]Филиалы!BH92</f>
        <v>0.88700000000000001</v>
      </c>
      <c r="BH135" s="68">
        <f>+[1]Филиалы!BG92</f>
        <v>0.46400000000000002</v>
      </c>
      <c r="BI135" s="139">
        <f t="shared" si="685"/>
        <v>46.676666000000012</v>
      </c>
      <c r="BJ135" s="140">
        <f t="shared" si="686"/>
        <v>-29.85650595874931</v>
      </c>
      <c r="BK135" s="149">
        <f t="shared" si="849"/>
        <v>1165.3936660000002</v>
      </c>
      <c r="BL135" s="68">
        <f>+[1]Аппарат!BL130+[1]Филиалы!BL92</f>
        <v>1165.3936660000002</v>
      </c>
      <c r="BM135" s="68">
        <f>+[1]Аппарат!BM130+[1]Филиалы!BN92</f>
        <v>0</v>
      </c>
      <c r="BN135" s="68">
        <f>+[1]Филиалы!BM92</f>
        <v>0</v>
      </c>
      <c r="BO135" s="150">
        <f t="shared" si="850"/>
        <v>377.221</v>
      </c>
      <c r="BP135" s="68">
        <f>+[1]Аппарат!BP130+[1]Филиалы!BP92</f>
        <v>373.20820000000003</v>
      </c>
      <c r="BQ135" s="68">
        <f>+[1]Аппарат!BQ130+[1]Филиалы!BR92</f>
        <v>3.3740999999999994</v>
      </c>
      <c r="BR135" s="68">
        <f>+[1]Филиалы!BQ92</f>
        <v>0.63870000000000005</v>
      </c>
      <c r="BS135" s="139">
        <f t="shared" si="687"/>
        <v>788.17266600000016</v>
      </c>
      <c r="BT135" s="140">
        <f t="shared" si="688"/>
        <v>-67.631452700893604</v>
      </c>
      <c r="BU135" s="149">
        <f t="shared" si="851"/>
        <v>1531.2069980000001</v>
      </c>
      <c r="BV135" s="68">
        <f t="shared" ref="BV135:BX143" si="1143">+AR135+BB135+BL135</f>
        <v>1531.2069980000001</v>
      </c>
      <c r="BW135" s="68">
        <f t="shared" si="1143"/>
        <v>0</v>
      </c>
      <c r="BX135" s="68">
        <f t="shared" si="1143"/>
        <v>0</v>
      </c>
      <c r="BY135" s="150">
        <f t="shared" si="852"/>
        <v>691.86500000000001</v>
      </c>
      <c r="BZ135" s="68">
        <f t="shared" ref="BZ135:CB143" si="1144">+AV135+BF135+BP135</f>
        <v>677.75400000000002</v>
      </c>
      <c r="CA135" s="68">
        <f t="shared" si="1144"/>
        <v>12.324100000000001</v>
      </c>
      <c r="CB135" s="68">
        <f t="shared" si="1144"/>
        <v>1.7869000000000002</v>
      </c>
      <c r="CC135" s="139">
        <f t="shared" si="689"/>
        <v>839.3419980000001</v>
      </c>
      <c r="CD135" s="140">
        <f t="shared" si="690"/>
        <v>-54.815710684206266</v>
      </c>
      <c r="CE135" s="149">
        <f t="shared" si="853"/>
        <v>2123.2369960000001</v>
      </c>
      <c r="CF135" s="68">
        <f t="shared" ref="CF135:CH143" si="1145">+AH135+BV135</f>
        <v>2123.2369960000001</v>
      </c>
      <c r="CG135" s="68">
        <f t="shared" si="1145"/>
        <v>0</v>
      </c>
      <c r="CH135" s="68">
        <f t="shared" si="1145"/>
        <v>0</v>
      </c>
      <c r="CI135" s="150">
        <f t="shared" si="854"/>
        <v>1085.6245699999997</v>
      </c>
      <c r="CJ135" s="68">
        <f>+[1]Аппарат!CJ130+[1]Филиалы!CJ92</f>
        <v>1063.7556499999998</v>
      </c>
      <c r="CK135" s="68">
        <f>+[1]Аппарат!CK130+[1]Филиалы!CL92</f>
        <v>19.3886</v>
      </c>
      <c r="CL135" s="68">
        <f>+[1]Филиалы!CK92</f>
        <v>2.4803199999999999</v>
      </c>
      <c r="CM135" s="139">
        <f t="shared" si="691"/>
        <v>1037.6124260000004</v>
      </c>
      <c r="CN135" s="140">
        <f t="shared" si="692"/>
        <v>-48.869364463541984</v>
      </c>
      <c r="CO135" s="149">
        <f t="shared" si="933"/>
        <v>260.126666</v>
      </c>
      <c r="CP135" s="68">
        <f>+[1]Аппарат!CP130+[1]Филиалы!CP92</f>
        <v>260.126666</v>
      </c>
      <c r="CQ135" s="68">
        <f>+[1]Аппарат!CQ130+[1]Филиалы!CR92</f>
        <v>0</v>
      </c>
      <c r="CR135" s="68">
        <f>+[1]Филиалы!CQ92</f>
        <v>0</v>
      </c>
      <c r="CS135" s="150">
        <f t="shared" si="935"/>
        <v>225.68387999999999</v>
      </c>
      <c r="CT135" s="68">
        <f>+[1]Аппарат!CT130+[1]Филиалы!CT92</f>
        <v>216.42580999999998</v>
      </c>
      <c r="CU135" s="68">
        <f>+[1]Аппарат!CU130+[1]Филиалы!CV92</f>
        <v>8.7149999999999999</v>
      </c>
      <c r="CV135" s="68">
        <f>+[1]Филиалы!CU92</f>
        <v>0.54307000000000005</v>
      </c>
      <c r="CW135" s="139">
        <f t="shared" si="763"/>
        <v>34.442786000000012</v>
      </c>
      <c r="CX135" s="140">
        <f t="shared" si="764"/>
        <v>-13.240774784696626</v>
      </c>
      <c r="CY135" s="149">
        <f t="shared" si="765"/>
        <v>181.57666599999999</v>
      </c>
      <c r="CZ135" s="68">
        <f>+[1]Аппарат!CZ130+[1]Филиалы!CZ92</f>
        <v>181.57666599999999</v>
      </c>
      <c r="DA135" s="68">
        <f>+[1]Аппарат!DA130+[1]Филиалы!DB92</f>
        <v>0</v>
      </c>
      <c r="DB135" s="68">
        <f>+[1]Филиалы!DA92</f>
        <v>0</v>
      </c>
      <c r="DC135" s="150">
        <f t="shared" si="662"/>
        <v>118.65361999999999</v>
      </c>
      <c r="DD135" s="68">
        <f>+[1]Аппарат!DD130+[1]Филиалы!DD92</f>
        <v>115.54563999999999</v>
      </c>
      <c r="DE135" s="68">
        <f>+[1]Аппарат!DE130+[1]Филиалы!DF92</f>
        <v>2.6110000000000002</v>
      </c>
      <c r="DF135" s="68">
        <f>+[1]Филиалы!DE92</f>
        <v>0.49697999999999998</v>
      </c>
      <c r="DG135" s="139">
        <f t="shared" si="766"/>
        <v>62.923045999999999</v>
      </c>
      <c r="DH135" s="140">
        <f t="shared" si="767"/>
        <v>-34.653707101329857</v>
      </c>
      <c r="DI135" s="149">
        <f t="shared" si="855"/>
        <v>277.76666599999999</v>
      </c>
      <c r="DJ135" s="68">
        <f>+[1]Аппарат!DJ130+[1]Филиалы!DJ92</f>
        <v>277.76666599999999</v>
      </c>
      <c r="DK135" s="68">
        <f>+[1]Аппарат!DK130+[1]Филиалы!DL92</f>
        <v>0</v>
      </c>
      <c r="DL135" s="68">
        <f>+[1]Филиалы!DK92</f>
        <v>0</v>
      </c>
      <c r="DM135" s="150">
        <f t="shared" si="856"/>
        <v>189.774</v>
      </c>
      <c r="DN135" s="68">
        <f>+[1]Аппарат!DN130+[1]Филиалы!DN92</f>
        <v>183.43695</v>
      </c>
      <c r="DO135" s="68">
        <f>+[1]Аппарат!DO130+[1]Филиалы!DP92</f>
        <v>5.8639999999999999</v>
      </c>
      <c r="DP135" s="68">
        <f>+[1]Филиалы!DO92</f>
        <v>0.47304999999999997</v>
      </c>
      <c r="DQ135" s="139">
        <f t="shared" si="768"/>
        <v>87.992665999999986</v>
      </c>
      <c r="DR135" s="140">
        <f t="shared" si="769"/>
        <v>-31.678626981107953</v>
      </c>
      <c r="DS135" s="149">
        <f t="shared" si="857"/>
        <v>719.46999800000003</v>
      </c>
      <c r="DT135" s="68">
        <f t="shared" ref="DT135:DV143" si="1146">+CP135+CZ135+DJ135</f>
        <v>719.46999800000003</v>
      </c>
      <c r="DU135" s="68">
        <f t="shared" si="1146"/>
        <v>0</v>
      </c>
      <c r="DV135" s="68">
        <f t="shared" si="1146"/>
        <v>0</v>
      </c>
      <c r="DW135" s="150">
        <f t="shared" si="858"/>
        <v>534.11150000000009</v>
      </c>
      <c r="DX135" s="68">
        <f t="shared" ref="DX135:DZ143" si="1147">+CT135+DD135+DN135</f>
        <v>515.40840000000003</v>
      </c>
      <c r="DY135" s="68">
        <f t="shared" si="1147"/>
        <v>17.190000000000001</v>
      </c>
      <c r="DZ135" s="68">
        <f t="shared" si="1147"/>
        <v>1.5130999999999999</v>
      </c>
      <c r="EA135" s="139">
        <f t="shared" si="770"/>
        <v>185.35849799999994</v>
      </c>
      <c r="EB135" s="140">
        <f t="shared" si="771"/>
        <v>-25.763200483031113</v>
      </c>
      <c r="EC135" s="149">
        <f t="shared" si="859"/>
        <v>2842.7069940000001</v>
      </c>
      <c r="ED135" s="68">
        <f t="shared" ref="ED135:EF143" si="1148">+CF135+DT135</f>
        <v>2842.7069940000001</v>
      </c>
      <c r="EE135" s="68">
        <f t="shared" si="1148"/>
        <v>0</v>
      </c>
      <c r="EF135" s="68">
        <f t="shared" si="1148"/>
        <v>0</v>
      </c>
      <c r="EG135" s="150">
        <f t="shared" si="860"/>
        <v>1619.7360699999999</v>
      </c>
      <c r="EH135" s="68">
        <f t="shared" ref="EH135:EJ143" si="1149">+CJ135+DX135</f>
        <v>1579.1640499999999</v>
      </c>
      <c r="EI135" s="68">
        <f t="shared" si="1149"/>
        <v>36.578600000000002</v>
      </c>
      <c r="EJ135" s="68">
        <f t="shared" si="1149"/>
        <v>3.9934199999999995</v>
      </c>
      <c r="EK135" s="139">
        <f t="shared" si="772"/>
        <v>1222.9709240000002</v>
      </c>
      <c r="EL135" s="140">
        <f t="shared" si="773"/>
        <v>-43.021349952045043</v>
      </c>
      <c r="EM135" s="149">
        <f t="shared" si="861"/>
        <v>679.54666600000019</v>
      </c>
      <c r="EN135" s="68">
        <f>+[1]Аппарат!EN130+[1]Филиалы!EN92</f>
        <v>679.54666600000019</v>
      </c>
      <c r="EO135" s="68">
        <f>+[1]Аппарат!EO130+[1]Филиалы!EP92</f>
        <v>0</v>
      </c>
      <c r="EP135" s="68">
        <f>+[1]Филиалы!EO92</f>
        <v>0</v>
      </c>
      <c r="EQ135" s="150">
        <f t="shared" si="862"/>
        <v>376.44604000000004</v>
      </c>
      <c r="ER135" s="68">
        <f>+[1]Аппарат!ER130+[1]Филиалы!ER92</f>
        <v>362.33404000000002</v>
      </c>
      <c r="ES135" s="68">
        <f>+[1]Аппарат!ES130+[1]Филиалы!ET92</f>
        <v>9.0850099999999987</v>
      </c>
      <c r="ET135" s="68">
        <f>+[1]Филиалы!ES92</f>
        <v>5.0269899999999996</v>
      </c>
      <c r="EU135" s="139">
        <f t="shared" si="774"/>
        <v>303.10062600000015</v>
      </c>
      <c r="EV135" s="140">
        <f t="shared" si="775"/>
        <v>-44.603357085707493</v>
      </c>
      <c r="EW135" s="149">
        <f t="shared" si="863"/>
        <v>1070.3666660000001</v>
      </c>
      <c r="EX135" s="68">
        <f>+[1]Аппарат!EX130+[1]Филиалы!EX92</f>
        <v>1070.3666660000001</v>
      </c>
      <c r="EY135" s="68">
        <f>+[1]Аппарат!EY130+[1]Филиалы!EZ92</f>
        <v>0</v>
      </c>
      <c r="EZ135" s="68">
        <f>+[1]Филиалы!EY92</f>
        <v>0</v>
      </c>
      <c r="FA135" s="150">
        <f t="shared" si="864"/>
        <v>704.55500000000006</v>
      </c>
      <c r="FB135" s="68">
        <f>+[1]Аппарат!FB130+[1]Филиалы!FB92</f>
        <v>680.91073000000006</v>
      </c>
      <c r="FC135" s="68">
        <f>+[1]Аппарат!FC130+[1]Филиалы!FD92</f>
        <v>18.584510000000002</v>
      </c>
      <c r="FD135" s="68">
        <f>+[1]Филиалы!FC92</f>
        <v>5.0597599999999989</v>
      </c>
      <c r="FE135" s="139">
        <f t="shared" si="776"/>
        <v>365.81166600000006</v>
      </c>
      <c r="FF135" s="140">
        <f t="shared" si="777"/>
        <v>-34.176294686665813</v>
      </c>
      <c r="FG135" s="149">
        <f t="shared" si="865"/>
        <v>223.33666599999998</v>
      </c>
      <c r="FH135" s="68">
        <f>+[1]Аппарат!FH130+[1]Филиалы!FH92</f>
        <v>223.33666599999998</v>
      </c>
      <c r="FI135" s="68">
        <f>+[1]Аппарат!FI130+[1]Филиалы!FJ92</f>
        <v>0</v>
      </c>
      <c r="FJ135" s="68">
        <f>+[1]Филиалы!FI92</f>
        <v>0</v>
      </c>
      <c r="FK135" s="150">
        <f t="shared" si="866"/>
        <v>1103.0955000000001</v>
      </c>
      <c r="FL135" s="68">
        <f>+[1]Аппарат!FL130+[1]Филиалы!FL92</f>
        <v>1071.2354400000002</v>
      </c>
      <c r="FM135" s="68">
        <f>+[1]Аппарат!FM130+[1]Филиалы!FN92</f>
        <v>20.540289999999999</v>
      </c>
      <c r="FN135" s="68">
        <f>+[1]Филиалы!FM92</f>
        <v>11.31977</v>
      </c>
      <c r="FO135" s="139">
        <f t="shared" si="778"/>
        <v>-879.75883400000021</v>
      </c>
      <c r="FP135" s="140">
        <f t="shared" si="779"/>
        <v>393.91598780291639</v>
      </c>
      <c r="FQ135" s="149">
        <f t="shared" si="867"/>
        <v>1973.2499980000002</v>
      </c>
      <c r="FR135" s="68">
        <f t="shared" ref="FR135:FT143" si="1150">+EN135+EX135+FH135</f>
        <v>1973.2499980000002</v>
      </c>
      <c r="FS135" s="68">
        <f t="shared" si="1150"/>
        <v>0</v>
      </c>
      <c r="FT135" s="68">
        <f t="shared" si="1150"/>
        <v>0</v>
      </c>
      <c r="FU135" s="150">
        <f t="shared" si="868"/>
        <v>2184.09654</v>
      </c>
      <c r="FV135" s="68">
        <f t="shared" ref="FV135:FX143" si="1151">+ER135+FB135+FL135</f>
        <v>2114.4802100000002</v>
      </c>
      <c r="FW135" s="68">
        <f t="shared" si="1151"/>
        <v>48.209809999999997</v>
      </c>
      <c r="FX135" s="68">
        <f t="shared" si="1151"/>
        <v>21.40652</v>
      </c>
      <c r="FY135" s="139">
        <f t="shared" si="780"/>
        <v>-210.84654199999977</v>
      </c>
      <c r="FZ135" s="140">
        <f t="shared" si="781"/>
        <v>10.685242225450637</v>
      </c>
      <c r="GA135" s="149">
        <f t="shared" si="869"/>
        <v>2692.7199960000003</v>
      </c>
      <c r="GB135" s="68">
        <f t="shared" ref="GB135:GD143" si="1152">+DT135+FR135</f>
        <v>2692.7199960000003</v>
      </c>
      <c r="GC135" s="68">
        <f t="shared" si="1152"/>
        <v>0</v>
      </c>
      <c r="GD135" s="68">
        <f t="shared" si="1152"/>
        <v>0</v>
      </c>
      <c r="GE135" s="150">
        <f t="shared" si="870"/>
        <v>2718.20804</v>
      </c>
      <c r="GF135" s="68">
        <f t="shared" ref="GF135:GH143" si="1153">+DX135+FV135</f>
        <v>2629.88861</v>
      </c>
      <c r="GG135" s="68">
        <f t="shared" si="1153"/>
        <v>65.399810000000002</v>
      </c>
      <c r="GH135" s="68">
        <f t="shared" si="1153"/>
        <v>22.919620000000002</v>
      </c>
      <c r="GI135" s="139">
        <f t="shared" si="782"/>
        <v>-25.488043999999718</v>
      </c>
      <c r="GJ135" s="140">
        <f t="shared" si="783"/>
        <v>0.94655382059262649</v>
      </c>
      <c r="GK135" s="149">
        <f t="shared" si="871"/>
        <v>4815.9569920000004</v>
      </c>
      <c r="GL135" s="68">
        <f t="shared" ref="GL135:GN143" si="1154">+ED135+FR135</f>
        <v>4815.9569920000004</v>
      </c>
      <c r="GM135" s="68">
        <f t="shared" si="1154"/>
        <v>0</v>
      </c>
      <c r="GN135" s="68">
        <f t="shared" si="1154"/>
        <v>0</v>
      </c>
      <c r="GO135" s="150">
        <f t="shared" si="872"/>
        <v>3803.8326099999999</v>
      </c>
      <c r="GP135" s="68">
        <f t="shared" ref="GP135:GR143" si="1155">+EH135+FV135</f>
        <v>3693.64426</v>
      </c>
      <c r="GQ135" s="68">
        <f t="shared" si="1155"/>
        <v>84.788409999999999</v>
      </c>
      <c r="GR135" s="68">
        <f t="shared" si="1155"/>
        <v>25.399940000000001</v>
      </c>
      <c r="GS135" s="139">
        <f t="shared" si="784"/>
        <v>1012.1243820000004</v>
      </c>
      <c r="GT135" s="140">
        <f t="shared" si="785"/>
        <v>-21.016059397566991</v>
      </c>
      <c r="GV135" s="31">
        <f>+GK135-[1]Шатура!GK92</f>
        <v>4608.5099920000002</v>
      </c>
      <c r="GW135" s="31">
        <f>1636.07464+219.16</f>
        <v>1855.2346400000001</v>
      </c>
      <c r="GX135" s="65">
        <f t="shared" si="673"/>
        <v>769.61007000000041</v>
      </c>
      <c r="GZ135" s="79">
        <f t="shared" si="874"/>
        <v>393.75957</v>
      </c>
    </row>
    <row r="136" spans="1:212" ht="25.5" x14ac:dyDescent="0.2">
      <c r="A136" s="340"/>
      <c r="B136" s="107" t="s">
        <v>395</v>
      </c>
      <c r="C136" s="149">
        <f t="shared" si="674"/>
        <v>0</v>
      </c>
      <c r="D136" s="68">
        <f>+[1]Аппарат!D131</f>
        <v>0</v>
      </c>
      <c r="E136" s="68">
        <f>+[1]Аппарат!E131</f>
        <v>0</v>
      </c>
      <c r="F136" s="68"/>
      <c r="G136" s="150">
        <f t="shared" si="934"/>
        <v>0</v>
      </c>
      <c r="H136" s="68">
        <f>+[1]Аппарат!H131</f>
        <v>0</v>
      </c>
      <c r="I136" s="68">
        <f>+[1]Аппарат!I131</f>
        <v>0</v>
      </c>
      <c r="J136" s="68">
        <f>+[1]Аппарат!J131</f>
        <v>0</v>
      </c>
      <c r="K136" s="139">
        <f t="shared" si="675"/>
        <v>0</v>
      </c>
      <c r="L136" s="140" t="e">
        <f t="shared" si="676"/>
        <v>#DIV/0!</v>
      </c>
      <c r="M136" s="149">
        <f t="shared" si="762"/>
        <v>0</v>
      </c>
      <c r="N136" s="68">
        <f>+[1]Аппарат!N131</f>
        <v>0</v>
      </c>
      <c r="O136" s="68">
        <f>+[1]Аппарат!O131</f>
        <v>0</v>
      </c>
      <c r="P136" s="68"/>
      <c r="Q136" s="150">
        <f t="shared" si="656"/>
        <v>0</v>
      </c>
      <c r="R136" s="68">
        <f>+[1]Аппарат!R131</f>
        <v>0</v>
      </c>
      <c r="S136" s="68">
        <f>+[1]Аппарат!S131</f>
        <v>0</v>
      </c>
      <c r="T136" s="68">
        <f>+[1]Аппарат!T131</f>
        <v>0</v>
      </c>
      <c r="U136" s="139">
        <f t="shared" si="677"/>
        <v>0</v>
      </c>
      <c r="V136" s="140" t="e">
        <f t="shared" si="678"/>
        <v>#DIV/0!</v>
      </c>
      <c r="W136" s="149">
        <f t="shared" si="841"/>
        <v>0</v>
      </c>
      <c r="X136" s="68">
        <f>+[1]Аппарат!X131</f>
        <v>0</v>
      </c>
      <c r="Y136" s="68">
        <f>+[1]Аппарат!Y131</f>
        <v>0</v>
      </c>
      <c r="Z136" s="68"/>
      <c r="AA136" s="150">
        <f t="shared" si="842"/>
        <v>0</v>
      </c>
      <c r="AB136" s="68">
        <f>+[1]Аппарат!AB131</f>
        <v>0</v>
      </c>
      <c r="AC136" s="68">
        <f>+[1]Аппарат!AC131</f>
        <v>0</v>
      </c>
      <c r="AD136" s="68">
        <f>+[1]Аппарат!AD131</f>
        <v>0</v>
      </c>
      <c r="AE136" s="139">
        <f t="shared" si="679"/>
        <v>0</v>
      </c>
      <c r="AF136" s="140" t="e">
        <f t="shared" si="680"/>
        <v>#DIV/0!</v>
      </c>
      <c r="AG136" s="149">
        <f t="shared" si="843"/>
        <v>0</v>
      </c>
      <c r="AH136" s="68">
        <f t="shared" si="1141"/>
        <v>0</v>
      </c>
      <c r="AI136" s="68">
        <f t="shared" si="1141"/>
        <v>0</v>
      </c>
      <c r="AJ136" s="68">
        <f t="shared" si="1141"/>
        <v>0</v>
      </c>
      <c r="AK136" s="150">
        <f t="shared" si="844"/>
        <v>0</v>
      </c>
      <c r="AL136" s="68">
        <f t="shared" si="1142"/>
        <v>0</v>
      </c>
      <c r="AM136" s="68">
        <f t="shared" si="1142"/>
        <v>0</v>
      </c>
      <c r="AN136" s="68">
        <f t="shared" si="1142"/>
        <v>0</v>
      </c>
      <c r="AO136" s="139">
        <f t="shared" si="681"/>
        <v>0</v>
      </c>
      <c r="AP136" s="140" t="e">
        <f t="shared" si="682"/>
        <v>#DIV/0!</v>
      </c>
      <c r="AQ136" s="149">
        <f t="shared" si="845"/>
        <v>0</v>
      </c>
      <c r="AR136" s="68">
        <f>+[1]Аппарат!AR131</f>
        <v>0</v>
      </c>
      <c r="AS136" s="68">
        <f>+[1]Аппарат!AS131</f>
        <v>0</v>
      </c>
      <c r="AT136" s="68"/>
      <c r="AU136" s="150">
        <f t="shared" si="846"/>
        <v>0</v>
      </c>
      <c r="AV136" s="68">
        <f>+[1]Аппарат!AV131</f>
        <v>0</v>
      </c>
      <c r="AW136" s="68">
        <f>+[1]Аппарат!AW131</f>
        <v>0</v>
      </c>
      <c r="AX136" s="68">
        <f>+[1]Аппарат!AX131</f>
        <v>0</v>
      </c>
      <c r="AY136" s="139">
        <f t="shared" si="683"/>
        <v>0</v>
      </c>
      <c r="AZ136" s="140" t="e">
        <f t="shared" si="684"/>
        <v>#DIV/0!</v>
      </c>
      <c r="BA136" s="149">
        <f t="shared" si="847"/>
        <v>0</v>
      </c>
      <c r="BB136" s="68">
        <f>+[1]Аппарат!BB131</f>
        <v>0</v>
      </c>
      <c r="BC136" s="68">
        <f>+[1]Аппарат!BC131</f>
        <v>0</v>
      </c>
      <c r="BD136" s="68"/>
      <c r="BE136" s="150">
        <f t="shared" si="848"/>
        <v>0</v>
      </c>
      <c r="BF136" s="68">
        <f>+[1]Аппарат!BF131</f>
        <v>0</v>
      </c>
      <c r="BG136" s="68">
        <f>+[1]Аппарат!BG131</f>
        <v>0</v>
      </c>
      <c r="BH136" s="68">
        <f>+[1]Аппарат!BH131</f>
        <v>0</v>
      </c>
      <c r="BI136" s="139">
        <f t="shared" si="685"/>
        <v>0</v>
      </c>
      <c r="BJ136" s="140" t="e">
        <f t="shared" si="686"/>
        <v>#DIV/0!</v>
      </c>
      <c r="BK136" s="149">
        <f t="shared" si="849"/>
        <v>0</v>
      </c>
      <c r="BL136" s="68">
        <f>+[1]Аппарат!BL131</f>
        <v>0</v>
      </c>
      <c r="BM136" s="68">
        <f>+[1]Аппарат!BM131</f>
        <v>0</v>
      </c>
      <c r="BN136" s="68"/>
      <c r="BO136" s="150">
        <f t="shared" si="850"/>
        <v>0</v>
      </c>
      <c r="BP136" s="68">
        <f>+[1]Аппарат!BP131</f>
        <v>0</v>
      </c>
      <c r="BQ136" s="68">
        <f>+[1]Аппарат!BQ131</f>
        <v>0</v>
      </c>
      <c r="BR136" s="68">
        <f>+[1]Аппарат!BR131</f>
        <v>0</v>
      </c>
      <c r="BS136" s="139">
        <f t="shared" si="687"/>
        <v>0</v>
      </c>
      <c r="BT136" s="140" t="e">
        <f t="shared" si="688"/>
        <v>#DIV/0!</v>
      </c>
      <c r="BU136" s="149">
        <f t="shared" si="851"/>
        <v>0</v>
      </c>
      <c r="BV136" s="68">
        <f t="shared" si="1143"/>
        <v>0</v>
      </c>
      <c r="BW136" s="68">
        <f t="shared" si="1143"/>
        <v>0</v>
      </c>
      <c r="BX136" s="68">
        <f t="shared" si="1143"/>
        <v>0</v>
      </c>
      <c r="BY136" s="150">
        <f t="shared" si="852"/>
        <v>0</v>
      </c>
      <c r="BZ136" s="68">
        <f t="shared" si="1144"/>
        <v>0</v>
      </c>
      <c r="CA136" s="68">
        <f t="shared" si="1144"/>
        <v>0</v>
      </c>
      <c r="CB136" s="68">
        <f t="shared" si="1144"/>
        <v>0</v>
      </c>
      <c r="CC136" s="139">
        <f t="shared" si="689"/>
        <v>0</v>
      </c>
      <c r="CD136" s="140" t="e">
        <f t="shared" si="690"/>
        <v>#DIV/0!</v>
      </c>
      <c r="CE136" s="149">
        <f t="shared" si="853"/>
        <v>0</v>
      </c>
      <c r="CF136" s="68">
        <f t="shared" si="1145"/>
        <v>0</v>
      </c>
      <c r="CG136" s="68">
        <f t="shared" si="1145"/>
        <v>0</v>
      </c>
      <c r="CH136" s="68">
        <f t="shared" si="1145"/>
        <v>0</v>
      </c>
      <c r="CI136" s="150">
        <f t="shared" si="854"/>
        <v>0</v>
      </c>
      <c r="CJ136" s="68">
        <f>+[1]Аппарат!CJ131</f>
        <v>0</v>
      </c>
      <c r="CK136" s="68">
        <f>+[1]Аппарат!CK131</f>
        <v>0</v>
      </c>
      <c r="CL136" s="68">
        <f>+[1]Аппарат!CL131</f>
        <v>0</v>
      </c>
      <c r="CM136" s="139">
        <f t="shared" si="691"/>
        <v>0</v>
      </c>
      <c r="CN136" s="140" t="e">
        <f t="shared" si="692"/>
        <v>#DIV/0!</v>
      </c>
      <c r="CO136" s="149">
        <f t="shared" si="933"/>
        <v>0</v>
      </c>
      <c r="CP136" s="68">
        <f>+[1]Аппарат!CP131</f>
        <v>0</v>
      </c>
      <c r="CQ136" s="68">
        <f>+[1]Аппарат!CQ131</f>
        <v>0</v>
      </c>
      <c r="CR136" s="68"/>
      <c r="CS136" s="150">
        <f t="shared" si="935"/>
        <v>0</v>
      </c>
      <c r="CT136" s="68">
        <f>+[1]Аппарат!CT131</f>
        <v>0</v>
      </c>
      <c r="CU136" s="68">
        <f>+[1]Аппарат!CU131</f>
        <v>0</v>
      </c>
      <c r="CV136" s="68">
        <f>+[1]Аппарат!CV131</f>
        <v>0</v>
      </c>
      <c r="CW136" s="139">
        <f t="shared" si="763"/>
        <v>0</v>
      </c>
      <c r="CX136" s="140" t="e">
        <f t="shared" si="764"/>
        <v>#DIV/0!</v>
      </c>
      <c r="CY136" s="149">
        <f t="shared" si="765"/>
        <v>0</v>
      </c>
      <c r="CZ136" s="68">
        <f>+[1]Аппарат!CZ131</f>
        <v>0</v>
      </c>
      <c r="DA136" s="68">
        <f>+[1]Аппарат!DA131</f>
        <v>0</v>
      </c>
      <c r="DB136" s="68"/>
      <c r="DC136" s="150">
        <f t="shared" si="662"/>
        <v>0</v>
      </c>
      <c r="DD136" s="68">
        <f>+[1]Аппарат!DD131</f>
        <v>0</v>
      </c>
      <c r="DE136" s="68">
        <f>+[1]Аппарат!DE131</f>
        <v>0</v>
      </c>
      <c r="DF136" s="68">
        <f>+[1]Аппарат!DF131</f>
        <v>0</v>
      </c>
      <c r="DG136" s="139">
        <f t="shared" si="766"/>
        <v>0</v>
      </c>
      <c r="DH136" s="140" t="e">
        <f t="shared" si="767"/>
        <v>#DIV/0!</v>
      </c>
      <c r="DI136" s="149">
        <f t="shared" si="855"/>
        <v>0</v>
      </c>
      <c r="DJ136" s="68">
        <f>+[1]Аппарат!DJ131</f>
        <v>0</v>
      </c>
      <c r="DK136" s="68">
        <f>+[1]Аппарат!DK131</f>
        <v>0</v>
      </c>
      <c r="DL136" s="68"/>
      <c r="DM136" s="150">
        <f t="shared" si="856"/>
        <v>0</v>
      </c>
      <c r="DN136" s="68">
        <f>+[1]Аппарат!DN131</f>
        <v>0</v>
      </c>
      <c r="DO136" s="68">
        <f>+[1]Аппарат!DO131</f>
        <v>0</v>
      </c>
      <c r="DP136" s="68">
        <f>+[1]Аппарат!DP131</f>
        <v>0</v>
      </c>
      <c r="DQ136" s="139">
        <f t="shared" si="768"/>
        <v>0</v>
      </c>
      <c r="DR136" s="140" t="e">
        <f t="shared" si="769"/>
        <v>#DIV/0!</v>
      </c>
      <c r="DS136" s="149">
        <f t="shared" si="857"/>
        <v>0</v>
      </c>
      <c r="DT136" s="68">
        <f t="shared" si="1146"/>
        <v>0</v>
      </c>
      <c r="DU136" s="68">
        <f t="shared" si="1146"/>
        <v>0</v>
      </c>
      <c r="DV136" s="68">
        <f t="shared" si="1146"/>
        <v>0</v>
      </c>
      <c r="DW136" s="150">
        <f t="shared" si="858"/>
        <v>0</v>
      </c>
      <c r="DX136" s="68">
        <f t="shared" si="1147"/>
        <v>0</v>
      </c>
      <c r="DY136" s="68">
        <f t="shared" si="1147"/>
        <v>0</v>
      </c>
      <c r="DZ136" s="68">
        <f t="shared" si="1147"/>
        <v>0</v>
      </c>
      <c r="EA136" s="139">
        <f t="shared" si="770"/>
        <v>0</v>
      </c>
      <c r="EB136" s="140" t="e">
        <f t="shared" si="771"/>
        <v>#DIV/0!</v>
      </c>
      <c r="EC136" s="149">
        <f t="shared" si="859"/>
        <v>0</v>
      </c>
      <c r="ED136" s="68">
        <f t="shared" si="1148"/>
        <v>0</v>
      </c>
      <c r="EE136" s="68">
        <f t="shared" si="1148"/>
        <v>0</v>
      </c>
      <c r="EF136" s="68">
        <f t="shared" si="1148"/>
        <v>0</v>
      </c>
      <c r="EG136" s="150">
        <f t="shared" si="860"/>
        <v>0</v>
      </c>
      <c r="EH136" s="68">
        <f t="shared" si="1149"/>
        <v>0</v>
      </c>
      <c r="EI136" s="68">
        <f t="shared" si="1149"/>
        <v>0</v>
      </c>
      <c r="EJ136" s="68">
        <f t="shared" si="1149"/>
        <v>0</v>
      </c>
      <c r="EK136" s="139">
        <f t="shared" si="772"/>
        <v>0</v>
      </c>
      <c r="EL136" s="140" t="e">
        <f t="shared" si="773"/>
        <v>#DIV/0!</v>
      </c>
      <c r="EM136" s="149">
        <f t="shared" si="861"/>
        <v>0</v>
      </c>
      <c r="EN136" s="68">
        <f>+[1]Аппарат!EN131</f>
        <v>0</v>
      </c>
      <c r="EO136" s="68">
        <f>+[1]Аппарат!EO131</f>
        <v>0</v>
      </c>
      <c r="EP136" s="68"/>
      <c r="EQ136" s="150">
        <f t="shared" si="862"/>
        <v>0</v>
      </c>
      <c r="ER136" s="68">
        <f>+[1]Аппарат!ER131</f>
        <v>0</v>
      </c>
      <c r="ES136" s="68">
        <f>+[1]Аппарат!ES131</f>
        <v>0</v>
      </c>
      <c r="ET136" s="68">
        <f>+[1]Аппарат!ET131</f>
        <v>0</v>
      </c>
      <c r="EU136" s="139">
        <f t="shared" si="774"/>
        <v>0</v>
      </c>
      <c r="EV136" s="140" t="e">
        <f t="shared" si="775"/>
        <v>#DIV/0!</v>
      </c>
      <c r="EW136" s="149">
        <f t="shared" si="863"/>
        <v>0</v>
      </c>
      <c r="EX136" s="68">
        <f>+[1]Аппарат!EX131</f>
        <v>0</v>
      </c>
      <c r="EY136" s="68">
        <f>+[1]Аппарат!EY131</f>
        <v>0</v>
      </c>
      <c r="EZ136" s="68"/>
      <c r="FA136" s="150">
        <f t="shared" si="864"/>
        <v>0</v>
      </c>
      <c r="FB136" s="68">
        <f>+[1]Аппарат!FB131</f>
        <v>0</v>
      </c>
      <c r="FC136" s="68">
        <f>+[1]Аппарат!FC131</f>
        <v>0</v>
      </c>
      <c r="FD136" s="68">
        <f>+[1]Аппарат!FD131</f>
        <v>0</v>
      </c>
      <c r="FE136" s="139">
        <f t="shared" si="776"/>
        <v>0</v>
      </c>
      <c r="FF136" s="140" t="e">
        <f t="shared" si="777"/>
        <v>#DIV/0!</v>
      </c>
      <c r="FG136" s="149">
        <f t="shared" si="865"/>
        <v>0</v>
      </c>
      <c r="FH136" s="68">
        <f>+[1]Аппарат!FH131</f>
        <v>0</v>
      </c>
      <c r="FI136" s="68">
        <f>+[1]Аппарат!FI131</f>
        <v>0</v>
      </c>
      <c r="FJ136" s="68"/>
      <c r="FK136" s="150">
        <f t="shared" si="866"/>
        <v>0</v>
      </c>
      <c r="FL136" s="68">
        <f>+[1]Аппарат!FL131</f>
        <v>0</v>
      </c>
      <c r="FM136" s="68">
        <f>+[1]Аппарат!FM131</f>
        <v>0</v>
      </c>
      <c r="FN136" s="68">
        <f>+[1]Аппарат!FN131</f>
        <v>0</v>
      </c>
      <c r="FO136" s="139">
        <f t="shared" si="778"/>
        <v>0</v>
      </c>
      <c r="FP136" s="140" t="e">
        <f t="shared" si="779"/>
        <v>#DIV/0!</v>
      </c>
      <c r="FQ136" s="149">
        <f t="shared" si="867"/>
        <v>0</v>
      </c>
      <c r="FR136" s="68">
        <f t="shared" si="1150"/>
        <v>0</v>
      </c>
      <c r="FS136" s="68">
        <f t="shared" si="1150"/>
        <v>0</v>
      </c>
      <c r="FT136" s="68">
        <f t="shared" si="1150"/>
        <v>0</v>
      </c>
      <c r="FU136" s="150">
        <f t="shared" si="868"/>
        <v>0</v>
      </c>
      <c r="FV136" s="68">
        <f t="shared" si="1151"/>
        <v>0</v>
      </c>
      <c r="FW136" s="68">
        <f t="shared" si="1151"/>
        <v>0</v>
      </c>
      <c r="FX136" s="68">
        <f t="shared" si="1151"/>
        <v>0</v>
      </c>
      <c r="FY136" s="139">
        <f t="shared" si="780"/>
        <v>0</v>
      </c>
      <c r="FZ136" s="140" t="e">
        <f t="shared" si="781"/>
        <v>#DIV/0!</v>
      </c>
      <c r="GA136" s="149">
        <f t="shared" si="869"/>
        <v>0</v>
      </c>
      <c r="GB136" s="68">
        <f t="shared" si="1152"/>
        <v>0</v>
      </c>
      <c r="GC136" s="68">
        <f t="shared" si="1152"/>
        <v>0</v>
      </c>
      <c r="GD136" s="68">
        <f t="shared" si="1152"/>
        <v>0</v>
      </c>
      <c r="GE136" s="150">
        <f t="shared" si="870"/>
        <v>0</v>
      </c>
      <c r="GF136" s="68">
        <f t="shared" si="1153"/>
        <v>0</v>
      </c>
      <c r="GG136" s="68">
        <f t="shared" si="1153"/>
        <v>0</v>
      </c>
      <c r="GH136" s="68">
        <f t="shared" si="1153"/>
        <v>0</v>
      </c>
      <c r="GI136" s="139">
        <f t="shared" si="782"/>
        <v>0</v>
      </c>
      <c r="GJ136" s="140" t="e">
        <f t="shared" si="783"/>
        <v>#DIV/0!</v>
      </c>
      <c r="GK136" s="149">
        <f t="shared" si="871"/>
        <v>0</v>
      </c>
      <c r="GL136" s="68">
        <f t="shared" si="1154"/>
        <v>0</v>
      </c>
      <c r="GM136" s="68">
        <f t="shared" si="1154"/>
        <v>0</v>
      </c>
      <c r="GN136" s="68">
        <f t="shared" si="1154"/>
        <v>0</v>
      </c>
      <c r="GO136" s="150">
        <f t="shared" si="872"/>
        <v>0</v>
      </c>
      <c r="GP136" s="68">
        <f t="shared" si="1155"/>
        <v>0</v>
      </c>
      <c r="GQ136" s="68">
        <f t="shared" si="1155"/>
        <v>0</v>
      </c>
      <c r="GR136" s="68">
        <f t="shared" si="1155"/>
        <v>0</v>
      </c>
      <c r="GS136" s="139">
        <f t="shared" si="784"/>
        <v>0</v>
      </c>
      <c r="GT136" s="140" t="e">
        <f t="shared" si="785"/>
        <v>#DIV/0!</v>
      </c>
      <c r="GV136" s="31"/>
      <c r="GX136" s="65">
        <f t="shared" si="673"/>
        <v>0</v>
      </c>
      <c r="GZ136" s="79">
        <f t="shared" si="874"/>
        <v>0</v>
      </c>
    </row>
    <row r="137" spans="1:212" ht="15" x14ac:dyDescent="0.2">
      <c r="A137" s="340"/>
      <c r="B137" s="107" t="s">
        <v>396</v>
      </c>
      <c r="C137" s="149">
        <f t="shared" si="674"/>
        <v>97.412999999999997</v>
      </c>
      <c r="D137" s="68">
        <f>+[1]Аппарат!D132+[1]Филиалы!D93</f>
        <v>97.412999999999997</v>
      </c>
      <c r="E137" s="68">
        <f>+[1]Аппарат!E132+[1]Филиалы!F93</f>
        <v>0</v>
      </c>
      <c r="F137" s="68">
        <f>+[1]Филиалы!E93</f>
        <v>0</v>
      </c>
      <c r="G137" s="150">
        <f t="shared" si="934"/>
        <v>100.99</v>
      </c>
      <c r="H137" s="68">
        <f>+[1]Аппарат!H132+[1]Филиалы!H93</f>
        <v>100.0468432464</v>
      </c>
      <c r="I137" s="68">
        <f>+[1]Аппарат!I132+[1]Филиалы!J93</f>
        <v>0.9431567535999994</v>
      </c>
      <c r="J137" s="68">
        <f>+[1]Филиалы!I93</f>
        <v>0</v>
      </c>
      <c r="K137" s="139">
        <f t="shared" si="675"/>
        <v>-3.5769999999999982</v>
      </c>
      <c r="L137" s="140">
        <f t="shared" si="676"/>
        <v>3.6719944976543246</v>
      </c>
      <c r="M137" s="149">
        <f t="shared" si="762"/>
        <v>136.92399999999998</v>
      </c>
      <c r="N137" s="68">
        <f>+[1]Аппарат!N132+[1]Филиалы!N93</f>
        <v>136.92399999999998</v>
      </c>
      <c r="O137" s="68">
        <f>+[1]Аппарат!O132+[1]Филиалы!P93</f>
        <v>0</v>
      </c>
      <c r="P137" s="68">
        <f>+[1]Филиалы!O93</f>
        <v>0</v>
      </c>
      <c r="Q137" s="150">
        <f t="shared" si="656"/>
        <v>146.03629999999998</v>
      </c>
      <c r="R137" s="68">
        <f>+[1]Аппарат!R132+[1]Филиалы!R93</f>
        <v>145.79347502408274</v>
      </c>
      <c r="S137" s="68">
        <f>+[1]Аппарат!S132+[1]Филиалы!T93</f>
        <v>0.24282497591723126</v>
      </c>
      <c r="T137" s="68">
        <f>+[1]Филиалы!S93</f>
        <v>0</v>
      </c>
      <c r="U137" s="139">
        <f t="shared" si="677"/>
        <v>-9.1123000000000047</v>
      </c>
      <c r="V137" s="140">
        <f t="shared" si="678"/>
        <v>6.6550056965908055</v>
      </c>
      <c r="W137" s="149">
        <f t="shared" si="841"/>
        <v>878.32399999999996</v>
      </c>
      <c r="X137" s="68">
        <f>+[1]Аппарат!X132+[1]Филиалы!X93</f>
        <v>878.32399999999996</v>
      </c>
      <c r="Y137" s="68">
        <f>+[1]Аппарат!Y132+[1]Филиалы!Z93</f>
        <v>0</v>
      </c>
      <c r="Z137" s="68">
        <f>+[1]Филиалы!Y93</f>
        <v>0</v>
      </c>
      <c r="AA137" s="150">
        <f t="shared" si="842"/>
        <v>479.19400000000002</v>
      </c>
      <c r="AB137" s="68">
        <f>+[1]Аппарат!AB132+[1]Филиалы!AB93</f>
        <v>458.94888200000003</v>
      </c>
      <c r="AC137" s="68">
        <f>+[1]Аппарат!AC132+[1]Филиалы!AD93</f>
        <v>0.22111800000000031</v>
      </c>
      <c r="AD137" s="68">
        <f>+[1]Филиалы!AC93</f>
        <v>20.024000000000001</v>
      </c>
      <c r="AE137" s="139">
        <f t="shared" si="679"/>
        <v>399.12999999999994</v>
      </c>
      <c r="AF137" s="140">
        <f t="shared" si="680"/>
        <v>-45.442228608121823</v>
      </c>
      <c r="AG137" s="149">
        <f t="shared" si="843"/>
        <v>1112.6610000000001</v>
      </c>
      <c r="AH137" s="68">
        <f t="shared" si="1141"/>
        <v>1112.6610000000001</v>
      </c>
      <c r="AI137" s="68">
        <f t="shared" si="1141"/>
        <v>0</v>
      </c>
      <c r="AJ137" s="68">
        <f t="shared" si="1141"/>
        <v>0</v>
      </c>
      <c r="AK137" s="150">
        <f t="shared" si="844"/>
        <v>726.22029999999995</v>
      </c>
      <c r="AL137" s="68">
        <f t="shared" si="1142"/>
        <v>704.78920027048275</v>
      </c>
      <c r="AM137" s="68">
        <f t="shared" si="1142"/>
        <v>1.4070997295172309</v>
      </c>
      <c r="AN137" s="68">
        <f t="shared" si="1142"/>
        <v>20.024000000000001</v>
      </c>
      <c r="AO137" s="139">
        <f t="shared" si="681"/>
        <v>386.44070000000011</v>
      </c>
      <c r="AP137" s="140">
        <f t="shared" si="682"/>
        <v>-34.731216426207084</v>
      </c>
      <c r="AQ137" s="149">
        <f t="shared" si="845"/>
        <v>191.28699999999998</v>
      </c>
      <c r="AR137" s="68">
        <f>+[1]Аппарат!AR132+[1]Филиалы!AR93</f>
        <v>191.28699999999998</v>
      </c>
      <c r="AS137" s="68">
        <f>+[1]Аппарат!AS132+[1]Филиалы!AT93</f>
        <v>0</v>
      </c>
      <c r="AT137" s="68">
        <f>+[1]Филиалы!AS93</f>
        <v>0</v>
      </c>
      <c r="AU137" s="150">
        <f t="shared" si="846"/>
        <v>544.71759000000009</v>
      </c>
      <c r="AV137" s="68">
        <f>+[1]Аппарат!AV132+[1]Филиалы!AV93</f>
        <v>541.97811000000013</v>
      </c>
      <c r="AW137" s="68">
        <f>+[1]Аппарат!AW132+[1]Филиалы!AX93</f>
        <v>2.1789999999999998</v>
      </c>
      <c r="AX137" s="68">
        <f>+[1]Филиалы!AW93</f>
        <v>0.56047999999999998</v>
      </c>
      <c r="AY137" s="139">
        <f t="shared" si="683"/>
        <v>-353.43059000000011</v>
      </c>
      <c r="AZ137" s="140">
        <f t="shared" si="684"/>
        <v>184.76456319561714</v>
      </c>
      <c r="BA137" s="149">
        <f t="shared" si="847"/>
        <v>282.95699999999999</v>
      </c>
      <c r="BB137" s="68">
        <f>+[1]Аппарат!BB132+[1]Филиалы!BB93</f>
        <v>282.95699999999999</v>
      </c>
      <c r="BC137" s="68">
        <f>+[1]Аппарат!BC132+[1]Филиалы!BD93</f>
        <v>0</v>
      </c>
      <c r="BD137" s="68">
        <f>+[1]Филиалы!BC93</f>
        <v>0</v>
      </c>
      <c r="BE137" s="150">
        <f t="shared" si="848"/>
        <v>165.73425000000003</v>
      </c>
      <c r="BF137" s="68">
        <f>+[1]Аппарат!BF132+[1]Филиалы!BF93</f>
        <v>164.18825000000004</v>
      </c>
      <c r="BG137" s="68">
        <f>+[1]Аппарат!BG132+[1]Филиалы!BH93</f>
        <v>0.94700000000000006</v>
      </c>
      <c r="BH137" s="68">
        <f>+[1]Филиалы!BG93</f>
        <v>0.59899999999999998</v>
      </c>
      <c r="BI137" s="139">
        <f t="shared" si="685"/>
        <v>117.22274999999996</v>
      </c>
      <c r="BJ137" s="140">
        <f t="shared" si="686"/>
        <v>-41.427761108578324</v>
      </c>
      <c r="BK137" s="149">
        <f t="shared" si="849"/>
        <v>547.19746666666674</v>
      </c>
      <c r="BL137" s="68">
        <f>+[1]Аппарат!BL132+[1]Филиалы!BL93</f>
        <v>547.19746666666674</v>
      </c>
      <c r="BM137" s="68">
        <f>+[1]Аппарат!BM132+[1]Филиалы!BN93</f>
        <v>0</v>
      </c>
      <c r="BN137" s="68">
        <f>+[1]Филиалы!BM93</f>
        <v>0</v>
      </c>
      <c r="BO137" s="150">
        <f t="shared" si="850"/>
        <v>245.19862000000001</v>
      </c>
      <c r="BP137" s="68">
        <f>+[1]Аппарат!BP132+[1]Филиалы!BP93</f>
        <v>242.75862000000001</v>
      </c>
      <c r="BQ137" s="68">
        <f>+[1]Аппарат!BQ132+[1]Филиалы!BR93</f>
        <v>1.69</v>
      </c>
      <c r="BR137" s="68">
        <f>+[1]Филиалы!BQ93</f>
        <v>0.75</v>
      </c>
      <c r="BS137" s="139">
        <f t="shared" si="687"/>
        <v>301.99884666666674</v>
      </c>
      <c r="BT137" s="140">
        <f t="shared" si="688"/>
        <v>-55.190103219288787</v>
      </c>
      <c r="BU137" s="149">
        <f t="shared" si="851"/>
        <v>1021.4414666666667</v>
      </c>
      <c r="BV137" s="68">
        <f t="shared" si="1143"/>
        <v>1021.4414666666667</v>
      </c>
      <c r="BW137" s="68">
        <f t="shared" si="1143"/>
        <v>0</v>
      </c>
      <c r="BX137" s="68">
        <f t="shared" si="1143"/>
        <v>0</v>
      </c>
      <c r="BY137" s="150">
        <f t="shared" si="852"/>
        <v>955.65046000000029</v>
      </c>
      <c r="BZ137" s="68">
        <f t="shared" si="1144"/>
        <v>948.92498000000023</v>
      </c>
      <c r="CA137" s="68">
        <f t="shared" si="1144"/>
        <v>4.8159999999999998</v>
      </c>
      <c r="CB137" s="68">
        <f t="shared" si="1144"/>
        <v>1.9094799999999998</v>
      </c>
      <c r="CC137" s="139">
        <f t="shared" si="689"/>
        <v>65.791006666666362</v>
      </c>
      <c r="CD137" s="140">
        <f t="shared" si="690"/>
        <v>-6.440996260056508</v>
      </c>
      <c r="CE137" s="149">
        <f t="shared" si="853"/>
        <v>2134.1024666666667</v>
      </c>
      <c r="CF137" s="68">
        <f t="shared" si="1145"/>
        <v>2134.1024666666667</v>
      </c>
      <c r="CG137" s="68">
        <f t="shared" si="1145"/>
        <v>0</v>
      </c>
      <c r="CH137" s="68">
        <f t="shared" si="1145"/>
        <v>0</v>
      </c>
      <c r="CI137" s="150">
        <f t="shared" si="854"/>
        <v>1681.8677599999999</v>
      </c>
      <c r="CJ137" s="68">
        <f>+[1]Аппарат!CJ132+[1]Филиалы!CJ93</f>
        <v>1653.7141802704825</v>
      </c>
      <c r="CK137" s="68">
        <f>+[1]Аппарат!CK132+[1]Филиалы!CL93</f>
        <v>4.763099729517231</v>
      </c>
      <c r="CL137" s="68">
        <f>+[1]Филиалы!CK93</f>
        <v>23.39048</v>
      </c>
      <c r="CM137" s="139">
        <f t="shared" si="691"/>
        <v>452.23470666666685</v>
      </c>
      <c r="CN137" s="140">
        <f t="shared" si="692"/>
        <v>-21.190861907068069</v>
      </c>
      <c r="CO137" s="149">
        <f t="shared" si="933"/>
        <v>235.70746666666665</v>
      </c>
      <c r="CP137" s="68">
        <f>+[1]Аппарат!CP132+[1]Филиалы!CP93</f>
        <v>235.70746666666665</v>
      </c>
      <c r="CQ137" s="68">
        <f>+[1]Аппарат!CQ132+[1]Филиалы!CR93</f>
        <v>0</v>
      </c>
      <c r="CR137" s="68">
        <f>+[1]Филиалы!CQ93</f>
        <v>0</v>
      </c>
      <c r="CS137" s="150">
        <f t="shared" si="935"/>
        <v>247.06853000000001</v>
      </c>
      <c r="CT137" s="68">
        <f>+[1]Аппарат!CT132+[1]Филиалы!CT93</f>
        <v>245.65764999999999</v>
      </c>
      <c r="CU137" s="68">
        <f>+[1]Аппарат!CU132+[1]Филиалы!CV93</f>
        <v>0.76480999999999999</v>
      </c>
      <c r="CV137" s="68">
        <f>+[1]Филиалы!CU93</f>
        <v>0.64607000000000003</v>
      </c>
      <c r="CW137" s="139">
        <f t="shared" si="763"/>
        <v>-11.361063333333362</v>
      </c>
      <c r="CX137" s="140">
        <f t="shared" si="764"/>
        <v>4.8199844892482702</v>
      </c>
      <c r="CY137" s="149">
        <f t="shared" si="765"/>
        <v>196.98699999999997</v>
      </c>
      <c r="CZ137" s="68">
        <f>+[1]Аппарат!CZ132+[1]Филиалы!CZ93</f>
        <v>196.98699999999997</v>
      </c>
      <c r="DA137" s="68">
        <f>+[1]Аппарат!DA132+[1]Филиалы!DB93</f>
        <v>0</v>
      </c>
      <c r="DB137" s="68">
        <f>+[1]Филиалы!DA93</f>
        <v>0</v>
      </c>
      <c r="DC137" s="150">
        <f t="shared" si="662"/>
        <v>235.655</v>
      </c>
      <c r="DD137" s="68">
        <f>+[1]Аппарат!DD132+[1]Филиалы!DD93</f>
        <v>233.741905</v>
      </c>
      <c r="DE137" s="68">
        <f>+[1]Аппарат!DE132+[1]Филиалы!DF93</f>
        <v>1.1341050000000001</v>
      </c>
      <c r="DF137" s="68">
        <f>+[1]Филиалы!DE93</f>
        <v>0.77898999999999996</v>
      </c>
      <c r="DG137" s="139">
        <f t="shared" si="766"/>
        <v>-38.668000000000035</v>
      </c>
      <c r="DH137" s="140">
        <f t="shared" si="767"/>
        <v>19.629721758288639</v>
      </c>
      <c r="DI137" s="149">
        <f t="shared" si="855"/>
        <v>321.51699999999994</v>
      </c>
      <c r="DJ137" s="68">
        <f>+[1]Аппарат!DJ132+[1]Филиалы!DJ93</f>
        <v>321.51699999999994</v>
      </c>
      <c r="DK137" s="68">
        <f>+[1]Аппарат!DK132+[1]Филиалы!DL93</f>
        <v>0</v>
      </c>
      <c r="DL137" s="68">
        <f>+[1]Филиалы!DK93</f>
        <v>0</v>
      </c>
      <c r="DM137" s="150">
        <f t="shared" si="856"/>
        <v>225.52596499999996</v>
      </c>
      <c r="DN137" s="68">
        <f>+[1]Аппарат!DN132+[1]Филиалы!DN93</f>
        <v>223.32147999999995</v>
      </c>
      <c r="DO137" s="68">
        <f>+[1]Аппарат!DO132+[1]Филиалы!DP93</f>
        <v>1.660685</v>
      </c>
      <c r="DP137" s="68">
        <f>+[1]Филиалы!DO93</f>
        <v>0.54379999999999995</v>
      </c>
      <c r="DQ137" s="139">
        <f t="shared" si="768"/>
        <v>95.991034999999982</v>
      </c>
      <c r="DR137" s="140">
        <f t="shared" si="769"/>
        <v>-29.855663930678617</v>
      </c>
      <c r="DS137" s="149">
        <f t="shared" si="857"/>
        <v>754.21146666666652</v>
      </c>
      <c r="DT137" s="68">
        <f t="shared" si="1146"/>
        <v>754.21146666666652</v>
      </c>
      <c r="DU137" s="68">
        <f t="shared" si="1146"/>
        <v>0</v>
      </c>
      <c r="DV137" s="68">
        <f t="shared" si="1146"/>
        <v>0</v>
      </c>
      <c r="DW137" s="150">
        <f t="shared" si="858"/>
        <v>708.24949499999991</v>
      </c>
      <c r="DX137" s="68">
        <f t="shared" si="1147"/>
        <v>702.72103499999992</v>
      </c>
      <c r="DY137" s="68">
        <f t="shared" si="1147"/>
        <v>3.5596000000000001</v>
      </c>
      <c r="DZ137" s="68">
        <f t="shared" si="1147"/>
        <v>1.9688599999999998</v>
      </c>
      <c r="EA137" s="139">
        <f t="shared" si="770"/>
        <v>45.961971666666614</v>
      </c>
      <c r="EB137" s="140">
        <f t="shared" si="771"/>
        <v>-6.0940430765129321</v>
      </c>
      <c r="EC137" s="149">
        <f t="shared" si="859"/>
        <v>2888.3139333333334</v>
      </c>
      <c r="ED137" s="68">
        <f t="shared" si="1148"/>
        <v>2888.3139333333334</v>
      </c>
      <c r="EE137" s="68">
        <f t="shared" si="1148"/>
        <v>0</v>
      </c>
      <c r="EF137" s="68">
        <f t="shared" si="1148"/>
        <v>0</v>
      </c>
      <c r="EG137" s="150">
        <f t="shared" si="860"/>
        <v>2390.1172549999997</v>
      </c>
      <c r="EH137" s="68">
        <f t="shared" si="1149"/>
        <v>2356.4352152704823</v>
      </c>
      <c r="EI137" s="68">
        <f t="shared" si="1149"/>
        <v>8.3226997295172307</v>
      </c>
      <c r="EJ137" s="68">
        <f t="shared" si="1149"/>
        <v>25.35934</v>
      </c>
      <c r="EK137" s="139">
        <f t="shared" si="772"/>
        <v>498.19667833333369</v>
      </c>
      <c r="EL137" s="140">
        <f t="shared" si="773"/>
        <v>-17.248702524464747</v>
      </c>
      <c r="EM137" s="149">
        <f t="shared" si="861"/>
        <v>204.30699999999999</v>
      </c>
      <c r="EN137" s="68">
        <f>+[1]Аппарат!EN132+[1]Филиалы!EN93</f>
        <v>204.30699999999999</v>
      </c>
      <c r="EO137" s="68">
        <f>+[1]Аппарат!EO132+[1]Филиалы!EP93</f>
        <v>0</v>
      </c>
      <c r="EP137" s="68">
        <f>+[1]Филиалы!EO93</f>
        <v>0</v>
      </c>
      <c r="EQ137" s="150">
        <f t="shared" si="862"/>
        <v>302.38984999999997</v>
      </c>
      <c r="ER137" s="68">
        <f>+[1]Аппарат!ER132+[1]Филиалы!ER93</f>
        <v>297.57478999999995</v>
      </c>
      <c r="ES137" s="68">
        <f>+[1]Аппарат!ES132+[1]Филиалы!ET93</f>
        <v>1.42777</v>
      </c>
      <c r="ET137" s="68">
        <f>+[1]Филиалы!ES93</f>
        <v>3.3872899999999997</v>
      </c>
      <c r="EU137" s="139">
        <f t="shared" si="774"/>
        <v>-98.082849999999979</v>
      </c>
      <c r="EV137" s="140">
        <f t="shared" si="775"/>
        <v>48.007581727498291</v>
      </c>
      <c r="EW137" s="149">
        <f t="shared" si="863"/>
        <v>205.29746666666665</v>
      </c>
      <c r="EX137" s="68">
        <f>+[1]Аппарат!EX132+[1]Филиалы!EX93</f>
        <v>205.29746666666665</v>
      </c>
      <c r="EY137" s="68">
        <f>+[1]Аппарат!EY132+[1]Филиалы!EZ93</f>
        <v>0</v>
      </c>
      <c r="EZ137" s="68">
        <f>+[1]Филиалы!EY93</f>
        <v>0</v>
      </c>
      <c r="FA137" s="150">
        <f t="shared" si="864"/>
        <v>182.67279000000002</v>
      </c>
      <c r="FB137" s="68">
        <f>+[1]Аппарат!FB132+[1]Филиалы!FB93</f>
        <v>181.14764000000002</v>
      </c>
      <c r="FC137" s="68">
        <f>+[1]Аппарат!FC132+[1]Филиалы!FD93</f>
        <v>1.1475600000000001</v>
      </c>
      <c r="FD137" s="68">
        <f>+[1]Филиалы!FC93</f>
        <v>0.37758999999999998</v>
      </c>
      <c r="FE137" s="139">
        <f t="shared" si="776"/>
        <v>22.62467666666663</v>
      </c>
      <c r="FF137" s="140">
        <f t="shared" si="777"/>
        <v>-11.020436361935936</v>
      </c>
      <c r="FG137" s="149">
        <f t="shared" si="865"/>
        <v>203.42099999999999</v>
      </c>
      <c r="FH137" s="68">
        <f>+[1]Аппарат!FH132+[1]Филиалы!FH93</f>
        <v>203.42099999999999</v>
      </c>
      <c r="FI137" s="68">
        <f>+[1]Аппарат!FI132+[1]Филиалы!FJ93</f>
        <v>0</v>
      </c>
      <c r="FJ137" s="68">
        <f>+[1]Филиалы!FI93</f>
        <v>0</v>
      </c>
      <c r="FK137" s="150">
        <f t="shared" si="866"/>
        <v>161.33208000000002</v>
      </c>
      <c r="FL137" s="68">
        <f>+[1]Аппарат!FL132+[1]Филиалы!FL93</f>
        <v>159.47202000000001</v>
      </c>
      <c r="FM137" s="68">
        <f>+[1]Аппарат!FM132+[1]Филиалы!FN93</f>
        <v>0.94583000000000006</v>
      </c>
      <c r="FN137" s="68">
        <f>+[1]Филиалы!FM93</f>
        <v>0.91422999999999999</v>
      </c>
      <c r="FO137" s="139">
        <f t="shared" si="778"/>
        <v>42.088919999999973</v>
      </c>
      <c r="FP137" s="140">
        <f t="shared" si="779"/>
        <v>-20.690548173492402</v>
      </c>
      <c r="FQ137" s="149">
        <f t="shared" si="867"/>
        <v>613.02546666666672</v>
      </c>
      <c r="FR137" s="68">
        <f t="shared" si="1150"/>
        <v>613.02546666666672</v>
      </c>
      <c r="FS137" s="68">
        <f t="shared" si="1150"/>
        <v>0</v>
      </c>
      <c r="FT137" s="68">
        <f t="shared" si="1150"/>
        <v>0</v>
      </c>
      <c r="FU137" s="150">
        <f t="shared" si="868"/>
        <v>646.39472000000001</v>
      </c>
      <c r="FV137" s="68">
        <f t="shared" si="1151"/>
        <v>638.19444999999996</v>
      </c>
      <c r="FW137" s="68">
        <f t="shared" si="1151"/>
        <v>3.5211600000000001</v>
      </c>
      <c r="FX137" s="68">
        <f t="shared" si="1151"/>
        <v>4.6791099999999997</v>
      </c>
      <c r="FY137" s="139">
        <f t="shared" si="780"/>
        <v>-33.36925333333329</v>
      </c>
      <c r="FZ137" s="140">
        <f t="shared" si="781"/>
        <v>5.4433714662424961</v>
      </c>
      <c r="GA137" s="149">
        <f t="shared" si="869"/>
        <v>1367.2369333333331</v>
      </c>
      <c r="GB137" s="68">
        <f t="shared" si="1152"/>
        <v>1367.2369333333331</v>
      </c>
      <c r="GC137" s="68">
        <f t="shared" si="1152"/>
        <v>0</v>
      </c>
      <c r="GD137" s="68">
        <f t="shared" si="1152"/>
        <v>0</v>
      </c>
      <c r="GE137" s="150">
        <f t="shared" si="870"/>
        <v>1354.644215</v>
      </c>
      <c r="GF137" s="68">
        <f t="shared" si="1153"/>
        <v>1340.915485</v>
      </c>
      <c r="GG137" s="68">
        <f t="shared" si="1153"/>
        <v>7.0807599999999997</v>
      </c>
      <c r="GH137" s="68">
        <f t="shared" si="1153"/>
        <v>6.647969999999999</v>
      </c>
      <c r="GI137" s="139">
        <f t="shared" si="782"/>
        <v>12.592718333333096</v>
      </c>
      <c r="GJ137" s="140">
        <f t="shared" si="783"/>
        <v>-0.92103409630925626</v>
      </c>
      <c r="GK137" s="149">
        <f t="shared" si="871"/>
        <v>3501.3393999999998</v>
      </c>
      <c r="GL137" s="68">
        <f t="shared" si="1154"/>
        <v>3501.3393999999998</v>
      </c>
      <c r="GM137" s="68">
        <f t="shared" si="1154"/>
        <v>0</v>
      </c>
      <c r="GN137" s="68">
        <f t="shared" si="1154"/>
        <v>0</v>
      </c>
      <c r="GO137" s="150">
        <f t="shared" si="872"/>
        <v>3036.5119749999994</v>
      </c>
      <c r="GP137" s="68">
        <f t="shared" si="1155"/>
        <v>2994.6296652704823</v>
      </c>
      <c r="GQ137" s="68">
        <f t="shared" si="1155"/>
        <v>11.843859729517231</v>
      </c>
      <c r="GR137" s="68">
        <f t="shared" si="1155"/>
        <v>30.038449999999997</v>
      </c>
      <c r="GS137" s="139">
        <f t="shared" si="784"/>
        <v>464.8274250000004</v>
      </c>
      <c r="GT137" s="140">
        <f t="shared" si="785"/>
        <v>-13.275703149486176</v>
      </c>
      <c r="GV137" s="31">
        <f>+GK137-[1]Шатура!GK93</f>
        <v>3327.7379999999998</v>
      </c>
      <c r="GX137" s="65">
        <f t="shared" si="673"/>
        <v>-1681.8677599999999</v>
      </c>
      <c r="GZ137" s="79">
        <f t="shared" si="874"/>
        <v>726.22029999999995</v>
      </c>
    </row>
    <row r="138" spans="1:212" ht="15" x14ac:dyDescent="0.2">
      <c r="A138" s="340"/>
      <c r="B138" s="107" t="s">
        <v>397</v>
      </c>
      <c r="C138" s="149">
        <f t="shared" si="674"/>
        <v>2550.8503333333333</v>
      </c>
      <c r="D138" s="68">
        <f>+[1]Аппарат!D133+[1]Филиалы!D94</f>
        <v>2550.8503333333333</v>
      </c>
      <c r="E138" s="68">
        <f>+[1]Аппарат!E133+[1]Филиалы!F94</f>
        <v>0</v>
      </c>
      <c r="F138" s="68">
        <f>+[1]Филиалы!E94</f>
        <v>0</v>
      </c>
      <c r="G138" s="150">
        <f t="shared" si="934"/>
        <v>2666.7480700000001</v>
      </c>
      <c r="H138" s="68">
        <f>+[1]Аппарат!H133+[1]Филиалы!H94</f>
        <v>2660.4592193824001</v>
      </c>
      <c r="I138" s="68">
        <f>+[1]Аппарат!I133+[1]Филиалы!J94</f>
        <v>6.2888506175999908</v>
      </c>
      <c r="J138" s="68">
        <f>+[1]Филиалы!I94</f>
        <v>0</v>
      </c>
      <c r="K138" s="139">
        <f t="shared" si="675"/>
        <v>-115.89773666666679</v>
      </c>
      <c r="L138" s="140">
        <f t="shared" si="676"/>
        <v>4.5434941890619314</v>
      </c>
      <c r="M138" s="149">
        <f t="shared" si="762"/>
        <v>2795.4009418333335</v>
      </c>
      <c r="N138" s="68">
        <f>+[1]Аппарат!N133+[1]Филиалы!N94</f>
        <v>2795.4009418333335</v>
      </c>
      <c r="O138" s="68">
        <f>+[1]Аппарат!O133+[1]Филиалы!P94</f>
        <v>0</v>
      </c>
      <c r="P138" s="68">
        <f>+[1]Филиалы!O94</f>
        <v>0</v>
      </c>
      <c r="Q138" s="150">
        <f t="shared" ref="Q138:Q187" si="1156">SUM(R138:T138)</f>
        <v>2417.0850100000002</v>
      </c>
      <c r="R138" s="68">
        <f>+[1]Аппарат!R133+[1]Филиалы!R94</f>
        <v>2411.6118264358215</v>
      </c>
      <c r="S138" s="68">
        <f>+[1]Аппарат!S133+[1]Филиалы!T94</f>
        <v>5.4731835641789122</v>
      </c>
      <c r="T138" s="68">
        <f>+[1]Филиалы!S94</f>
        <v>0</v>
      </c>
      <c r="U138" s="139">
        <f t="shared" si="677"/>
        <v>378.31593183333325</v>
      </c>
      <c r="V138" s="140">
        <f t="shared" si="678"/>
        <v>-13.533512354947504</v>
      </c>
      <c r="W138" s="149">
        <f t="shared" si="841"/>
        <v>2769.8098918333335</v>
      </c>
      <c r="X138" s="68">
        <f>+[1]Аппарат!X133+[1]Филиалы!X94</f>
        <v>2769.8098918333335</v>
      </c>
      <c r="Y138" s="68">
        <f>+[1]Аппарат!Y133+[1]Филиалы!Z94</f>
        <v>0</v>
      </c>
      <c r="Z138" s="68">
        <f>+[1]Филиалы!Y94</f>
        <v>0</v>
      </c>
      <c r="AA138" s="150">
        <f t="shared" si="842"/>
        <v>2297.8711299999995</v>
      </c>
      <c r="AB138" s="68">
        <f>+[1]Аппарат!AB133+[1]Филиалы!AB94</f>
        <v>2293.3885969999997</v>
      </c>
      <c r="AC138" s="68">
        <f>+[1]Аппарат!AC133+[1]Филиалы!AD94</f>
        <v>4.4825330000000054</v>
      </c>
      <c r="AD138" s="68">
        <f>+[1]Филиалы!AC94</f>
        <v>0</v>
      </c>
      <c r="AE138" s="139">
        <f t="shared" si="679"/>
        <v>471.93876183333396</v>
      </c>
      <c r="AF138" s="140">
        <f t="shared" si="680"/>
        <v>-17.038669809968738</v>
      </c>
      <c r="AG138" s="149">
        <f t="shared" si="843"/>
        <v>8116.0611670000008</v>
      </c>
      <c r="AH138" s="68">
        <f t="shared" si="1141"/>
        <v>8116.0611670000008</v>
      </c>
      <c r="AI138" s="68">
        <f t="shared" si="1141"/>
        <v>0</v>
      </c>
      <c r="AJ138" s="68">
        <f t="shared" si="1141"/>
        <v>0</v>
      </c>
      <c r="AK138" s="150">
        <f t="shared" si="844"/>
        <v>7381.7042099999999</v>
      </c>
      <c r="AL138" s="68">
        <f t="shared" si="1142"/>
        <v>7365.4596428182213</v>
      </c>
      <c r="AM138" s="68">
        <f t="shared" si="1142"/>
        <v>16.244567181778908</v>
      </c>
      <c r="AN138" s="68">
        <f t="shared" si="1142"/>
        <v>0</v>
      </c>
      <c r="AO138" s="139">
        <f t="shared" si="681"/>
        <v>734.35695700000088</v>
      </c>
      <c r="AP138" s="140">
        <f t="shared" si="682"/>
        <v>-9.0481939685953137</v>
      </c>
      <c r="AQ138" s="149">
        <f t="shared" si="845"/>
        <v>2617.5851918333337</v>
      </c>
      <c r="AR138" s="68">
        <f>+[1]Аппарат!AR133+[1]Филиалы!AR94</f>
        <v>2617.5851918333337</v>
      </c>
      <c r="AS138" s="68">
        <f>+[1]Аппарат!AS133+[1]Филиалы!AT94</f>
        <v>0</v>
      </c>
      <c r="AT138" s="68">
        <f>+[1]Филиалы!AS94</f>
        <v>0</v>
      </c>
      <c r="AU138" s="150">
        <f t="shared" si="846"/>
        <v>3209.0486000000001</v>
      </c>
      <c r="AV138" s="68">
        <f>+[1]Аппарат!AV133+[1]Филиалы!AV94</f>
        <v>3177.12165</v>
      </c>
      <c r="AW138" s="68">
        <f>+[1]Аппарат!AW133+[1]Филиалы!AX94</f>
        <v>5.4785160000000008</v>
      </c>
      <c r="AX138" s="68">
        <f>+[1]Филиалы!AW94</f>
        <v>26.448434000000002</v>
      </c>
      <c r="AY138" s="139">
        <f t="shared" si="683"/>
        <v>-591.46340816666634</v>
      </c>
      <c r="AZ138" s="140">
        <f t="shared" si="684"/>
        <v>22.59576536465697</v>
      </c>
      <c r="BA138" s="149">
        <f t="shared" si="847"/>
        <v>6203.2933418333332</v>
      </c>
      <c r="BB138" s="68">
        <f>+[1]Аппарат!BB133+[1]Филиалы!BB94</f>
        <v>6203.2933418333332</v>
      </c>
      <c r="BC138" s="68">
        <f>+[1]Аппарат!BC133+[1]Филиалы!BD94</f>
        <v>0</v>
      </c>
      <c r="BD138" s="68">
        <f>+[1]Филиалы!BC94</f>
        <v>0</v>
      </c>
      <c r="BE138" s="150">
        <f t="shared" si="848"/>
        <v>3559.8211699999997</v>
      </c>
      <c r="BF138" s="68">
        <f>+[1]Аппарат!BF133+[1]Филиалы!BF94</f>
        <v>3516.3531699999999</v>
      </c>
      <c r="BG138" s="68">
        <f>+[1]Аппарат!BG133+[1]Филиалы!BH94</f>
        <v>21.497630000000001</v>
      </c>
      <c r="BH138" s="68">
        <f>+[1]Филиалы!BG94</f>
        <v>21.970370000000003</v>
      </c>
      <c r="BI138" s="139">
        <f t="shared" si="685"/>
        <v>2643.4721718333335</v>
      </c>
      <c r="BJ138" s="140">
        <f t="shared" si="686"/>
        <v>-42.614012044319615</v>
      </c>
      <c r="BK138" s="149">
        <f t="shared" si="849"/>
        <v>6217.4416918333327</v>
      </c>
      <c r="BL138" s="68">
        <f>+[1]Аппарат!BL133+[1]Филиалы!BL94</f>
        <v>6217.4416918333327</v>
      </c>
      <c r="BM138" s="68">
        <f>+[1]Аппарат!BM133+[1]Филиалы!BN94</f>
        <v>0</v>
      </c>
      <c r="BN138" s="68">
        <f>+[1]Филиалы!BM94</f>
        <v>0</v>
      </c>
      <c r="BO138" s="150">
        <f t="shared" si="850"/>
        <v>3840.6476799999996</v>
      </c>
      <c r="BP138" s="68">
        <f>+[1]Аппарат!BP133+[1]Филиалы!BP94</f>
        <v>3801.4313899999997</v>
      </c>
      <c r="BQ138" s="68">
        <f>+[1]Аппарат!BQ133+[1]Филиалы!BR94</f>
        <v>17.296970000000002</v>
      </c>
      <c r="BR138" s="68">
        <f>+[1]Филиалы!BQ94</f>
        <v>21.919319999999999</v>
      </c>
      <c r="BS138" s="139">
        <f t="shared" si="687"/>
        <v>2376.7940118333331</v>
      </c>
      <c r="BT138" s="140">
        <f t="shared" si="688"/>
        <v>-38.227845625882971</v>
      </c>
      <c r="BU138" s="149">
        <f t="shared" si="851"/>
        <v>15038.3202255</v>
      </c>
      <c r="BV138" s="68">
        <f t="shared" si="1143"/>
        <v>15038.3202255</v>
      </c>
      <c r="BW138" s="68">
        <f t="shared" si="1143"/>
        <v>0</v>
      </c>
      <c r="BX138" s="68">
        <f t="shared" si="1143"/>
        <v>0</v>
      </c>
      <c r="BY138" s="150">
        <f t="shared" si="852"/>
        <v>10609.517449999999</v>
      </c>
      <c r="BZ138" s="68">
        <f t="shared" si="1144"/>
        <v>10494.906209999999</v>
      </c>
      <c r="CA138" s="68">
        <f t="shared" si="1144"/>
        <v>44.273116000000002</v>
      </c>
      <c r="CB138" s="68">
        <f t="shared" si="1144"/>
        <v>70.338124000000008</v>
      </c>
      <c r="CC138" s="139">
        <f t="shared" si="689"/>
        <v>4428.8027755000003</v>
      </c>
      <c r="CD138" s="140">
        <f t="shared" si="690"/>
        <v>-29.450116163840036</v>
      </c>
      <c r="CE138" s="149">
        <f t="shared" si="853"/>
        <v>23154.381392499999</v>
      </c>
      <c r="CF138" s="68">
        <f t="shared" si="1145"/>
        <v>23154.381392499999</v>
      </c>
      <c r="CG138" s="68">
        <f t="shared" si="1145"/>
        <v>0</v>
      </c>
      <c r="CH138" s="68">
        <f t="shared" si="1145"/>
        <v>0</v>
      </c>
      <c r="CI138" s="150">
        <f t="shared" si="854"/>
        <v>17991.221659999999</v>
      </c>
      <c r="CJ138" s="68">
        <f>+[1]Аппарат!CJ133+[1]Филиалы!CJ94</f>
        <v>17860.36585281822</v>
      </c>
      <c r="CK138" s="68">
        <f>+[1]Аппарат!CK133+[1]Филиалы!CL94</f>
        <v>60.517683181778906</v>
      </c>
      <c r="CL138" s="68">
        <f>+[1]Филиалы!CK94</f>
        <v>70.338124000000008</v>
      </c>
      <c r="CM138" s="139">
        <f t="shared" si="691"/>
        <v>5163.1597325000002</v>
      </c>
      <c r="CN138" s="140">
        <f t="shared" si="692"/>
        <v>-22.298845497001324</v>
      </c>
      <c r="CO138" s="149">
        <f t="shared" si="933"/>
        <v>6174.4927584999996</v>
      </c>
      <c r="CP138" s="68">
        <f>+[1]Аппарат!CP133+[1]Филиалы!CP94</f>
        <v>6174.4927584999996</v>
      </c>
      <c r="CQ138" s="68">
        <f>+[1]Аппарат!CQ133+[1]Филиалы!CR94</f>
        <v>0</v>
      </c>
      <c r="CR138" s="68">
        <f>+[1]Филиалы!CQ94</f>
        <v>0</v>
      </c>
      <c r="CS138" s="150">
        <f t="shared" si="935"/>
        <v>4908.5137299999997</v>
      </c>
      <c r="CT138" s="68">
        <f>+[1]Аппарат!CT133+[1]Филиалы!CT94</f>
        <v>4884.8165299999991</v>
      </c>
      <c r="CU138" s="68">
        <f>+[1]Аппарат!CU133+[1]Филиалы!CV94</f>
        <v>1.67475</v>
      </c>
      <c r="CV138" s="68">
        <f>+[1]Филиалы!CU94</f>
        <v>22.022449999999999</v>
      </c>
      <c r="CW138" s="139">
        <f t="shared" si="763"/>
        <v>1265.9790284999999</v>
      </c>
      <c r="CX138" s="140">
        <f t="shared" si="764"/>
        <v>-20.503368908437267</v>
      </c>
      <c r="CY138" s="149">
        <f t="shared" si="765"/>
        <v>8197.6859084999996</v>
      </c>
      <c r="CZ138" s="68">
        <f>+[1]Аппарат!CZ133+[1]Филиалы!CZ94</f>
        <v>8197.6859084999996</v>
      </c>
      <c r="DA138" s="68">
        <f>+[1]Аппарат!DA133+[1]Филиалы!DB94</f>
        <v>0</v>
      </c>
      <c r="DB138" s="68">
        <f>+[1]Филиалы!DA94</f>
        <v>0</v>
      </c>
      <c r="DC138" s="150">
        <f t="shared" ref="DC138:DC187" si="1157">SUM(DD138:DF138)</f>
        <v>5521.4385899999997</v>
      </c>
      <c r="DD138" s="68">
        <f>+[1]Аппарат!DD133+[1]Филиалы!DD94</f>
        <v>5493.5791899999995</v>
      </c>
      <c r="DE138" s="68">
        <f>+[1]Аппарат!DE133+[1]Филиалы!DF94</f>
        <v>1.7400099999999998</v>
      </c>
      <c r="DF138" s="68">
        <f>+[1]Филиалы!DE94</f>
        <v>26.119389999999999</v>
      </c>
      <c r="DG138" s="139">
        <f t="shared" si="766"/>
        <v>2676.2473184999999</v>
      </c>
      <c r="DH138" s="140">
        <f t="shared" si="767"/>
        <v>-32.646375432914041</v>
      </c>
      <c r="DI138" s="149">
        <f t="shared" si="855"/>
        <v>8914.4543584999992</v>
      </c>
      <c r="DJ138" s="68">
        <f>+[1]Аппарат!DJ133+[1]Филиалы!DJ94</f>
        <v>8914.4543584999992</v>
      </c>
      <c r="DK138" s="68">
        <f>+[1]Аппарат!DK133+[1]Филиалы!DL94</f>
        <v>0</v>
      </c>
      <c r="DL138" s="68">
        <f>+[1]Филиалы!DK94</f>
        <v>0</v>
      </c>
      <c r="DM138" s="150">
        <f t="shared" si="856"/>
        <v>4584.0035949999983</v>
      </c>
      <c r="DN138" s="68">
        <f>+[1]Аппарат!DN133+[1]Филиалы!DN94</f>
        <v>4561.087849999999</v>
      </c>
      <c r="DO138" s="68">
        <f>+[1]Аппарат!DO133+[1]Филиалы!DP94</f>
        <v>0.65334999999999999</v>
      </c>
      <c r="DP138" s="68">
        <f>+[1]Филиалы!DO94</f>
        <v>22.262395000000005</v>
      </c>
      <c r="DQ138" s="139">
        <f t="shared" si="768"/>
        <v>4330.4507635000009</v>
      </c>
      <c r="DR138" s="140">
        <f t="shared" si="769"/>
        <v>-48.577855574198814</v>
      </c>
      <c r="DS138" s="149">
        <f t="shared" si="857"/>
        <v>23286.633025499999</v>
      </c>
      <c r="DT138" s="68">
        <f t="shared" si="1146"/>
        <v>23286.633025499999</v>
      </c>
      <c r="DU138" s="68">
        <f t="shared" si="1146"/>
        <v>0</v>
      </c>
      <c r="DV138" s="68">
        <f t="shared" si="1146"/>
        <v>0</v>
      </c>
      <c r="DW138" s="150">
        <f t="shared" si="858"/>
        <v>15013.955914999997</v>
      </c>
      <c r="DX138" s="68">
        <f t="shared" si="1147"/>
        <v>14939.483569999997</v>
      </c>
      <c r="DY138" s="68">
        <f t="shared" si="1147"/>
        <v>4.0681099999999999</v>
      </c>
      <c r="DZ138" s="68">
        <f t="shared" si="1147"/>
        <v>70.404235</v>
      </c>
      <c r="EA138" s="139">
        <f t="shared" si="770"/>
        <v>8272.6771105000025</v>
      </c>
      <c r="EB138" s="140">
        <f t="shared" si="771"/>
        <v>-35.525432557987315</v>
      </c>
      <c r="EC138" s="149">
        <f t="shared" si="859"/>
        <v>46441.014417999999</v>
      </c>
      <c r="ED138" s="68">
        <f t="shared" si="1148"/>
        <v>46441.014417999999</v>
      </c>
      <c r="EE138" s="68">
        <f t="shared" si="1148"/>
        <v>0</v>
      </c>
      <c r="EF138" s="68">
        <f t="shared" si="1148"/>
        <v>0</v>
      </c>
      <c r="EG138" s="150">
        <f t="shared" si="860"/>
        <v>33005.177575000002</v>
      </c>
      <c r="EH138" s="68">
        <f t="shared" si="1149"/>
        <v>32799.849422818217</v>
      </c>
      <c r="EI138" s="68">
        <f t="shared" si="1149"/>
        <v>64.585793181778911</v>
      </c>
      <c r="EJ138" s="68">
        <f t="shared" si="1149"/>
        <v>140.74235900000002</v>
      </c>
      <c r="EK138" s="139">
        <f t="shared" si="772"/>
        <v>13435.836842999997</v>
      </c>
      <c r="EL138" s="140">
        <f t="shared" si="773"/>
        <v>-28.930971925093047</v>
      </c>
      <c r="EM138" s="149">
        <f t="shared" si="861"/>
        <v>5006.079891833333</v>
      </c>
      <c r="EN138" s="68">
        <f>+[1]Аппарат!EN133+[1]Филиалы!EN94</f>
        <v>5006.079891833333</v>
      </c>
      <c r="EO138" s="68">
        <f>+[1]Аппарат!EO133+[1]Филиалы!EP94</f>
        <v>0</v>
      </c>
      <c r="EP138" s="68">
        <f>+[1]Филиалы!EO94</f>
        <v>0</v>
      </c>
      <c r="EQ138" s="150">
        <f t="shared" si="862"/>
        <v>4951.6030900000014</v>
      </c>
      <c r="ER138" s="68">
        <f>+[1]Аппарат!ER133+[1]Филиалы!ER94</f>
        <v>4950.3540900000007</v>
      </c>
      <c r="ES138" s="68">
        <f>+[1]Аппарат!ES133+[1]Филиалы!ET94</f>
        <v>1.2049099999999999</v>
      </c>
      <c r="ET138" s="68">
        <f>+[1]Филиалы!ES94</f>
        <v>4.4090000000000004E-2</v>
      </c>
      <c r="EU138" s="139">
        <f t="shared" si="774"/>
        <v>54.476801833331592</v>
      </c>
      <c r="EV138" s="140">
        <f t="shared" si="775"/>
        <v>-1.0882127934514614</v>
      </c>
      <c r="EW138" s="149">
        <f t="shared" si="863"/>
        <v>6552.7876418333335</v>
      </c>
      <c r="EX138" s="68">
        <f>+[1]Аппарат!EX133+[1]Филиалы!EX94</f>
        <v>6552.7876418333335</v>
      </c>
      <c r="EY138" s="68">
        <f>+[1]Аппарат!EY133+[1]Филиалы!EZ94</f>
        <v>0</v>
      </c>
      <c r="EZ138" s="68">
        <f>+[1]Филиалы!EY94</f>
        <v>0</v>
      </c>
      <c r="FA138" s="150">
        <f t="shared" si="864"/>
        <v>4854.6363199999996</v>
      </c>
      <c r="FB138" s="68">
        <f>+[1]Аппарат!FB133+[1]Филиалы!FB94</f>
        <v>4853.8074299999998</v>
      </c>
      <c r="FC138" s="68">
        <f>+[1]Аппарат!FC133+[1]Филиалы!FD94</f>
        <v>0.82881000000000005</v>
      </c>
      <c r="FD138" s="68">
        <f>+[1]Филиалы!FC94</f>
        <v>8.0000000000000007E-5</v>
      </c>
      <c r="FE138" s="139">
        <f t="shared" si="776"/>
        <v>1698.1513218333339</v>
      </c>
      <c r="FF138" s="140">
        <f t="shared" si="777"/>
        <v>-25.914945129493418</v>
      </c>
      <c r="FG138" s="149">
        <f t="shared" si="865"/>
        <v>4252.7749918333338</v>
      </c>
      <c r="FH138" s="68">
        <f>+[1]Аппарат!FH133+[1]Филиалы!FH94</f>
        <v>4252.7749918333338</v>
      </c>
      <c r="FI138" s="68">
        <f>+[1]Аппарат!FI133+[1]Филиалы!FJ94</f>
        <v>0</v>
      </c>
      <c r="FJ138" s="68">
        <f>+[1]Филиалы!FI94</f>
        <v>0</v>
      </c>
      <c r="FK138" s="150">
        <f t="shared" si="866"/>
        <v>5603.8954800000001</v>
      </c>
      <c r="FL138" s="68">
        <f>+[1]Аппарат!FL133+[1]Филиалы!FL94</f>
        <v>5603.2522500000005</v>
      </c>
      <c r="FM138" s="68">
        <f>+[1]Аппарат!FM133+[1]Филиалы!FN94</f>
        <v>0.64066000000000001</v>
      </c>
      <c r="FN138" s="68">
        <f>+[1]Филиалы!FM94</f>
        <v>2.5699999999999998E-3</v>
      </c>
      <c r="FO138" s="139">
        <f t="shared" si="778"/>
        <v>-1351.1204881666663</v>
      </c>
      <c r="FP138" s="140">
        <f t="shared" si="779"/>
        <v>31.770326216675983</v>
      </c>
      <c r="FQ138" s="149">
        <f t="shared" si="867"/>
        <v>15811.642525500001</v>
      </c>
      <c r="FR138" s="68">
        <f t="shared" si="1150"/>
        <v>15811.642525500001</v>
      </c>
      <c r="FS138" s="68">
        <f t="shared" si="1150"/>
        <v>0</v>
      </c>
      <c r="FT138" s="68">
        <f t="shared" si="1150"/>
        <v>0</v>
      </c>
      <c r="FU138" s="150">
        <f t="shared" si="868"/>
        <v>15410.134890000003</v>
      </c>
      <c r="FV138" s="68">
        <f t="shared" si="1151"/>
        <v>15407.413770000003</v>
      </c>
      <c r="FW138" s="68">
        <f t="shared" si="1151"/>
        <v>2.6743799999999998</v>
      </c>
      <c r="FX138" s="68">
        <f t="shared" si="1151"/>
        <v>4.6740000000000004E-2</v>
      </c>
      <c r="FY138" s="139">
        <f t="shared" si="780"/>
        <v>401.50763549999829</v>
      </c>
      <c r="FZ138" s="140">
        <f t="shared" si="781"/>
        <v>-2.5393164236572687</v>
      </c>
      <c r="GA138" s="149">
        <f t="shared" si="869"/>
        <v>39098.275550999999</v>
      </c>
      <c r="GB138" s="68">
        <f t="shared" si="1152"/>
        <v>39098.275550999999</v>
      </c>
      <c r="GC138" s="68">
        <f t="shared" si="1152"/>
        <v>0</v>
      </c>
      <c r="GD138" s="68">
        <f t="shared" si="1152"/>
        <v>0</v>
      </c>
      <c r="GE138" s="150">
        <f t="shared" si="870"/>
        <v>30424.090805</v>
      </c>
      <c r="GF138" s="68">
        <f t="shared" si="1153"/>
        <v>30346.89734</v>
      </c>
      <c r="GG138" s="68">
        <f t="shared" si="1153"/>
        <v>6.7424900000000001</v>
      </c>
      <c r="GH138" s="68">
        <f t="shared" si="1153"/>
        <v>70.450975</v>
      </c>
      <c r="GI138" s="139">
        <f t="shared" si="782"/>
        <v>8674.184745999999</v>
      </c>
      <c r="GJ138" s="140">
        <f t="shared" si="783"/>
        <v>-22.185594182243022</v>
      </c>
      <c r="GK138" s="149">
        <f t="shared" si="871"/>
        <v>62252.656943499998</v>
      </c>
      <c r="GL138" s="68">
        <f t="shared" si="1154"/>
        <v>62252.656943499998</v>
      </c>
      <c r="GM138" s="68">
        <f t="shared" si="1154"/>
        <v>0</v>
      </c>
      <c r="GN138" s="68">
        <f t="shared" si="1154"/>
        <v>0</v>
      </c>
      <c r="GO138" s="150">
        <f t="shared" si="872"/>
        <v>48415.312465000003</v>
      </c>
      <c r="GP138" s="68">
        <f t="shared" si="1155"/>
        <v>48207.263192818224</v>
      </c>
      <c r="GQ138" s="68">
        <f t="shared" si="1155"/>
        <v>67.26017318177891</v>
      </c>
      <c r="GR138" s="68">
        <f t="shared" si="1155"/>
        <v>140.78909900000002</v>
      </c>
      <c r="GS138" s="139">
        <f t="shared" si="784"/>
        <v>13837.344478499996</v>
      </c>
      <c r="GT138" s="140">
        <f t="shared" si="785"/>
        <v>-22.227717109421789</v>
      </c>
      <c r="GV138" s="31">
        <f>+GK138-[1]Шатура!GK94</f>
        <v>61039.116943499997</v>
      </c>
      <c r="GW138" s="31">
        <v>18047.334999999999</v>
      </c>
      <c r="GX138" s="65">
        <f t="shared" ref="GX138:GX201" si="1158">+GW138-CI138</f>
        <v>56.11333999999988</v>
      </c>
      <c r="GZ138" s="79">
        <f t="shared" si="874"/>
        <v>7381.7042099999999</v>
      </c>
    </row>
    <row r="139" spans="1:212" ht="15" x14ac:dyDescent="0.2">
      <c r="A139" s="340"/>
      <c r="B139" s="107" t="s">
        <v>398</v>
      </c>
      <c r="C139" s="149">
        <f t="shared" si="674"/>
        <v>0</v>
      </c>
      <c r="D139" s="68">
        <f>+[1]Аппарат!D134</f>
        <v>0</v>
      </c>
      <c r="E139" s="68">
        <f>+[1]Аппарат!E134</f>
        <v>0</v>
      </c>
      <c r="F139" s="68"/>
      <c r="G139" s="150">
        <f t="shared" si="934"/>
        <v>0</v>
      </c>
      <c r="H139" s="68">
        <f>+[1]Аппарат!H134</f>
        <v>0</v>
      </c>
      <c r="I139" s="68">
        <f>+[1]Аппарат!I134</f>
        <v>0</v>
      </c>
      <c r="J139" s="68">
        <f>+[1]Аппарат!J134</f>
        <v>0</v>
      </c>
      <c r="K139" s="139">
        <f t="shared" si="675"/>
        <v>0</v>
      </c>
      <c r="L139" s="140" t="e">
        <f t="shared" si="676"/>
        <v>#DIV/0!</v>
      </c>
      <c r="M139" s="149">
        <f t="shared" si="762"/>
        <v>0</v>
      </c>
      <c r="N139" s="68">
        <f>+[1]Аппарат!N134</f>
        <v>0</v>
      </c>
      <c r="O139" s="68">
        <f>+[1]Аппарат!O134</f>
        <v>0</v>
      </c>
      <c r="P139" s="68"/>
      <c r="Q139" s="150">
        <f t="shared" si="1156"/>
        <v>0</v>
      </c>
      <c r="R139" s="68">
        <f>+[1]Аппарат!R134</f>
        <v>0</v>
      </c>
      <c r="S139" s="68">
        <f>+[1]Аппарат!S134</f>
        <v>0</v>
      </c>
      <c r="T139" s="68">
        <f>+[1]Аппарат!T134</f>
        <v>0</v>
      </c>
      <c r="U139" s="139">
        <f t="shared" si="677"/>
        <v>0</v>
      </c>
      <c r="V139" s="140" t="e">
        <f t="shared" si="678"/>
        <v>#DIV/0!</v>
      </c>
      <c r="W139" s="149">
        <f t="shared" si="841"/>
        <v>0</v>
      </c>
      <c r="X139" s="68">
        <f>+[1]Аппарат!X134</f>
        <v>0</v>
      </c>
      <c r="Y139" s="68">
        <f>+[1]Аппарат!Y134</f>
        <v>0</v>
      </c>
      <c r="Z139" s="68"/>
      <c r="AA139" s="150">
        <f t="shared" si="842"/>
        <v>0</v>
      </c>
      <c r="AB139" s="68">
        <f>+[1]Аппарат!AB134</f>
        <v>0</v>
      </c>
      <c r="AC139" s="68">
        <f>+[1]Аппарат!AC134</f>
        <v>0</v>
      </c>
      <c r="AD139" s="68">
        <f>+[1]Аппарат!AD134</f>
        <v>0</v>
      </c>
      <c r="AE139" s="139">
        <f t="shared" si="679"/>
        <v>0</v>
      </c>
      <c r="AF139" s="140" t="e">
        <f t="shared" si="680"/>
        <v>#DIV/0!</v>
      </c>
      <c r="AG139" s="149">
        <f t="shared" si="843"/>
        <v>0</v>
      </c>
      <c r="AH139" s="68">
        <f t="shared" si="1141"/>
        <v>0</v>
      </c>
      <c r="AI139" s="68">
        <f t="shared" si="1141"/>
        <v>0</v>
      </c>
      <c r="AJ139" s="68">
        <f t="shared" si="1141"/>
        <v>0</v>
      </c>
      <c r="AK139" s="150">
        <f t="shared" si="844"/>
        <v>0</v>
      </c>
      <c r="AL139" s="68">
        <f t="shared" si="1142"/>
        <v>0</v>
      </c>
      <c r="AM139" s="68">
        <f t="shared" si="1142"/>
        <v>0</v>
      </c>
      <c r="AN139" s="68">
        <f t="shared" si="1142"/>
        <v>0</v>
      </c>
      <c r="AO139" s="139">
        <f t="shared" si="681"/>
        <v>0</v>
      </c>
      <c r="AP139" s="140" t="e">
        <f t="shared" si="682"/>
        <v>#DIV/0!</v>
      </c>
      <c r="AQ139" s="149">
        <f t="shared" si="845"/>
        <v>0</v>
      </c>
      <c r="AR139" s="68">
        <f>+[1]Аппарат!AR134</f>
        <v>0</v>
      </c>
      <c r="AS139" s="68">
        <f>+[1]Аппарат!AS134</f>
        <v>0</v>
      </c>
      <c r="AT139" s="68"/>
      <c r="AU139" s="150">
        <f t="shared" si="846"/>
        <v>0</v>
      </c>
      <c r="AV139" s="68">
        <f>+[1]Аппарат!AV134</f>
        <v>0</v>
      </c>
      <c r="AW139" s="68">
        <f>+[1]Аппарат!AW134</f>
        <v>0</v>
      </c>
      <c r="AX139" s="68">
        <f>+[1]Аппарат!AX134</f>
        <v>0</v>
      </c>
      <c r="AY139" s="139">
        <f t="shared" si="683"/>
        <v>0</v>
      </c>
      <c r="AZ139" s="140" t="e">
        <f t="shared" si="684"/>
        <v>#DIV/0!</v>
      </c>
      <c r="BA139" s="149">
        <f t="shared" si="847"/>
        <v>0</v>
      </c>
      <c r="BB139" s="68">
        <f>+[1]Аппарат!BB134</f>
        <v>0</v>
      </c>
      <c r="BC139" s="68">
        <f>+[1]Аппарат!BC134</f>
        <v>0</v>
      </c>
      <c r="BD139" s="68"/>
      <c r="BE139" s="150">
        <f t="shared" si="848"/>
        <v>0</v>
      </c>
      <c r="BF139" s="68">
        <f>+[1]Аппарат!BF134</f>
        <v>0</v>
      </c>
      <c r="BG139" s="68">
        <f>+[1]Аппарат!BG134</f>
        <v>0</v>
      </c>
      <c r="BH139" s="68">
        <f>+[1]Аппарат!BH134</f>
        <v>0</v>
      </c>
      <c r="BI139" s="139">
        <f t="shared" si="685"/>
        <v>0</v>
      </c>
      <c r="BJ139" s="140" t="e">
        <f t="shared" si="686"/>
        <v>#DIV/0!</v>
      </c>
      <c r="BK139" s="149">
        <f t="shared" si="849"/>
        <v>0</v>
      </c>
      <c r="BL139" s="68">
        <f>+[1]Аппарат!BL134</f>
        <v>0</v>
      </c>
      <c r="BM139" s="68">
        <f>+[1]Аппарат!BM134</f>
        <v>0</v>
      </c>
      <c r="BN139" s="68"/>
      <c r="BO139" s="150">
        <f t="shared" si="850"/>
        <v>0</v>
      </c>
      <c r="BP139" s="68">
        <f>+[1]Аппарат!BP134</f>
        <v>0</v>
      </c>
      <c r="BQ139" s="68">
        <f>+[1]Аппарат!BQ134</f>
        <v>0</v>
      </c>
      <c r="BR139" s="68">
        <f>+[1]Аппарат!BR134</f>
        <v>0</v>
      </c>
      <c r="BS139" s="139">
        <f t="shared" si="687"/>
        <v>0</v>
      </c>
      <c r="BT139" s="140" t="e">
        <f t="shared" si="688"/>
        <v>#DIV/0!</v>
      </c>
      <c r="BU139" s="149">
        <f t="shared" si="851"/>
        <v>0</v>
      </c>
      <c r="BV139" s="68">
        <f t="shared" si="1143"/>
        <v>0</v>
      </c>
      <c r="BW139" s="68">
        <f t="shared" si="1143"/>
        <v>0</v>
      </c>
      <c r="BX139" s="68">
        <f t="shared" si="1143"/>
        <v>0</v>
      </c>
      <c r="BY139" s="150">
        <f t="shared" si="852"/>
        <v>0</v>
      </c>
      <c r="BZ139" s="68">
        <f t="shared" si="1144"/>
        <v>0</v>
      </c>
      <c r="CA139" s="68">
        <f t="shared" si="1144"/>
        <v>0</v>
      </c>
      <c r="CB139" s="68">
        <f t="shared" si="1144"/>
        <v>0</v>
      </c>
      <c r="CC139" s="139">
        <f t="shared" si="689"/>
        <v>0</v>
      </c>
      <c r="CD139" s="140" t="e">
        <f t="shared" si="690"/>
        <v>#DIV/0!</v>
      </c>
      <c r="CE139" s="149">
        <f t="shared" si="853"/>
        <v>0</v>
      </c>
      <c r="CF139" s="68">
        <f t="shared" si="1145"/>
        <v>0</v>
      </c>
      <c r="CG139" s="68">
        <f t="shared" si="1145"/>
        <v>0</v>
      </c>
      <c r="CH139" s="68">
        <f t="shared" si="1145"/>
        <v>0</v>
      </c>
      <c r="CI139" s="150">
        <f t="shared" si="854"/>
        <v>0</v>
      </c>
      <c r="CJ139" s="68">
        <f>+[1]Аппарат!CJ134</f>
        <v>0</v>
      </c>
      <c r="CK139" s="68">
        <f>+[1]Аппарат!CK134</f>
        <v>0</v>
      </c>
      <c r="CL139" s="68">
        <f>+[1]Аппарат!CL134</f>
        <v>0</v>
      </c>
      <c r="CM139" s="139">
        <f t="shared" si="691"/>
        <v>0</v>
      </c>
      <c r="CN139" s="140" t="e">
        <f t="shared" si="692"/>
        <v>#DIV/0!</v>
      </c>
      <c r="CO139" s="149">
        <f t="shared" si="933"/>
        <v>0</v>
      </c>
      <c r="CP139" s="68">
        <f>+[1]Аппарат!CP134</f>
        <v>0</v>
      </c>
      <c r="CQ139" s="68">
        <f>+[1]Аппарат!CQ134</f>
        <v>0</v>
      </c>
      <c r="CR139" s="68"/>
      <c r="CS139" s="150">
        <f t="shared" si="935"/>
        <v>0</v>
      </c>
      <c r="CT139" s="68">
        <f>+[1]Аппарат!CT134</f>
        <v>0</v>
      </c>
      <c r="CU139" s="68">
        <f>+[1]Аппарат!CU134</f>
        <v>0</v>
      </c>
      <c r="CV139" s="68">
        <f>+[1]Аппарат!CV134</f>
        <v>0</v>
      </c>
      <c r="CW139" s="139">
        <f t="shared" si="763"/>
        <v>0</v>
      </c>
      <c r="CX139" s="140" t="e">
        <f t="shared" si="764"/>
        <v>#DIV/0!</v>
      </c>
      <c r="CY139" s="149">
        <f t="shared" si="765"/>
        <v>0</v>
      </c>
      <c r="CZ139" s="68">
        <f>+[1]Аппарат!CZ134</f>
        <v>0</v>
      </c>
      <c r="DA139" s="68">
        <f>+[1]Аппарат!DA134</f>
        <v>0</v>
      </c>
      <c r="DB139" s="68"/>
      <c r="DC139" s="150">
        <f t="shared" si="1157"/>
        <v>0</v>
      </c>
      <c r="DD139" s="68">
        <f>+[1]Аппарат!DD134</f>
        <v>0</v>
      </c>
      <c r="DE139" s="68">
        <f>+[1]Аппарат!DE134</f>
        <v>0</v>
      </c>
      <c r="DF139" s="68">
        <f>+[1]Аппарат!DF134</f>
        <v>0</v>
      </c>
      <c r="DG139" s="139">
        <f t="shared" si="766"/>
        <v>0</v>
      </c>
      <c r="DH139" s="140" t="e">
        <f t="shared" si="767"/>
        <v>#DIV/0!</v>
      </c>
      <c r="DI139" s="149">
        <f t="shared" si="855"/>
        <v>0</v>
      </c>
      <c r="DJ139" s="68">
        <f>+[1]Аппарат!DJ134</f>
        <v>0</v>
      </c>
      <c r="DK139" s="68">
        <f>+[1]Аппарат!DK134</f>
        <v>0</v>
      </c>
      <c r="DL139" s="68"/>
      <c r="DM139" s="150">
        <f t="shared" si="856"/>
        <v>0</v>
      </c>
      <c r="DN139" s="68">
        <f>+[1]Аппарат!DN134</f>
        <v>0</v>
      </c>
      <c r="DO139" s="68">
        <f>+[1]Аппарат!DO134</f>
        <v>0</v>
      </c>
      <c r="DP139" s="68">
        <f>+[1]Аппарат!DP134</f>
        <v>0</v>
      </c>
      <c r="DQ139" s="139">
        <f t="shared" si="768"/>
        <v>0</v>
      </c>
      <c r="DR139" s="140" t="e">
        <f t="shared" si="769"/>
        <v>#DIV/0!</v>
      </c>
      <c r="DS139" s="149">
        <f t="shared" si="857"/>
        <v>0</v>
      </c>
      <c r="DT139" s="68">
        <f t="shared" si="1146"/>
        <v>0</v>
      </c>
      <c r="DU139" s="68">
        <f t="shared" si="1146"/>
        <v>0</v>
      </c>
      <c r="DV139" s="68">
        <f t="shared" si="1146"/>
        <v>0</v>
      </c>
      <c r="DW139" s="150">
        <f t="shared" si="858"/>
        <v>0</v>
      </c>
      <c r="DX139" s="68">
        <f t="shared" si="1147"/>
        <v>0</v>
      </c>
      <c r="DY139" s="68">
        <f t="shared" si="1147"/>
        <v>0</v>
      </c>
      <c r="DZ139" s="68">
        <f t="shared" si="1147"/>
        <v>0</v>
      </c>
      <c r="EA139" s="139">
        <f t="shared" si="770"/>
        <v>0</v>
      </c>
      <c r="EB139" s="140" t="e">
        <f t="shared" si="771"/>
        <v>#DIV/0!</v>
      </c>
      <c r="EC139" s="149">
        <f t="shared" si="859"/>
        <v>0</v>
      </c>
      <c r="ED139" s="68">
        <f t="shared" si="1148"/>
        <v>0</v>
      </c>
      <c r="EE139" s="68">
        <f t="shared" si="1148"/>
        <v>0</v>
      </c>
      <c r="EF139" s="68">
        <f t="shared" si="1148"/>
        <v>0</v>
      </c>
      <c r="EG139" s="150">
        <f t="shared" si="860"/>
        <v>0</v>
      </c>
      <c r="EH139" s="68">
        <f t="shared" si="1149"/>
        <v>0</v>
      </c>
      <c r="EI139" s="68">
        <f t="shared" si="1149"/>
        <v>0</v>
      </c>
      <c r="EJ139" s="68">
        <f t="shared" si="1149"/>
        <v>0</v>
      </c>
      <c r="EK139" s="139">
        <f t="shared" si="772"/>
        <v>0</v>
      </c>
      <c r="EL139" s="140" t="e">
        <f t="shared" si="773"/>
        <v>#DIV/0!</v>
      </c>
      <c r="EM139" s="149">
        <f t="shared" si="861"/>
        <v>0</v>
      </c>
      <c r="EN139" s="68">
        <f>+[1]Аппарат!EN134</f>
        <v>0</v>
      </c>
      <c r="EO139" s="68">
        <f>+[1]Аппарат!EO134</f>
        <v>0</v>
      </c>
      <c r="EP139" s="68"/>
      <c r="EQ139" s="150">
        <f t="shared" si="862"/>
        <v>0</v>
      </c>
      <c r="ER139" s="68">
        <f>+[1]Аппарат!ER134</f>
        <v>0</v>
      </c>
      <c r="ES139" s="68">
        <f>+[1]Аппарат!ES134</f>
        <v>0</v>
      </c>
      <c r="ET139" s="68">
        <f>+[1]Аппарат!ET134</f>
        <v>0</v>
      </c>
      <c r="EU139" s="139">
        <f t="shared" si="774"/>
        <v>0</v>
      </c>
      <c r="EV139" s="140" t="e">
        <f t="shared" si="775"/>
        <v>#DIV/0!</v>
      </c>
      <c r="EW139" s="149">
        <f t="shared" si="863"/>
        <v>0</v>
      </c>
      <c r="EX139" s="68">
        <f>+[1]Аппарат!EX134</f>
        <v>0</v>
      </c>
      <c r="EY139" s="68">
        <f>+[1]Аппарат!EY134</f>
        <v>0</v>
      </c>
      <c r="EZ139" s="68"/>
      <c r="FA139" s="150">
        <f t="shared" si="864"/>
        <v>0</v>
      </c>
      <c r="FB139" s="68">
        <f>+[1]Аппарат!FB134</f>
        <v>0</v>
      </c>
      <c r="FC139" s="68">
        <f>+[1]Аппарат!FC134</f>
        <v>0</v>
      </c>
      <c r="FD139" s="68">
        <f>+[1]Аппарат!FD134</f>
        <v>0</v>
      </c>
      <c r="FE139" s="139">
        <f t="shared" si="776"/>
        <v>0</v>
      </c>
      <c r="FF139" s="140" t="e">
        <f t="shared" si="777"/>
        <v>#DIV/0!</v>
      </c>
      <c r="FG139" s="149">
        <f t="shared" si="865"/>
        <v>0</v>
      </c>
      <c r="FH139" s="68">
        <f>+[1]Аппарат!FH134</f>
        <v>0</v>
      </c>
      <c r="FI139" s="68">
        <f>+[1]Аппарат!FI134</f>
        <v>0</v>
      </c>
      <c r="FJ139" s="68"/>
      <c r="FK139" s="150">
        <f t="shared" si="866"/>
        <v>0</v>
      </c>
      <c r="FL139" s="68">
        <f>+[1]Аппарат!FL134</f>
        <v>0</v>
      </c>
      <c r="FM139" s="68">
        <f>+[1]Аппарат!FM134</f>
        <v>0</v>
      </c>
      <c r="FN139" s="68">
        <f>+[1]Аппарат!FN134</f>
        <v>0</v>
      </c>
      <c r="FO139" s="139">
        <f t="shared" si="778"/>
        <v>0</v>
      </c>
      <c r="FP139" s="140" t="e">
        <f t="shared" si="779"/>
        <v>#DIV/0!</v>
      </c>
      <c r="FQ139" s="149">
        <f t="shared" si="867"/>
        <v>0</v>
      </c>
      <c r="FR139" s="68">
        <f t="shared" si="1150"/>
        <v>0</v>
      </c>
      <c r="FS139" s="68">
        <f t="shared" si="1150"/>
        <v>0</v>
      </c>
      <c r="FT139" s="68">
        <f t="shared" si="1150"/>
        <v>0</v>
      </c>
      <c r="FU139" s="150">
        <f t="shared" si="868"/>
        <v>0</v>
      </c>
      <c r="FV139" s="68">
        <f t="shared" si="1151"/>
        <v>0</v>
      </c>
      <c r="FW139" s="68">
        <f t="shared" si="1151"/>
        <v>0</v>
      </c>
      <c r="FX139" s="68">
        <f t="shared" si="1151"/>
        <v>0</v>
      </c>
      <c r="FY139" s="139">
        <f t="shared" si="780"/>
        <v>0</v>
      </c>
      <c r="FZ139" s="140" t="e">
        <f t="shared" si="781"/>
        <v>#DIV/0!</v>
      </c>
      <c r="GA139" s="149">
        <f t="shared" si="869"/>
        <v>0</v>
      </c>
      <c r="GB139" s="68">
        <f t="shared" si="1152"/>
        <v>0</v>
      </c>
      <c r="GC139" s="68">
        <f t="shared" si="1152"/>
        <v>0</v>
      </c>
      <c r="GD139" s="68">
        <f t="shared" si="1152"/>
        <v>0</v>
      </c>
      <c r="GE139" s="150">
        <f t="shared" si="870"/>
        <v>0</v>
      </c>
      <c r="GF139" s="68">
        <f t="shared" si="1153"/>
        <v>0</v>
      </c>
      <c r="GG139" s="68">
        <f t="shared" si="1153"/>
        <v>0</v>
      </c>
      <c r="GH139" s="68">
        <f t="shared" si="1153"/>
        <v>0</v>
      </c>
      <c r="GI139" s="139">
        <f t="shared" si="782"/>
        <v>0</v>
      </c>
      <c r="GJ139" s="140" t="e">
        <f t="shared" si="783"/>
        <v>#DIV/0!</v>
      </c>
      <c r="GK139" s="149">
        <f t="shared" si="871"/>
        <v>0</v>
      </c>
      <c r="GL139" s="68">
        <f t="shared" si="1154"/>
        <v>0</v>
      </c>
      <c r="GM139" s="68">
        <f t="shared" si="1154"/>
        <v>0</v>
      </c>
      <c r="GN139" s="68">
        <f t="shared" si="1154"/>
        <v>0</v>
      </c>
      <c r="GO139" s="150">
        <f t="shared" si="872"/>
        <v>0</v>
      </c>
      <c r="GP139" s="68">
        <f t="shared" si="1155"/>
        <v>0</v>
      </c>
      <c r="GQ139" s="68">
        <f t="shared" si="1155"/>
        <v>0</v>
      </c>
      <c r="GR139" s="68">
        <f t="shared" si="1155"/>
        <v>0</v>
      </c>
      <c r="GS139" s="139">
        <f t="shared" si="784"/>
        <v>0</v>
      </c>
      <c r="GT139" s="140" t="e">
        <f t="shared" si="785"/>
        <v>#DIV/0!</v>
      </c>
      <c r="GV139" s="31"/>
      <c r="GX139" s="65">
        <f t="shared" si="1158"/>
        <v>0</v>
      </c>
      <c r="GZ139" s="79">
        <f t="shared" si="874"/>
        <v>0</v>
      </c>
    </row>
    <row r="140" spans="1:212" ht="15" x14ac:dyDescent="0.2">
      <c r="A140" s="340"/>
      <c r="B140" s="107" t="s">
        <v>399</v>
      </c>
      <c r="C140" s="149">
        <f t="shared" si="674"/>
        <v>0</v>
      </c>
      <c r="D140" s="68">
        <f>+[1]Аппарат!D135+[1]Филиалы!D95</f>
        <v>0</v>
      </c>
      <c r="E140" s="68">
        <f>+[1]Аппарат!E135+[1]Филиалы!F95</f>
        <v>0</v>
      </c>
      <c r="F140" s="68">
        <f>+[1]Филиалы!E95</f>
        <v>0</v>
      </c>
      <c r="G140" s="150">
        <f t="shared" si="934"/>
        <v>0</v>
      </c>
      <c r="H140" s="68">
        <f>+[1]Аппарат!H135+[1]Филиалы!H95</f>
        <v>0</v>
      </c>
      <c r="I140" s="68">
        <f>+[1]Аппарат!I135+[1]Филиалы!J95</f>
        <v>0</v>
      </c>
      <c r="J140" s="68">
        <f>+[1]Филиалы!I95</f>
        <v>0</v>
      </c>
      <c r="K140" s="139">
        <f t="shared" si="675"/>
        <v>0</v>
      </c>
      <c r="L140" s="140" t="e">
        <f t="shared" si="676"/>
        <v>#DIV/0!</v>
      </c>
      <c r="M140" s="149">
        <f t="shared" si="762"/>
        <v>0</v>
      </c>
      <c r="N140" s="68">
        <f>+[1]Аппарат!N135+[1]Филиалы!N95</f>
        <v>0</v>
      </c>
      <c r="O140" s="68">
        <f>+[1]Аппарат!O135+[1]Филиалы!P95</f>
        <v>0</v>
      </c>
      <c r="P140" s="68">
        <f>+[1]Филиалы!O95</f>
        <v>0</v>
      </c>
      <c r="Q140" s="150">
        <f t="shared" si="1156"/>
        <v>0</v>
      </c>
      <c r="R140" s="68">
        <f>+[1]Аппарат!R135+[1]Филиалы!R95</f>
        <v>0</v>
      </c>
      <c r="S140" s="68">
        <f>+[1]Аппарат!S135+[1]Филиалы!T95</f>
        <v>0</v>
      </c>
      <c r="T140" s="68">
        <f>+[1]Филиалы!S95</f>
        <v>0</v>
      </c>
      <c r="U140" s="139">
        <f t="shared" si="677"/>
        <v>0</v>
      </c>
      <c r="V140" s="140" t="e">
        <f t="shared" si="678"/>
        <v>#DIV/0!</v>
      </c>
      <c r="W140" s="149">
        <f t="shared" si="841"/>
        <v>0</v>
      </c>
      <c r="X140" s="68">
        <f>+[1]Аппарат!X135+[1]Филиалы!X95</f>
        <v>0</v>
      </c>
      <c r="Y140" s="68">
        <f>+[1]Аппарат!Y135+[1]Филиалы!Z95</f>
        <v>0</v>
      </c>
      <c r="Z140" s="68">
        <f>+[1]Филиалы!Y95</f>
        <v>0</v>
      </c>
      <c r="AA140" s="150">
        <f t="shared" si="842"/>
        <v>0</v>
      </c>
      <c r="AB140" s="68">
        <f>+[1]Аппарат!AB135+[1]Филиалы!AB95</f>
        <v>0</v>
      </c>
      <c r="AC140" s="68">
        <f>+[1]Аппарат!AC135+[1]Филиалы!AD95</f>
        <v>0</v>
      </c>
      <c r="AD140" s="68">
        <f>+[1]Филиалы!AC95</f>
        <v>0</v>
      </c>
      <c r="AE140" s="139">
        <f t="shared" si="679"/>
        <v>0</v>
      </c>
      <c r="AF140" s="140" t="e">
        <f t="shared" si="680"/>
        <v>#DIV/0!</v>
      </c>
      <c r="AG140" s="149">
        <f t="shared" si="843"/>
        <v>0</v>
      </c>
      <c r="AH140" s="68">
        <f t="shared" si="1141"/>
        <v>0</v>
      </c>
      <c r="AI140" s="68">
        <f t="shared" si="1141"/>
        <v>0</v>
      </c>
      <c r="AJ140" s="68">
        <f t="shared" si="1141"/>
        <v>0</v>
      </c>
      <c r="AK140" s="150">
        <f t="shared" si="844"/>
        <v>0</v>
      </c>
      <c r="AL140" s="68">
        <f t="shared" si="1142"/>
        <v>0</v>
      </c>
      <c r="AM140" s="68">
        <f t="shared" si="1142"/>
        <v>0</v>
      </c>
      <c r="AN140" s="68">
        <f t="shared" si="1142"/>
        <v>0</v>
      </c>
      <c r="AO140" s="139">
        <f t="shared" si="681"/>
        <v>0</v>
      </c>
      <c r="AP140" s="140" t="e">
        <f t="shared" si="682"/>
        <v>#DIV/0!</v>
      </c>
      <c r="AQ140" s="149">
        <f t="shared" si="845"/>
        <v>0</v>
      </c>
      <c r="AR140" s="68">
        <f>+[1]Аппарат!AR135+[1]Филиалы!AR95</f>
        <v>0</v>
      </c>
      <c r="AS140" s="68">
        <f>+[1]Аппарат!AS135+[1]Филиалы!AT95</f>
        <v>0</v>
      </c>
      <c r="AT140" s="68">
        <f>+[1]Филиалы!AS95</f>
        <v>0</v>
      </c>
      <c r="AU140" s="150">
        <f t="shared" si="846"/>
        <v>0</v>
      </c>
      <c r="AV140" s="68">
        <f>+[1]Аппарат!AV135+[1]Филиалы!AV95</f>
        <v>0</v>
      </c>
      <c r="AW140" s="68">
        <f>+[1]Аппарат!AW135+[1]Филиалы!AX95</f>
        <v>0</v>
      </c>
      <c r="AX140" s="68">
        <f>+[1]Филиалы!AW95</f>
        <v>0</v>
      </c>
      <c r="AY140" s="139">
        <f t="shared" si="683"/>
        <v>0</v>
      </c>
      <c r="AZ140" s="140" t="e">
        <f t="shared" si="684"/>
        <v>#DIV/0!</v>
      </c>
      <c r="BA140" s="149">
        <f t="shared" si="847"/>
        <v>0</v>
      </c>
      <c r="BB140" s="68">
        <f>+[1]Аппарат!BB135+[1]Филиалы!BB95</f>
        <v>0</v>
      </c>
      <c r="BC140" s="68">
        <f>+[1]Аппарат!BC135+[1]Филиалы!BD95</f>
        <v>0</v>
      </c>
      <c r="BD140" s="68">
        <f>+[1]Филиалы!BC95</f>
        <v>0</v>
      </c>
      <c r="BE140" s="150">
        <f t="shared" si="848"/>
        <v>0</v>
      </c>
      <c r="BF140" s="68">
        <f>+[1]Аппарат!BF135+[1]Филиалы!BF95</f>
        <v>0</v>
      </c>
      <c r="BG140" s="68">
        <f>+[1]Аппарат!BG135+[1]Филиалы!BH95</f>
        <v>0</v>
      </c>
      <c r="BH140" s="68">
        <f>+[1]Филиалы!BG95</f>
        <v>0</v>
      </c>
      <c r="BI140" s="139">
        <f t="shared" si="685"/>
        <v>0</v>
      </c>
      <c r="BJ140" s="140" t="e">
        <f t="shared" si="686"/>
        <v>#DIV/0!</v>
      </c>
      <c r="BK140" s="149">
        <f t="shared" si="849"/>
        <v>0</v>
      </c>
      <c r="BL140" s="68">
        <f>+[1]Аппарат!BL135+[1]Филиалы!BL95</f>
        <v>0</v>
      </c>
      <c r="BM140" s="68">
        <f>+[1]Аппарат!BM135+[1]Филиалы!BN95</f>
        <v>0</v>
      </c>
      <c r="BN140" s="68">
        <f>+[1]Филиалы!BM95</f>
        <v>0</v>
      </c>
      <c r="BO140" s="150">
        <f t="shared" si="850"/>
        <v>0</v>
      </c>
      <c r="BP140" s="68">
        <f>+[1]Аппарат!BP135+[1]Филиалы!BP95</f>
        <v>0</v>
      </c>
      <c r="BQ140" s="68">
        <f>+[1]Аппарат!BQ135+[1]Филиалы!BR95</f>
        <v>0</v>
      </c>
      <c r="BR140" s="68">
        <f>+[1]Филиалы!BQ95</f>
        <v>0</v>
      </c>
      <c r="BS140" s="139">
        <f t="shared" si="687"/>
        <v>0</v>
      </c>
      <c r="BT140" s="140" t="e">
        <f t="shared" si="688"/>
        <v>#DIV/0!</v>
      </c>
      <c r="BU140" s="149">
        <f t="shared" si="851"/>
        <v>0</v>
      </c>
      <c r="BV140" s="68">
        <f t="shared" si="1143"/>
        <v>0</v>
      </c>
      <c r="BW140" s="68">
        <f t="shared" si="1143"/>
        <v>0</v>
      </c>
      <c r="BX140" s="68">
        <f t="shared" si="1143"/>
        <v>0</v>
      </c>
      <c r="BY140" s="150">
        <f t="shared" si="852"/>
        <v>0</v>
      </c>
      <c r="BZ140" s="68">
        <f t="shared" si="1144"/>
        <v>0</v>
      </c>
      <c r="CA140" s="68">
        <f t="shared" si="1144"/>
        <v>0</v>
      </c>
      <c r="CB140" s="68">
        <f t="shared" si="1144"/>
        <v>0</v>
      </c>
      <c r="CC140" s="139">
        <f t="shared" si="689"/>
        <v>0</v>
      </c>
      <c r="CD140" s="140" t="e">
        <f t="shared" si="690"/>
        <v>#DIV/0!</v>
      </c>
      <c r="CE140" s="149">
        <f t="shared" si="853"/>
        <v>0</v>
      </c>
      <c r="CF140" s="68">
        <f t="shared" si="1145"/>
        <v>0</v>
      </c>
      <c r="CG140" s="68">
        <f t="shared" si="1145"/>
        <v>0</v>
      </c>
      <c r="CH140" s="68">
        <f t="shared" si="1145"/>
        <v>0</v>
      </c>
      <c r="CI140" s="150">
        <f t="shared" si="854"/>
        <v>0</v>
      </c>
      <c r="CJ140" s="68">
        <f>+[1]Аппарат!CJ135+[1]Филиалы!CJ95</f>
        <v>0</v>
      </c>
      <c r="CK140" s="68">
        <f>+[1]Аппарат!CK135+[1]Филиалы!CL95</f>
        <v>0</v>
      </c>
      <c r="CL140" s="68">
        <f>+[1]Филиалы!CK95</f>
        <v>0</v>
      </c>
      <c r="CM140" s="139">
        <f t="shared" si="691"/>
        <v>0</v>
      </c>
      <c r="CN140" s="140" t="e">
        <f t="shared" si="692"/>
        <v>#DIV/0!</v>
      </c>
      <c r="CO140" s="149">
        <f t="shared" si="933"/>
        <v>140</v>
      </c>
      <c r="CP140" s="68">
        <f>+[1]Аппарат!CP135+[1]Филиалы!CP95</f>
        <v>140</v>
      </c>
      <c r="CQ140" s="68">
        <f>+[1]Аппарат!CQ135+[1]Филиалы!CR95</f>
        <v>0</v>
      </c>
      <c r="CR140" s="68">
        <f>+[1]Филиалы!CQ95</f>
        <v>0</v>
      </c>
      <c r="CS140" s="150">
        <f t="shared" si="935"/>
        <v>0</v>
      </c>
      <c r="CT140" s="68">
        <f>+[1]Аппарат!CT135+[1]Филиалы!CT95</f>
        <v>0</v>
      </c>
      <c r="CU140" s="68">
        <f>+[1]Аппарат!CU135+[1]Филиалы!CV95</f>
        <v>0</v>
      </c>
      <c r="CV140" s="68">
        <f>+[1]Филиалы!CU95</f>
        <v>0</v>
      </c>
      <c r="CW140" s="139">
        <f t="shared" si="763"/>
        <v>140</v>
      </c>
      <c r="CX140" s="140">
        <f t="shared" si="764"/>
        <v>-100</v>
      </c>
      <c r="CY140" s="149">
        <f t="shared" si="765"/>
        <v>0</v>
      </c>
      <c r="CZ140" s="68">
        <f>+[1]Аппарат!CZ135+[1]Филиалы!CZ95</f>
        <v>0</v>
      </c>
      <c r="DA140" s="68">
        <f>+[1]Аппарат!DA135+[1]Филиалы!DB95</f>
        <v>0</v>
      </c>
      <c r="DB140" s="68">
        <f>+[1]Филиалы!DA95</f>
        <v>0</v>
      </c>
      <c r="DC140" s="150">
        <f t="shared" si="1157"/>
        <v>0</v>
      </c>
      <c r="DD140" s="68">
        <f>+[1]Аппарат!DD135+[1]Филиалы!DD95</f>
        <v>0</v>
      </c>
      <c r="DE140" s="68">
        <f>+[1]Аппарат!DE135+[1]Филиалы!DF95</f>
        <v>0</v>
      </c>
      <c r="DF140" s="68">
        <f>+[1]Филиалы!DE95</f>
        <v>0</v>
      </c>
      <c r="DG140" s="139">
        <f t="shared" si="766"/>
        <v>0</v>
      </c>
      <c r="DH140" s="140" t="e">
        <f t="shared" si="767"/>
        <v>#DIV/0!</v>
      </c>
      <c r="DI140" s="149">
        <f t="shared" si="855"/>
        <v>0</v>
      </c>
      <c r="DJ140" s="68">
        <f>+[1]Аппарат!DJ135+[1]Филиалы!DJ95</f>
        <v>0</v>
      </c>
      <c r="DK140" s="68">
        <f>+[1]Аппарат!DK135+[1]Филиалы!DL95</f>
        <v>0</v>
      </c>
      <c r="DL140" s="68">
        <f>+[1]Филиалы!DK95</f>
        <v>0</v>
      </c>
      <c r="DM140" s="150">
        <f t="shared" si="856"/>
        <v>0</v>
      </c>
      <c r="DN140" s="68">
        <f>+[1]Аппарат!DN135+[1]Филиалы!DN95</f>
        <v>0</v>
      </c>
      <c r="DO140" s="68">
        <f>+[1]Аппарат!DO135+[1]Филиалы!DP95</f>
        <v>0</v>
      </c>
      <c r="DP140" s="68">
        <f>+[1]Филиалы!DO95</f>
        <v>0</v>
      </c>
      <c r="DQ140" s="139">
        <f t="shared" si="768"/>
        <v>0</v>
      </c>
      <c r="DR140" s="140" t="e">
        <f t="shared" si="769"/>
        <v>#DIV/0!</v>
      </c>
      <c r="DS140" s="149">
        <f t="shared" si="857"/>
        <v>140</v>
      </c>
      <c r="DT140" s="68">
        <f t="shared" si="1146"/>
        <v>140</v>
      </c>
      <c r="DU140" s="68">
        <f t="shared" si="1146"/>
        <v>0</v>
      </c>
      <c r="DV140" s="68">
        <f t="shared" si="1146"/>
        <v>0</v>
      </c>
      <c r="DW140" s="150">
        <f t="shared" si="858"/>
        <v>0</v>
      </c>
      <c r="DX140" s="68">
        <f t="shared" si="1147"/>
        <v>0</v>
      </c>
      <c r="DY140" s="68">
        <f t="shared" si="1147"/>
        <v>0</v>
      </c>
      <c r="DZ140" s="68">
        <f t="shared" si="1147"/>
        <v>0</v>
      </c>
      <c r="EA140" s="139">
        <f t="shared" si="770"/>
        <v>140</v>
      </c>
      <c r="EB140" s="140">
        <f t="shared" si="771"/>
        <v>-100</v>
      </c>
      <c r="EC140" s="149">
        <f t="shared" si="859"/>
        <v>140</v>
      </c>
      <c r="ED140" s="68">
        <f t="shared" si="1148"/>
        <v>140</v>
      </c>
      <c r="EE140" s="68">
        <f t="shared" si="1148"/>
        <v>0</v>
      </c>
      <c r="EF140" s="68">
        <f t="shared" si="1148"/>
        <v>0</v>
      </c>
      <c r="EG140" s="150">
        <f t="shared" si="860"/>
        <v>0</v>
      </c>
      <c r="EH140" s="68">
        <f t="shared" si="1149"/>
        <v>0</v>
      </c>
      <c r="EI140" s="68">
        <f t="shared" si="1149"/>
        <v>0</v>
      </c>
      <c r="EJ140" s="68">
        <f t="shared" si="1149"/>
        <v>0</v>
      </c>
      <c r="EK140" s="139">
        <f t="shared" si="772"/>
        <v>140</v>
      </c>
      <c r="EL140" s="140">
        <f t="shared" si="773"/>
        <v>-100</v>
      </c>
      <c r="EM140" s="149">
        <f t="shared" si="861"/>
        <v>0</v>
      </c>
      <c r="EN140" s="68">
        <f>+[1]Аппарат!EN135+[1]Филиалы!EN95</f>
        <v>0</v>
      </c>
      <c r="EO140" s="68">
        <f>+[1]Аппарат!EO135+[1]Филиалы!EP95</f>
        <v>0</v>
      </c>
      <c r="EP140" s="68">
        <f>+[1]Филиалы!EO95</f>
        <v>0</v>
      </c>
      <c r="EQ140" s="150">
        <f t="shared" si="862"/>
        <v>0</v>
      </c>
      <c r="ER140" s="68">
        <f>+[1]Аппарат!ER135+[1]Филиалы!ER95</f>
        <v>0</v>
      </c>
      <c r="ES140" s="68">
        <f>+[1]Аппарат!ES135+[1]Филиалы!ET95</f>
        <v>0</v>
      </c>
      <c r="ET140" s="68">
        <f>+[1]Филиалы!ES95</f>
        <v>0</v>
      </c>
      <c r="EU140" s="139">
        <f t="shared" si="774"/>
        <v>0</v>
      </c>
      <c r="EV140" s="140" t="e">
        <f t="shared" si="775"/>
        <v>#DIV/0!</v>
      </c>
      <c r="EW140" s="149">
        <f t="shared" si="863"/>
        <v>0</v>
      </c>
      <c r="EX140" s="68">
        <f>+[1]Аппарат!EX135+[1]Филиалы!EX95</f>
        <v>0</v>
      </c>
      <c r="EY140" s="68">
        <f>+[1]Аппарат!EY135+[1]Филиалы!EZ95</f>
        <v>0</v>
      </c>
      <c r="EZ140" s="68">
        <f>+[1]Филиалы!EY95</f>
        <v>0</v>
      </c>
      <c r="FA140" s="150">
        <f t="shared" si="864"/>
        <v>0</v>
      </c>
      <c r="FB140" s="68">
        <f>+[1]Аппарат!FB135+[1]Филиалы!FB95</f>
        <v>0</v>
      </c>
      <c r="FC140" s="68">
        <f>+[1]Аппарат!FC135+[1]Филиалы!FD95</f>
        <v>0</v>
      </c>
      <c r="FD140" s="68">
        <f>+[1]Филиалы!FC95</f>
        <v>0</v>
      </c>
      <c r="FE140" s="139">
        <f t="shared" si="776"/>
        <v>0</v>
      </c>
      <c r="FF140" s="140" t="e">
        <f t="shared" si="777"/>
        <v>#DIV/0!</v>
      </c>
      <c r="FG140" s="149">
        <f t="shared" si="865"/>
        <v>0</v>
      </c>
      <c r="FH140" s="68">
        <f>+[1]Аппарат!FH135+[1]Филиалы!FH95</f>
        <v>0</v>
      </c>
      <c r="FI140" s="68">
        <f>+[1]Аппарат!FI135+[1]Филиалы!FJ95</f>
        <v>0</v>
      </c>
      <c r="FJ140" s="68">
        <f>+[1]Филиалы!FI95</f>
        <v>0</v>
      </c>
      <c r="FK140" s="150">
        <f t="shared" si="866"/>
        <v>0</v>
      </c>
      <c r="FL140" s="68">
        <f>+[1]Аппарат!FL135+[1]Филиалы!FL95</f>
        <v>0</v>
      </c>
      <c r="FM140" s="68">
        <f>+[1]Аппарат!FM135+[1]Филиалы!FN95</f>
        <v>0</v>
      </c>
      <c r="FN140" s="68">
        <f>+[1]Филиалы!FM95</f>
        <v>0</v>
      </c>
      <c r="FO140" s="139">
        <f t="shared" si="778"/>
        <v>0</v>
      </c>
      <c r="FP140" s="140" t="e">
        <f t="shared" si="779"/>
        <v>#DIV/0!</v>
      </c>
      <c r="FQ140" s="149">
        <f t="shared" si="867"/>
        <v>0</v>
      </c>
      <c r="FR140" s="68">
        <f t="shared" si="1150"/>
        <v>0</v>
      </c>
      <c r="FS140" s="68">
        <f t="shared" si="1150"/>
        <v>0</v>
      </c>
      <c r="FT140" s="68">
        <f t="shared" si="1150"/>
        <v>0</v>
      </c>
      <c r="FU140" s="150">
        <f t="shared" si="868"/>
        <v>0</v>
      </c>
      <c r="FV140" s="68">
        <f t="shared" si="1151"/>
        <v>0</v>
      </c>
      <c r="FW140" s="68">
        <f t="shared" si="1151"/>
        <v>0</v>
      </c>
      <c r="FX140" s="68">
        <f t="shared" si="1151"/>
        <v>0</v>
      </c>
      <c r="FY140" s="139">
        <f t="shared" si="780"/>
        <v>0</v>
      </c>
      <c r="FZ140" s="140" t="e">
        <f t="shared" si="781"/>
        <v>#DIV/0!</v>
      </c>
      <c r="GA140" s="149">
        <f t="shared" si="869"/>
        <v>140</v>
      </c>
      <c r="GB140" s="68">
        <f t="shared" si="1152"/>
        <v>140</v>
      </c>
      <c r="GC140" s="68">
        <f t="shared" si="1152"/>
        <v>0</v>
      </c>
      <c r="GD140" s="68">
        <f t="shared" si="1152"/>
        <v>0</v>
      </c>
      <c r="GE140" s="150">
        <f t="shared" si="870"/>
        <v>0</v>
      </c>
      <c r="GF140" s="68">
        <f t="shared" si="1153"/>
        <v>0</v>
      </c>
      <c r="GG140" s="68">
        <f t="shared" si="1153"/>
        <v>0</v>
      </c>
      <c r="GH140" s="68">
        <f t="shared" si="1153"/>
        <v>0</v>
      </c>
      <c r="GI140" s="139">
        <f t="shared" si="782"/>
        <v>140</v>
      </c>
      <c r="GJ140" s="140">
        <f t="shared" si="783"/>
        <v>-100</v>
      </c>
      <c r="GK140" s="149">
        <f t="shared" si="871"/>
        <v>140</v>
      </c>
      <c r="GL140" s="68">
        <f t="shared" si="1154"/>
        <v>140</v>
      </c>
      <c r="GM140" s="68">
        <f t="shared" si="1154"/>
        <v>0</v>
      </c>
      <c r="GN140" s="68">
        <f t="shared" si="1154"/>
        <v>0</v>
      </c>
      <c r="GO140" s="150">
        <f t="shared" si="872"/>
        <v>0</v>
      </c>
      <c r="GP140" s="68">
        <f t="shared" si="1155"/>
        <v>0</v>
      </c>
      <c r="GQ140" s="68">
        <f t="shared" si="1155"/>
        <v>0</v>
      </c>
      <c r="GR140" s="68">
        <f t="shared" si="1155"/>
        <v>0</v>
      </c>
      <c r="GS140" s="139">
        <f t="shared" si="784"/>
        <v>140</v>
      </c>
      <c r="GT140" s="140">
        <f t="shared" si="785"/>
        <v>-100</v>
      </c>
      <c r="GV140" s="31">
        <f>+GK140-[1]Шатура!GK95</f>
        <v>140</v>
      </c>
      <c r="GX140" s="65">
        <f t="shared" si="1158"/>
        <v>0</v>
      </c>
      <c r="GZ140" s="79">
        <f t="shared" si="874"/>
        <v>0</v>
      </c>
    </row>
    <row r="141" spans="1:212" ht="15" x14ac:dyDescent="0.2">
      <c r="A141" s="340"/>
      <c r="B141" s="107" t="s">
        <v>400</v>
      </c>
      <c r="C141" s="149">
        <f t="shared" si="674"/>
        <v>0</v>
      </c>
      <c r="D141" s="68">
        <f>+[1]Аппарат!D136+[1]Филиалы!D96</f>
        <v>0</v>
      </c>
      <c r="E141" s="68">
        <f>+[1]Аппарат!E136+[1]Филиалы!F96</f>
        <v>0</v>
      </c>
      <c r="F141" s="68">
        <f>+[1]Филиалы!E96</f>
        <v>0</v>
      </c>
      <c r="G141" s="150">
        <f t="shared" si="934"/>
        <v>0</v>
      </c>
      <c r="H141" s="68">
        <f>+[1]Аппарат!H136+[1]Филиалы!H96</f>
        <v>0</v>
      </c>
      <c r="I141" s="68">
        <f>+[1]Аппарат!I136+[1]Филиалы!J96</f>
        <v>0</v>
      </c>
      <c r="J141" s="68">
        <f>+[1]Филиалы!I96</f>
        <v>0</v>
      </c>
      <c r="K141" s="139">
        <f t="shared" si="675"/>
        <v>0</v>
      </c>
      <c r="L141" s="140" t="e">
        <f t="shared" si="676"/>
        <v>#DIV/0!</v>
      </c>
      <c r="M141" s="149">
        <f t="shared" si="762"/>
        <v>0</v>
      </c>
      <c r="N141" s="68">
        <f>+[1]Аппарат!N136+[1]Филиалы!N96</f>
        <v>0</v>
      </c>
      <c r="O141" s="68">
        <f>+[1]Аппарат!O136+[1]Филиалы!P96</f>
        <v>0</v>
      </c>
      <c r="P141" s="68">
        <f>+[1]Филиалы!O96</f>
        <v>0</v>
      </c>
      <c r="Q141" s="150">
        <f t="shared" si="1156"/>
        <v>72.953999999999994</v>
      </c>
      <c r="R141" s="68">
        <f>+[1]Аппарат!R136+[1]Филиалы!R96</f>
        <v>72.953999999999994</v>
      </c>
      <c r="S141" s="68">
        <f>+[1]Аппарат!S136+[1]Филиалы!T96</f>
        <v>0</v>
      </c>
      <c r="T141" s="68">
        <f>+[1]Филиалы!S96</f>
        <v>0</v>
      </c>
      <c r="U141" s="139">
        <f t="shared" si="677"/>
        <v>-72.953999999999994</v>
      </c>
      <c r="V141" s="140" t="e">
        <f t="shared" si="678"/>
        <v>#DIV/0!</v>
      </c>
      <c r="W141" s="149">
        <f t="shared" si="841"/>
        <v>0</v>
      </c>
      <c r="X141" s="68">
        <f>+[1]Аппарат!X136+[1]Филиалы!X96</f>
        <v>0</v>
      </c>
      <c r="Y141" s="68">
        <f>+[1]Аппарат!Y136+[1]Филиалы!Z96</f>
        <v>0</v>
      </c>
      <c r="Z141" s="68">
        <f>+[1]Филиалы!Y96</f>
        <v>0</v>
      </c>
      <c r="AA141" s="150">
        <f t="shared" si="842"/>
        <v>0</v>
      </c>
      <c r="AB141" s="68">
        <f>+[1]Аппарат!AB136+[1]Филиалы!AB96</f>
        <v>0</v>
      </c>
      <c r="AC141" s="68">
        <f>+[1]Аппарат!AC136+[1]Филиалы!AD96</f>
        <v>0</v>
      </c>
      <c r="AD141" s="68">
        <f>+[1]Филиалы!AC96</f>
        <v>0</v>
      </c>
      <c r="AE141" s="139">
        <f t="shared" si="679"/>
        <v>0</v>
      </c>
      <c r="AF141" s="140" t="e">
        <f t="shared" si="680"/>
        <v>#DIV/0!</v>
      </c>
      <c r="AG141" s="149">
        <f t="shared" si="843"/>
        <v>0</v>
      </c>
      <c r="AH141" s="68">
        <f t="shared" si="1141"/>
        <v>0</v>
      </c>
      <c r="AI141" s="68">
        <f t="shared" si="1141"/>
        <v>0</v>
      </c>
      <c r="AJ141" s="68">
        <f t="shared" si="1141"/>
        <v>0</v>
      </c>
      <c r="AK141" s="150">
        <f t="shared" si="844"/>
        <v>72.953999999999994</v>
      </c>
      <c r="AL141" s="68">
        <f t="shared" si="1142"/>
        <v>72.953999999999994</v>
      </c>
      <c r="AM141" s="68">
        <f t="shared" si="1142"/>
        <v>0</v>
      </c>
      <c r="AN141" s="68">
        <f t="shared" si="1142"/>
        <v>0</v>
      </c>
      <c r="AO141" s="139">
        <f t="shared" si="681"/>
        <v>-72.953999999999994</v>
      </c>
      <c r="AP141" s="140" t="e">
        <f t="shared" si="682"/>
        <v>#DIV/0!</v>
      </c>
      <c r="AQ141" s="149">
        <f t="shared" si="845"/>
        <v>0</v>
      </c>
      <c r="AR141" s="68">
        <f>+[1]Аппарат!AR136+[1]Филиалы!AR96</f>
        <v>0</v>
      </c>
      <c r="AS141" s="68">
        <f>+[1]Аппарат!AS136+[1]Филиалы!AT96</f>
        <v>0</v>
      </c>
      <c r="AT141" s="68">
        <f>+[1]Филиалы!AS96</f>
        <v>0</v>
      </c>
      <c r="AU141" s="150">
        <f t="shared" si="846"/>
        <v>0</v>
      </c>
      <c r="AV141" s="68">
        <f>+[1]Аппарат!AV136+[1]Филиалы!AV96</f>
        <v>0</v>
      </c>
      <c r="AW141" s="68">
        <f>+[1]Аппарат!AW136+[1]Филиалы!AX96</f>
        <v>0</v>
      </c>
      <c r="AX141" s="68">
        <f>+[1]Филиалы!AW96</f>
        <v>0</v>
      </c>
      <c r="AY141" s="139">
        <f t="shared" si="683"/>
        <v>0</v>
      </c>
      <c r="AZ141" s="140" t="e">
        <f t="shared" si="684"/>
        <v>#DIV/0!</v>
      </c>
      <c r="BA141" s="149">
        <f t="shared" si="847"/>
        <v>10</v>
      </c>
      <c r="BB141" s="68">
        <f>+[1]Аппарат!BB136+[1]Филиалы!BB96</f>
        <v>10</v>
      </c>
      <c r="BC141" s="68">
        <f>+[1]Аппарат!BC136+[1]Филиалы!BD96</f>
        <v>0</v>
      </c>
      <c r="BD141" s="68">
        <f>+[1]Филиалы!BC96</f>
        <v>0</v>
      </c>
      <c r="BE141" s="150">
        <f t="shared" si="848"/>
        <v>0</v>
      </c>
      <c r="BF141" s="68">
        <f>+[1]Аппарат!BF136+[1]Филиалы!BF96</f>
        <v>0</v>
      </c>
      <c r="BG141" s="68">
        <f>+[1]Аппарат!BG136+[1]Филиалы!BH96</f>
        <v>0</v>
      </c>
      <c r="BH141" s="68">
        <f>+[1]Филиалы!BG96</f>
        <v>0</v>
      </c>
      <c r="BI141" s="139">
        <f t="shared" si="685"/>
        <v>10</v>
      </c>
      <c r="BJ141" s="140">
        <f t="shared" si="686"/>
        <v>-100</v>
      </c>
      <c r="BK141" s="149">
        <f t="shared" si="849"/>
        <v>0</v>
      </c>
      <c r="BL141" s="68">
        <f>+[1]Аппарат!BL136+[1]Филиалы!BL96</f>
        <v>0</v>
      </c>
      <c r="BM141" s="68">
        <f>+[1]Аппарат!BM136+[1]Филиалы!BN96</f>
        <v>0</v>
      </c>
      <c r="BN141" s="68">
        <f>+[1]Филиалы!BM96</f>
        <v>0</v>
      </c>
      <c r="BO141" s="150">
        <f t="shared" si="850"/>
        <v>0</v>
      </c>
      <c r="BP141" s="68">
        <f>+[1]Аппарат!BP136+[1]Филиалы!BP96</f>
        <v>0</v>
      </c>
      <c r="BQ141" s="68">
        <f>+[1]Аппарат!BQ136+[1]Филиалы!BR96</f>
        <v>0</v>
      </c>
      <c r="BR141" s="68">
        <f>+[1]Филиалы!BQ96</f>
        <v>0</v>
      </c>
      <c r="BS141" s="139">
        <f t="shared" si="687"/>
        <v>0</v>
      </c>
      <c r="BT141" s="140" t="e">
        <f t="shared" si="688"/>
        <v>#DIV/0!</v>
      </c>
      <c r="BU141" s="149">
        <f t="shared" si="851"/>
        <v>10</v>
      </c>
      <c r="BV141" s="68">
        <f t="shared" si="1143"/>
        <v>10</v>
      </c>
      <c r="BW141" s="68">
        <f t="shared" si="1143"/>
        <v>0</v>
      </c>
      <c r="BX141" s="68">
        <f t="shared" si="1143"/>
        <v>0</v>
      </c>
      <c r="BY141" s="150">
        <f t="shared" si="852"/>
        <v>0</v>
      </c>
      <c r="BZ141" s="68">
        <f t="shared" si="1144"/>
        <v>0</v>
      </c>
      <c r="CA141" s="68">
        <f t="shared" si="1144"/>
        <v>0</v>
      </c>
      <c r="CB141" s="68">
        <f t="shared" si="1144"/>
        <v>0</v>
      </c>
      <c r="CC141" s="139">
        <f t="shared" si="689"/>
        <v>10</v>
      </c>
      <c r="CD141" s="140">
        <f t="shared" si="690"/>
        <v>-100</v>
      </c>
      <c r="CE141" s="149">
        <f t="shared" si="853"/>
        <v>10</v>
      </c>
      <c r="CF141" s="68">
        <f t="shared" si="1145"/>
        <v>10</v>
      </c>
      <c r="CG141" s="68">
        <f t="shared" si="1145"/>
        <v>0</v>
      </c>
      <c r="CH141" s="68">
        <f t="shared" si="1145"/>
        <v>0</v>
      </c>
      <c r="CI141" s="150">
        <f t="shared" si="854"/>
        <v>72.953999999999994</v>
      </c>
      <c r="CJ141" s="68">
        <f>+[1]Аппарат!CJ136+[1]Филиалы!CJ96</f>
        <v>72.953999999999994</v>
      </c>
      <c r="CK141" s="68">
        <f>+[1]Аппарат!CK136+[1]Филиалы!CL96</f>
        <v>0</v>
      </c>
      <c r="CL141" s="68">
        <f>+[1]Филиалы!CK96</f>
        <v>0</v>
      </c>
      <c r="CM141" s="139">
        <f t="shared" si="691"/>
        <v>-62.953999999999994</v>
      </c>
      <c r="CN141" s="140">
        <f t="shared" si="692"/>
        <v>629.53999999999985</v>
      </c>
      <c r="CO141" s="149">
        <f t="shared" si="933"/>
        <v>0</v>
      </c>
      <c r="CP141" s="68">
        <f>+[1]Аппарат!CP136+[1]Филиалы!CP96</f>
        <v>0</v>
      </c>
      <c r="CQ141" s="68">
        <f>+[1]Аппарат!CQ136+[1]Филиалы!CR96</f>
        <v>0</v>
      </c>
      <c r="CR141" s="68">
        <f>+[1]Филиалы!CQ96</f>
        <v>0</v>
      </c>
      <c r="CS141" s="150">
        <f t="shared" si="935"/>
        <v>0</v>
      </c>
      <c r="CT141" s="68">
        <f>+[1]Аппарат!CT136+[1]Филиалы!CT96</f>
        <v>0</v>
      </c>
      <c r="CU141" s="68">
        <f>+[1]Аппарат!CU136+[1]Филиалы!CV96</f>
        <v>0</v>
      </c>
      <c r="CV141" s="68">
        <f>+[1]Филиалы!CU96</f>
        <v>0</v>
      </c>
      <c r="CW141" s="139">
        <f t="shared" si="763"/>
        <v>0</v>
      </c>
      <c r="CX141" s="140" t="e">
        <f t="shared" si="764"/>
        <v>#DIV/0!</v>
      </c>
      <c r="CY141" s="149">
        <f t="shared" si="765"/>
        <v>0</v>
      </c>
      <c r="CZ141" s="68">
        <f>+[1]Аппарат!CZ136+[1]Филиалы!CZ96</f>
        <v>0</v>
      </c>
      <c r="DA141" s="68">
        <f>+[1]Аппарат!DA136+[1]Филиалы!DB96</f>
        <v>0</v>
      </c>
      <c r="DB141" s="68">
        <f>+[1]Филиалы!DA96</f>
        <v>0</v>
      </c>
      <c r="DC141" s="150">
        <f t="shared" si="1157"/>
        <v>0</v>
      </c>
      <c r="DD141" s="68">
        <f>+[1]Аппарат!DD136+[1]Филиалы!DD96</f>
        <v>0</v>
      </c>
      <c r="DE141" s="68">
        <f>+[1]Аппарат!DE136+[1]Филиалы!DF96</f>
        <v>0</v>
      </c>
      <c r="DF141" s="68">
        <f>+[1]Филиалы!DE96</f>
        <v>0</v>
      </c>
      <c r="DG141" s="139">
        <f t="shared" si="766"/>
        <v>0</v>
      </c>
      <c r="DH141" s="140" t="e">
        <f t="shared" si="767"/>
        <v>#DIV/0!</v>
      </c>
      <c r="DI141" s="149">
        <f t="shared" si="855"/>
        <v>0</v>
      </c>
      <c r="DJ141" s="68">
        <f>+[1]Аппарат!DJ136+[1]Филиалы!DJ96</f>
        <v>0</v>
      </c>
      <c r="DK141" s="68">
        <f>+[1]Аппарат!DK136+[1]Филиалы!DL96</f>
        <v>0</v>
      </c>
      <c r="DL141" s="68">
        <f>+[1]Филиалы!DK96</f>
        <v>0</v>
      </c>
      <c r="DM141" s="150">
        <f t="shared" si="856"/>
        <v>0</v>
      </c>
      <c r="DN141" s="68">
        <f>+[1]Аппарат!DN136+[1]Филиалы!DN96</f>
        <v>0</v>
      </c>
      <c r="DO141" s="68">
        <f>+[1]Аппарат!DO136+[1]Филиалы!DP96</f>
        <v>0</v>
      </c>
      <c r="DP141" s="68">
        <f>+[1]Филиалы!DO96</f>
        <v>0</v>
      </c>
      <c r="DQ141" s="139">
        <f t="shared" si="768"/>
        <v>0</v>
      </c>
      <c r="DR141" s="140" t="e">
        <f t="shared" si="769"/>
        <v>#DIV/0!</v>
      </c>
      <c r="DS141" s="149">
        <f t="shared" si="857"/>
        <v>0</v>
      </c>
      <c r="DT141" s="68">
        <f t="shared" si="1146"/>
        <v>0</v>
      </c>
      <c r="DU141" s="68">
        <f t="shared" si="1146"/>
        <v>0</v>
      </c>
      <c r="DV141" s="68">
        <f t="shared" si="1146"/>
        <v>0</v>
      </c>
      <c r="DW141" s="150">
        <f t="shared" si="858"/>
        <v>0</v>
      </c>
      <c r="DX141" s="68">
        <f t="shared" si="1147"/>
        <v>0</v>
      </c>
      <c r="DY141" s="68">
        <f t="shared" si="1147"/>
        <v>0</v>
      </c>
      <c r="DZ141" s="68">
        <f t="shared" si="1147"/>
        <v>0</v>
      </c>
      <c r="EA141" s="139">
        <f t="shared" si="770"/>
        <v>0</v>
      </c>
      <c r="EB141" s="140" t="e">
        <f t="shared" si="771"/>
        <v>#DIV/0!</v>
      </c>
      <c r="EC141" s="149">
        <f t="shared" si="859"/>
        <v>10</v>
      </c>
      <c r="ED141" s="68">
        <f t="shared" si="1148"/>
        <v>10</v>
      </c>
      <c r="EE141" s="68">
        <f t="shared" si="1148"/>
        <v>0</v>
      </c>
      <c r="EF141" s="68">
        <f t="shared" si="1148"/>
        <v>0</v>
      </c>
      <c r="EG141" s="150">
        <f t="shared" si="860"/>
        <v>72.953999999999994</v>
      </c>
      <c r="EH141" s="68">
        <f t="shared" si="1149"/>
        <v>72.953999999999994</v>
      </c>
      <c r="EI141" s="68">
        <f t="shared" si="1149"/>
        <v>0</v>
      </c>
      <c r="EJ141" s="68">
        <f t="shared" si="1149"/>
        <v>0</v>
      </c>
      <c r="EK141" s="139">
        <f t="shared" si="772"/>
        <v>-62.953999999999994</v>
      </c>
      <c r="EL141" s="140">
        <f t="shared" si="773"/>
        <v>629.53999999999985</v>
      </c>
      <c r="EM141" s="149">
        <f t="shared" si="861"/>
        <v>0</v>
      </c>
      <c r="EN141" s="68">
        <f>+[1]Аппарат!EN136+[1]Филиалы!EN96</f>
        <v>0</v>
      </c>
      <c r="EO141" s="68">
        <f>+[1]Аппарат!EO136+[1]Филиалы!EP96</f>
        <v>0</v>
      </c>
      <c r="EP141" s="68">
        <f>+[1]Филиалы!EO96</f>
        <v>0</v>
      </c>
      <c r="EQ141" s="150">
        <f t="shared" si="862"/>
        <v>0</v>
      </c>
      <c r="ER141" s="68">
        <f>+[1]Аппарат!ER136+[1]Филиалы!ER96</f>
        <v>0</v>
      </c>
      <c r="ES141" s="68">
        <f>+[1]Аппарат!ES136+[1]Филиалы!ET96</f>
        <v>0</v>
      </c>
      <c r="ET141" s="68">
        <f>+[1]Филиалы!ES96</f>
        <v>0</v>
      </c>
      <c r="EU141" s="139">
        <f t="shared" si="774"/>
        <v>0</v>
      </c>
      <c r="EV141" s="140" t="e">
        <f t="shared" si="775"/>
        <v>#DIV/0!</v>
      </c>
      <c r="EW141" s="149">
        <f t="shared" si="863"/>
        <v>0</v>
      </c>
      <c r="EX141" s="68">
        <f>+[1]Аппарат!EX136+[1]Филиалы!EX96</f>
        <v>0</v>
      </c>
      <c r="EY141" s="68">
        <f>+[1]Аппарат!EY136+[1]Филиалы!EZ96</f>
        <v>0</v>
      </c>
      <c r="EZ141" s="68">
        <f>+[1]Филиалы!EY96</f>
        <v>0</v>
      </c>
      <c r="FA141" s="150">
        <f t="shared" si="864"/>
        <v>0</v>
      </c>
      <c r="FB141" s="68">
        <f>+[1]Аппарат!FB136+[1]Филиалы!FB96</f>
        <v>0</v>
      </c>
      <c r="FC141" s="68">
        <f>+[1]Аппарат!FC136+[1]Филиалы!FD96</f>
        <v>0</v>
      </c>
      <c r="FD141" s="68">
        <f>+[1]Филиалы!FC96</f>
        <v>0</v>
      </c>
      <c r="FE141" s="139">
        <f t="shared" si="776"/>
        <v>0</v>
      </c>
      <c r="FF141" s="140" t="e">
        <f t="shared" si="777"/>
        <v>#DIV/0!</v>
      </c>
      <c r="FG141" s="149">
        <f t="shared" si="865"/>
        <v>140</v>
      </c>
      <c r="FH141" s="68">
        <f>+[1]Аппарат!FH136+[1]Филиалы!FH96</f>
        <v>140</v>
      </c>
      <c r="FI141" s="68">
        <f>+[1]Аппарат!FI136+[1]Филиалы!FJ96</f>
        <v>0</v>
      </c>
      <c r="FJ141" s="68">
        <f>+[1]Филиалы!FI96</f>
        <v>0</v>
      </c>
      <c r="FK141" s="150">
        <f t="shared" si="866"/>
        <v>0</v>
      </c>
      <c r="FL141" s="68">
        <f>+[1]Аппарат!FL136+[1]Филиалы!FL96</f>
        <v>0</v>
      </c>
      <c r="FM141" s="68">
        <f>+[1]Аппарат!FM136+[1]Филиалы!FN96</f>
        <v>0</v>
      </c>
      <c r="FN141" s="68">
        <f>+[1]Филиалы!FM96</f>
        <v>0</v>
      </c>
      <c r="FO141" s="139">
        <f t="shared" si="778"/>
        <v>140</v>
      </c>
      <c r="FP141" s="140">
        <f t="shared" si="779"/>
        <v>-100</v>
      </c>
      <c r="FQ141" s="149">
        <f t="shared" si="867"/>
        <v>140</v>
      </c>
      <c r="FR141" s="68">
        <f t="shared" si="1150"/>
        <v>140</v>
      </c>
      <c r="FS141" s="68">
        <f t="shared" si="1150"/>
        <v>0</v>
      </c>
      <c r="FT141" s="68">
        <f t="shared" si="1150"/>
        <v>0</v>
      </c>
      <c r="FU141" s="150">
        <f t="shared" si="868"/>
        <v>0</v>
      </c>
      <c r="FV141" s="68">
        <f t="shared" si="1151"/>
        <v>0</v>
      </c>
      <c r="FW141" s="68">
        <f t="shared" si="1151"/>
        <v>0</v>
      </c>
      <c r="FX141" s="68">
        <f t="shared" si="1151"/>
        <v>0</v>
      </c>
      <c r="FY141" s="139">
        <f t="shared" si="780"/>
        <v>140</v>
      </c>
      <c r="FZ141" s="140">
        <f t="shared" si="781"/>
        <v>-100</v>
      </c>
      <c r="GA141" s="149">
        <f t="shared" si="869"/>
        <v>140</v>
      </c>
      <c r="GB141" s="68">
        <f t="shared" si="1152"/>
        <v>140</v>
      </c>
      <c r="GC141" s="68">
        <f t="shared" si="1152"/>
        <v>0</v>
      </c>
      <c r="GD141" s="68">
        <f t="shared" si="1152"/>
        <v>0</v>
      </c>
      <c r="GE141" s="150">
        <f t="shared" si="870"/>
        <v>0</v>
      </c>
      <c r="GF141" s="68">
        <f t="shared" si="1153"/>
        <v>0</v>
      </c>
      <c r="GG141" s="68">
        <f t="shared" si="1153"/>
        <v>0</v>
      </c>
      <c r="GH141" s="68">
        <f t="shared" si="1153"/>
        <v>0</v>
      </c>
      <c r="GI141" s="139">
        <f t="shared" si="782"/>
        <v>140</v>
      </c>
      <c r="GJ141" s="140">
        <f t="shared" si="783"/>
        <v>-100</v>
      </c>
      <c r="GK141" s="149">
        <f t="shared" si="871"/>
        <v>150</v>
      </c>
      <c r="GL141" s="68">
        <f t="shared" si="1154"/>
        <v>150</v>
      </c>
      <c r="GM141" s="68">
        <f t="shared" si="1154"/>
        <v>0</v>
      </c>
      <c r="GN141" s="68">
        <f t="shared" si="1154"/>
        <v>0</v>
      </c>
      <c r="GO141" s="150">
        <f t="shared" si="872"/>
        <v>72.953999999999994</v>
      </c>
      <c r="GP141" s="68">
        <f t="shared" si="1155"/>
        <v>72.953999999999994</v>
      </c>
      <c r="GQ141" s="68">
        <f t="shared" si="1155"/>
        <v>0</v>
      </c>
      <c r="GR141" s="68">
        <f t="shared" si="1155"/>
        <v>0</v>
      </c>
      <c r="GS141" s="139">
        <f t="shared" si="784"/>
        <v>77.046000000000006</v>
      </c>
      <c r="GT141" s="140">
        <f t="shared" si="785"/>
        <v>-51.364000000000004</v>
      </c>
      <c r="GV141" s="31">
        <f>+GK141-[1]Шатура!GK96</f>
        <v>150</v>
      </c>
      <c r="GX141" s="65">
        <f t="shared" si="1158"/>
        <v>-72.953999999999994</v>
      </c>
      <c r="GZ141" s="79">
        <f t="shared" si="874"/>
        <v>72.953999999999994</v>
      </c>
    </row>
    <row r="142" spans="1:212" ht="15" x14ac:dyDescent="0.2">
      <c r="A142" s="340"/>
      <c r="B142" s="107" t="s">
        <v>401</v>
      </c>
      <c r="C142" s="149">
        <f t="shared" si="674"/>
        <v>0</v>
      </c>
      <c r="D142" s="68">
        <f>+[1]Аппарат!D137</f>
        <v>0</v>
      </c>
      <c r="E142" s="68">
        <f>+[1]Аппарат!E137</f>
        <v>0</v>
      </c>
      <c r="F142" s="68"/>
      <c r="G142" s="150">
        <f t="shared" si="934"/>
        <v>0</v>
      </c>
      <c r="H142" s="68">
        <f>+[1]Аппарат!H137</f>
        <v>0</v>
      </c>
      <c r="I142" s="68">
        <f>+[1]Аппарат!I137</f>
        <v>0</v>
      </c>
      <c r="J142" s="68">
        <f>+[1]Аппарат!J137</f>
        <v>0</v>
      </c>
      <c r="K142" s="139">
        <f t="shared" si="675"/>
        <v>0</v>
      </c>
      <c r="L142" s="140" t="e">
        <f t="shared" si="676"/>
        <v>#DIV/0!</v>
      </c>
      <c r="M142" s="149">
        <f t="shared" si="762"/>
        <v>0</v>
      </c>
      <c r="N142" s="68">
        <f>+[1]Аппарат!N137</f>
        <v>0</v>
      </c>
      <c r="O142" s="68">
        <f>+[1]Аппарат!O137</f>
        <v>0</v>
      </c>
      <c r="P142" s="68"/>
      <c r="Q142" s="150">
        <f t="shared" si="1156"/>
        <v>0</v>
      </c>
      <c r="R142" s="68">
        <f>+[1]Аппарат!R137</f>
        <v>0</v>
      </c>
      <c r="S142" s="68">
        <f>+[1]Аппарат!S137</f>
        <v>0</v>
      </c>
      <c r="T142" s="68">
        <f>+[1]Аппарат!T137</f>
        <v>0</v>
      </c>
      <c r="U142" s="139">
        <f t="shared" si="677"/>
        <v>0</v>
      </c>
      <c r="V142" s="140" t="e">
        <f t="shared" si="678"/>
        <v>#DIV/0!</v>
      </c>
      <c r="W142" s="149">
        <f t="shared" si="841"/>
        <v>0</v>
      </c>
      <c r="X142" s="68">
        <f>+[1]Аппарат!X137</f>
        <v>0</v>
      </c>
      <c r="Y142" s="68">
        <f>+[1]Аппарат!Y137</f>
        <v>0</v>
      </c>
      <c r="Z142" s="68"/>
      <c r="AA142" s="150">
        <f t="shared" si="842"/>
        <v>0</v>
      </c>
      <c r="AB142" s="68">
        <f>+[1]Аппарат!AB137</f>
        <v>0</v>
      </c>
      <c r="AC142" s="68">
        <f>+[1]Аппарат!AC137</f>
        <v>0</v>
      </c>
      <c r="AD142" s="68">
        <f>+[1]Аппарат!AD137</f>
        <v>0</v>
      </c>
      <c r="AE142" s="139">
        <f t="shared" si="679"/>
        <v>0</v>
      </c>
      <c r="AF142" s="140" t="e">
        <f t="shared" si="680"/>
        <v>#DIV/0!</v>
      </c>
      <c r="AG142" s="149">
        <f t="shared" si="843"/>
        <v>0</v>
      </c>
      <c r="AH142" s="68">
        <f t="shared" si="1141"/>
        <v>0</v>
      </c>
      <c r="AI142" s="68">
        <f t="shared" si="1141"/>
        <v>0</v>
      </c>
      <c r="AJ142" s="68">
        <f t="shared" si="1141"/>
        <v>0</v>
      </c>
      <c r="AK142" s="150">
        <f t="shared" si="844"/>
        <v>0</v>
      </c>
      <c r="AL142" s="68">
        <f t="shared" si="1142"/>
        <v>0</v>
      </c>
      <c r="AM142" s="68">
        <f t="shared" si="1142"/>
        <v>0</v>
      </c>
      <c r="AN142" s="68">
        <f t="shared" si="1142"/>
        <v>0</v>
      </c>
      <c r="AO142" s="139">
        <f t="shared" si="681"/>
        <v>0</v>
      </c>
      <c r="AP142" s="140" t="e">
        <f t="shared" si="682"/>
        <v>#DIV/0!</v>
      </c>
      <c r="AQ142" s="149">
        <f t="shared" si="845"/>
        <v>0</v>
      </c>
      <c r="AR142" s="68">
        <f>+[1]Аппарат!AR137</f>
        <v>0</v>
      </c>
      <c r="AS142" s="68">
        <f>+[1]Аппарат!AS137</f>
        <v>0</v>
      </c>
      <c r="AT142" s="68"/>
      <c r="AU142" s="150">
        <f t="shared" si="846"/>
        <v>0</v>
      </c>
      <c r="AV142" s="68">
        <f>+[1]Аппарат!AV137</f>
        <v>0</v>
      </c>
      <c r="AW142" s="68">
        <f>+[1]Аппарат!AW137</f>
        <v>0</v>
      </c>
      <c r="AX142" s="68">
        <f>+[1]Аппарат!AX137</f>
        <v>0</v>
      </c>
      <c r="AY142" s="139">
        <f t="shared" si="683"/>
        <v>0</v>
      </c>
      <c r="AZ142" s="140" t="e">
        <f t="shared" si="684"/>
        <v>#DIV/0!</v>
      </c>
      <c r="BA142" s="149">
        <f t="shared" si="847"/>
        <v>0</v>
      </c>
      <c r="BB142" s="68">
        <f>+[1]Аппарат!BB137</f>
        <v>0</v>
      </c>
      <c r="BC142" s="68">
        <f>+[1]Аппарат!BC137</f>
        <v>0</v>
      </c>
      <c r="BD142" s="68"/>
      <c r="BE142" s="150">
        <f t="shared" si="848"/>
        <v>0</v>
      </c>
      <c r="BF142" s="68">
        <f>+[1]Аппарат!BF137</f>
        <v>0</v>
      </c>
      <c r="BG142" s="68">
        <f>+[1]Аппарат!BG137</f>
        <v>0</v>
      </c>
      <c r="BH142" s="68">
        <f>+[1]Аппарат!BH137</f>
        <v>0</v>
      </c>
      <c r="BI142" s="139">
        <f t="shared" si="685"/>
        <v>0</v>
      </c>
      <c r="BJ142" s="140" t="e">
        <f t="shared" si="686"/>
        <v>#DIV/0!</v>
      </c>
      <c r="BK142" s="149">
        <f t="shared" si="849"/>
        <v>0</v>
      </c>
      <c r="BL142" s="68">
        <f>+[1]Аппарат!BL137</f>
        <v>0</v>
      </c>
      <c r="BM142" s="68">
        <f>+[1]Аппарат!BM137</f>
        <v>0</v>
      </c>
      <c r="BN142" s="68"/>
      <c r="BO142" s="150">
        <f t="shared" si="850"/>
        <v>0</v>
      </c>
      <c r="BP142" s="68">
        <f>+[1]Аппарат!BP137</f>
        <v>0</v>
      </c>
      <c r="BQ142" s="68">
        <f>+[1]Аппарат!BQ137</f>
        <v>0</v>
      </c>
      <c r="BR142" s="68">
        <f>+[1]Аппарат!BR137</f>
        <v>0</v>
      </c>
      <c r="BS142" s="139">
        <f t="shared" si="687"/>
        <v>0</v>
      </c>
      <c r="BT142" s="140" t="e">
        <f t="shared" si="688"/>
        <v>#DIV/0!</v>
      </c>
      <c r="BU142" s="149">
        <f t="shared" si="851"/>
        <v>0</v>
      </c>
      <c r="BV142" s="68">
        <f t="shared" si="1143"/>
        <v>0</v>
      </c>
      <c r="BW142" s="68">
        <f t="shared" si="1143"/>
        <v>0</v>
      </c>
      <c r="BX142" s="68">
        <f t="shared" si="1143"/>
        <v>0</v>
      </c>
      <c r="BY142" s="150">
        <f t="shared" si="852"/>
        <v>0</v>
      </c>
      <c r="BZ142" s="68">
        <f t="shared" si="1144"/>
        <v>0</v>
      </c>
      <c r="CA142" s="68">
        <f t="shared" si="1144"/>
        <v>0</v>
      </c>
      <c r="CB142" s="68">
        <f t="shared" si="1144"/>
        <v>0</v>
      </c>
      <c r="CC142" s="139">
        <f t="shared" si="689"/>
        <v>0</v>
      </c>
      <c r="CD142" s="140" t="e">
        <f t="shared" si="690"/>
        <v>#DIV/0!</v>
      </c>
      <c r="CE142" s="149">
        <f t="shared" si="853"/>
        <v>0</v>
      </c>
      <c r="CF142" s="68">
        <f t="shared" si="1145"/>
        <v>0</v>
      </c>
      <c r="CG142" s="68">
        <f t="shared" si="1145"/>
        <v>0</v>
      </c>
      <c r="CH142" s="68">
        <f t="shared" si="1145"/>
        <v>0</v>
      </c>
      <c r="CI142" s="150">
        <f t="shared" si="854"/>
        <v>0</v>
      </c>
      <c r="CJ142" s="68">
        <f>+[1]Аппарат!CJ137</f>
        <v>0</v>
      </c>
      <c r="CK142" s="68">
        <f>+[1]Аппарат!CK137</f>
        <v>0</v>
      </c>
      <c r="CL142" s="68">
        <f>+[1]Аппарат!CL137</f>
        <v>0</v>
      </c>
      <c r="CM142" s="139">
        <f t="shared" si="691"/>
        <v>0</v>
      </c>
      <c r="CN142" s="140" t="e">
        <f t="shared" si="692"/>
        <v>#DIV/0!</v>
      </c>
      <c r="CO142" s="149">
        <f t="shared" si="933"/>
        <v>0</v>
      </c>
      <c r="CP142" s="68">
        <f>+[1]Аппарат!CP137</f>
        <v>0</v>
      </c>
      <c r="CQ142" s="68">
        <f>+[1]Аппарат!CQ137</f>
        <v>0</v>
      </c>
      <c r="CR142" s="68"/>
      <c r="CS142" s="150">
        <f t="shared" si="935"/>
        <v>0</v>
      </c>
      <c r="CT142" s="68">
        <f>+[1]Аппарат!CT137</f>
        <v>0</v>
      </c>
      <c r="CU142" s="68">
        <f>+[1]Аппарат!CU137</f>
        <v>0</v>
      </c>
      <c r="CV142" s="68">
        <f>+[1]Аппарат!CV137</f>
        <v>0</v>
      </c>
      <c r="CW142" s="139">
        <f t="shared" si="763"/>
        <v>0</v>
      </c>
      <c r="CX142" s="140" t="e">
        <f t="shared" si="764"/>
        <v>#DIV/0!</v>
      </c>
      <c r="CY142" s="149">
        <f t="shared" si="765"/>
        <v>0</v>
      </c>
      <c r="CZ142" s="68">
        <f>+[1]Аппарат!CZ137</f>
        <v>0</v>
      </c>
      <c r="DA142" s="68">
        <f>+[1]Аппарат!DA137</f>
        <v>0</v>
      </c>
      <c r="DB142" s="68"/>
      <c r="DC142" s="150">
        <f t="shared" si="1157"/>
        <v>0</v>
      </c>
      <c r="DD142" s="68">
        <f>+[1]Аппарат!DD137</f>
        <v>0</v>
      </c>
      <c r="DE142" s="68">
        <f>+[1]Аппарат!DE137</f>
        <v>0</v>
      </c>
      <c r="DF142" s="68">
        <f>+[1]Аппарат!DF137</f>
        <v>0</v>
      </c>
      <c r="DG142" s="139">
        <f t="shared" si="766"/>
        <v>0</v>
      </c>
      <c r="DH142" s="140" t="e">
        <f t="shared" si="767"/>
        <v>#DIV/0!</v>
      </c>
      <c r="DI142" s="149">
        <f t="shared" si="855"/>
        <v>0</v>
      </c>
      <c r="DJ142" s="68">
        <f>+[1]Аппарат!DJ137</f>
        <v>0</v>
      </c>
      <c r="DK142" s="68">
        <f>+[1]Аппарат!DK137</f>
        <v>0</v>
      </c>
      <c r="DL142" s="68"/>
      <c r="DM142" s="150">
        <f t="shared" si="856"/>
        <v>0</v>
      </c>
      <c r="DN142" s="68">
        <f>+[1]Аппарат!DN137</f>
        <v>0</v>
      </c>
      <c r="DO142" s="68">
        <f>+[1]Аппарат!DO137</f>
        <v>0</v>
      </c>
      <c r="DP142" s="68">
        <f>+[1]Аппарат!DP137</f>
        <v>0</v>
      </c>
      <c r="DQ142" s="139">
        <f t="shared" si="768"/>
        <v>0</v>
      </c>
      <c r="DR142" s="140" t="e">
        <f t="shared" si="769"/>
        <v>#DIV/0!</v>
      </c>
      <c r="DS142" s="149">
        <f t="shared" si="857"/>
        <v>0</v>
      </c>
      <c r="DT142" s="68">
        <f t="shared" si="1146"/>
        <v>0</v>
      </c>
      <c r="DU142" s="68">
        <f t="shared" si="1146"/>
        <v>0</v>
      </c>
      <c r="DV142" s="68">
        <f t="shared" si="1146"/>
        <v>0</v>
      </c>
      <c r="DW142" s="150">
        <f t="shared" si="858"/>
        <v>0</v>
      </c>
      <c r="DX142" s="68">
        <f t="shared" si="1147"/>
        <v>0</v>
      </c>
      <c r="DY142" s="68">
        <f t="shared" si="1147"/>
        <v>0</v>
      </c>
      <c r="DZ142" s="68">
        <f t="shared" si="1147"/>
        <v>0</v>
      </c>
      <c r="EA142" s="139">
        <f t="shared" si="770"/>
        <v>0</v>
      </c>
      <c r="EB142" s="140" t="e">
        <f t="shared" si="771"/>
        <v>#DIV/0!</v>
      </c>
      <c r="EC142" s="149">
        <f t="shared" si="859"/>
        <v>0</v>
      </c>
      <c r="ED142" s="68">
        <f t="shared" si="1148"/>
        <v>0</v>
      </c>
      <c r="EE142" s="68">
        <f t="shared" si="1148"/>
        <v>0</v>
      </c>
      <c r="EF142" s="68">
        <f t="shared" si="1148"/>
        <v>0</v>
      </c>
      <c r="EG142" s="150">
        <f t="shared" si="860"/>
        <v>0</v>
      </c>
      <c r="EH142" s="68">
        <f t="shared" si="1149"/>
        <v>0</v>
      </c>
      <c r="EI142" s="68">
        <f t="shared" si="1149"/>
        <v>0</v>
      </c>
      <c r="EJ142" s="68">
        <f t="shared" si="1149"/>
        <v>0</v>
      </c>
      <c r="EK142" s="139">
        <f t="shared" si="772"/>
        <v>0</v>
      </c>
      <c r="EL142" s="140" t="e">
        <f t="shared" si="773"/>
        <v>#DIV/0!</v>
      </c>
      <c r="EM142" s="149">
        <f t="shared" si="861"/>
        <v>0</v>
      </c>
      <c r="EN142" s="68">
        <f>+[1]Аппарат!EN137</f>
        <v>0</v>
      </c>
      <c r="EO142" s="68">
        <f>+[1]Аппарат!EO137</f>
        <v>0</v>
      </c>
      <c r="EP142" s="68"/>
      <c r="EQ142" s="150">
        <f t="shared" si="862"/>
        <v>0</v>
      </c>
      <c r="ER142" s="68">
        <f>+[1]Аппарат!ER137</f>
        <v>0</v>
      </c>
      <c r="ES142" s="68">
        <f>+[1]Аппарат!ES137</f>
        <v>0</v>
      </c>
      <c r="ET142" s="68">
        <f>+[1]Аппарат!ET137</f>
        <v>0</v>
      </c>
      <c r="EU142" s="139">
        <f t="shared" si="774"/>
        <v>0</v>
      </c>
      <c r="EV142" s="140" t="e">
        <f t="shared" si="775"/>
        <v>#DIV/0!</v>
      </c>
      <c r="EW142" s="149">
        <f t="shared" si="863"/>
        <v>0</v>
      </c>
      <c r="EX142" s="68">
        <f>+[1]Аппарат!EX137</f>
        <v>0</v>
      </c>
      <c r="EY142" s="68">
        <f>+[1]Аппарат!EY137</f>
        <v>0</v>
      </c>
      <c r="EZ142" s="68"/>
      <c r="FA142" s="150">
        <f t="shared" si="864"/>
        <v>0</v>
      </c>
      <c r="FB142" s="68">
        <f>+[1]Аппарат!FB137</f>
        <v>0</v>
      </c>
      <c r="FC142" s="68">
        <f>+[1]Аппарат!FC137</f>
        <v>0</v>
      </c>
      <c r="FD142" s="68">
        <f>+[1]Аппарат!FD137</f>
        <v>0</v>
      </c>
      <c r="FE142" s="139">
        <f t="shared" si="776"/>
        <v>0</v>
      </c>
      <c r="FF142" s="140" t="e">
        <f t="shared" si="777"/>
        <v>#DIV/0!</v>
      </c>
      <c r="FG142" s="149">
        <f t="shared" si="865"/>
        <v>0</v>
      </c>
      <c r="FH142" s="68">
        <f>+[1]Аппарат!FH137</f>
        <v>0</v>
      </c>
      <c r="FI142" s="68">
        <f>+[1]Аппарат!FI137</f>
        <v>0</v>
      </c>
      <c r="FJ142" s="68"/>
      <c r="FK142" s="150">
        <f t="shared" si="866"/>
        <v>0</v>
      </c>
      <c r="FL142" s="68">
        <f>+[1]Аппарат!FL137</f>
        <v>0</v>
      </c>
      <c r="FM142" s="68">
        <f>+[1]Аппарат!FM137</f>
        <v>0</v>
      </c>
      <c r="FN142" s="68">
        <f>+[1]Аппарат!FN137</f>
        <v>0</v>
      </c>
      <c r="FO142" s="139">
        <f t="shared" si="778"/>
        <v>0</v>
      </c>
      <c r="FP142" s="140" t="e">
        <f t="shared" si="779"/>
        <v>#DIV/0!</v>
      </c>
      <c r="FQ142" s="149">
        <f t="shared" si="867"/>
        <v>0</v>
      </c>
      <c r="FR142" s="68">
        <f t="shared" si="1150"/>
        <v>0</v>
      </c>
      <c r="FS142" s="68">
        <f t="shared" si="1150"/>
        <v>0</v>
      </c>
      <c r="FT142" s="68">
        <f t="shared" si="1150"/>
        <v>0</v>
      </c>
      <c r="FU142" s="150">
        <f t="shared" si="868"/>
        <v>0</v>
      </c>
      <c r="FV142" s="68">
        <f t="shared" si="1151"/>
        <v>0</v>
      </c>
      <c r="FW142" s="68">
        <f t="shared" si="1151"/>
        <v>0</v>
      </c>
      <c r="FX142" s="68">
        <f t="shared" si="1151"/>
        <v>0</v>
      </c>
      <c r="FY142" s="139">
        <f t="shared" si="780"/>
        <v>0</v>
      </c>
      <c r="FZ142" s="140" t="e">
        <f t="shared" si="781"/>
        <v>#DIV/0!</v>
      </c>
      <c r="GA142" s="149">
        <f t="shared" si="869"/>
        <v>0</v>
      </c>
      <c r="GB142" s="68">
        <f t="shared" si="1152"/>
        <v>0</v>
      </c>
      <c r="GC142" s="68">
        <f t="shared" si="1152"/>
        <v>0</v>
      </c>
      <c r="GD142" s="68">
        <f t="shared" si="1152"/>
        <v>0</v>
      </c>
      <c r="GE142" s="150">
        <f t="shared" si="870"/>
        <v>0</v>
      </c>
      <c r="GF142" s="68">
        <f t="shared" si="1153"/>
        <v>0</v>
      </c>
      <c r="GG142" s="68">
        <f t="shared" si="1153"/>
        <v>0</v>
      </c>
      <c r="GH142" s="68">
        <f t="shared" si="1153"/>
        <v>0</v>
      </c>
      <c r="GI142" s="139">
        <f t="shared" si="782"/>
        <v>0</v>
      </c>
      <c r="GJ142" s="140" t="e">
        <f t="shared" si="783"/>
        <v>#DIV/0!</v>
      </c>
      <c r="GK142" s="149">
        <f t="shared" si="871"/>
        <v>0</v>
      </c>
      <c r="GL142" s="68">
        <f t="shared" si="1154"/>
        <v>0</v>
      </c>
      <c r="GM142" s="68">
        <f t="shared" si="1154"/>
        <v>0</v>
      </c>
      <c r="GN142" s="68">
        <f t="shared" si="1154"/>
        <v>0</v>
      </c>
      <c r="GO142" s="150">
        <f t="shared" si="872"/>
        <v>0</v>
      </c>
      <c r="GP142" s="68">
        <f t="shared" si="1155"/>
        <v>0</v>
      </c>
      <c r="GQ142" s="68">
        <f t="shared" si="1155"/>
        <v>0</v>
      </c>
      <c r="GR142" s="68">
        <f t="shared" si="1155"/>
        <v>0</v>
      </c>
      <c r="GS142" s="139">
        <f t="shared" si="784"/>
        <v>0</v>
      </c>
      <c r="GT142" s="140" t="e">
        <f t="shared" si="785"/>
        <v>#DIV/0!</v>
      </c>
      <c r="GV142" s="31"/>
      <c r="GX142" s="65">
        <f t="shared" si="1158"/>
        <v>0</v>
      </c>
      <c r="GZ142" s="79">
        <f t="shared" si="874"/>
        <v>0</v>
      </c>
    </row>
    <row r="143" spans="1:212" ht="15" x14ac:dyDescent="0.2">
      <c r="A143" s="341"/>
      <c r="B143" s="107" t="s">
        <v>402</v>
      </c>
      <c r="C143" s="149">
        <f t="shared" si="674"/>
        <v>66.729099999999988</v>
      </c>
      <c r="D143" s="68">
        <f>+[1]Аппарат!D138+[1]Филиалы!D97</f>
        <v>66.729099999999988</v>
      </c>
      <c r="E143" s="68">
        <f>+[1]Аппарат!E138+[1]Филиалы!F97</f>
        <v>0</v>
      </c>
      <c r="F143" s="68">
        <f>+[1]Филиалы!E97</f>
        <v>0</v>
      </c>
      <c r="G143" s="150">
        <f t="shared" si="934"/>
        <v>93.751310000000004</v>
      </c>
      <c r="H143" s="68">
        <f>+[1]Аппарат!H138+[1]Филиалы!H97</f>
        <v>93.35472</v>
      </c>
      <c r="I143" s="68">
        <f>+[1]Аппарат!I138+[1]Филиалы!J97</f>
        <v>0.39659</v>
      </c>
      <c r="J143" s="68">
        <f>+[1]Филиалы!I97</f>
        <v>0</v>
      </c>
      <c r="K143" s="139">
        <f t="shared" si="675"/>
        <v>-27.022210000000015</v>
      </c>
      <c r="L143" s="140">
        <f t="shared" si="676"/>
        <v>40.495391066266478</v>
      </c>
      <c r="M143" s="149">
        <f t="shared" si="762"/>
        <v>116.12909999999999</v>
      </c>
      <c r="N143" s="68">
        <f>+[1]Аппарат!N138+[1]Филиалы!N97</f>
        <v>116.12909999999999</v>
      </c>
      <c r="O143" s="68">
        <f>+[1]Аппарат!O138+[1]Филиалы!P97</f>
        <v>0</v>
      </c>
      <c r="P143" s="68">
        <f>+[1]Филиалы!O97</f>
        <v>0</v>
      </c>
      <c r="Q143" s="150">
        <f t="shared" si="1156"/>
        <v>74.750389999999982</v>
      </c>
      <c r="R143" s="68">
        <f>+[1]Аппарат!R138+[1]Филиалы!R97</f>
        <v>73.994142955804733</v>
      </c>
      <c r="S143" s="68">
        <f>+[1]Аппарат!S138+[1]Филиалы!T97</f>
        <v>0.75624704419524724</v>
      </c>
      <c r="T143" s="68">
        <f>+[1]Филиалы!S97</f>
        <v>0</v>
      </c>
      <c r="U143" s="139">
        <f t="shared" si="677"/>
        <v>41.378710000000012</v>
      </c>
      <c r="V143" s="140">
        <f t="shared" si="678"/>
        <v>-35.631646159317526</v>
      </c>
      <c r="W143" s="149">
        <f t="shared" si="841"/>
        <v>113.7796</v>
      </c>
      <c r="X143" s="68">
        <f>+[1]Аппарат!X138+[1]Филиалы!X97</f>
        <v>113.7796</v>
      </c>
      <c r="Y143" s="68">
        <f>+[1]Аппарат!Y138+[1]Филиалы!Z97</f>
        <v>0</v>
      </c>
      <c r="Z143" s="68">
        <f>+[1]Филиалы!Y97</f>
        <v>0</v>
      </c>
      <c r="AA143" s="150">
        <f t="shared" si="842"/>
        <v>176.80975000000001</v>
      </c>
      <c r="AB143" s="68">
        <f>+[1]Аппарат!AB138+[1]Филиалы!AB97</f>
        <v>174.57750000000001</v>
      </c>
      <c r="AC143" s="68">
        <f>+[1]Аппарат!AC138+[1]Филиалы!AD97</f>
        <v>1.9582500000000003</v>
      </c>
      <c r="AD143" s="68">
        <f>+[1]Филиалы!AC97</f>
        <v>0.27400000000000002</v>
      </c>
      <c r="AE143" s="139">
        <f t="shared" si="679"/>
        <v>-63.030150000000006</v>
      </c>
      <c r="AF143" s="140">
        <f t="shared" si="680"/>
        <v>55.396705560575015</v>
      </c>
      <c r="AG143" s="149">
        <f t="shared" si="843"/>
        <v>296.63779999999997</v>
      </c>
      <c r="AH143" s="68">
        <f t="shared" si="1141"/>
        <v>296.63779999999997</v>
      </c>
      <c r="AI143" s="68">
        <f t="shared" si="1141"/>
        <v>0</v>
      </c>
      <c r="AJ143" s="68">
        <f t="shared" si="1141"/>
        <v>0</v>
      </c>
      <c r="AK143" s="150">
        <f t="shared" si="844"/>
        <v>345.31144999999998</v>
      </c>
      <c r="AL143" s="68">
        <f t="shared" si="1142"/>
        <v>341.92636295580473</v>
      </c>
      <c r="AM143" s="68">
        <f t="shared" si="1142"/>
        <v>3.1110870441952478</v>
      </c>
      <c r="AN143" s="68">
        <f t="shared" si="1142"/>
        <v>0.27400000000000002</v>
      </c>
      <c r="AO143" s="139">
        <f t="shared" si="681"/>
        <v>-48.673650000000009</v>
      </c>
      <c r="AP143" s="140">
        <f t="shared" si="682"/>
        <v>16.408444911605997</v>
      </c>
      <c r="AQ143" s="149">
        <f t="shared" si="845"/>
        <v>492.42910000000006</v>
      </c>
      <c r="AR143" s="68">
        <f>+[1]Аппарат!AR138+[1]Филиалы!AR97</f>
        <v>492.42910000000006</v>
      </c>
      <c r="AS143" s="68">
        <f>+[1]Аппарат!AS138+[1]Филиалы!AT97</f>
        <v>0</v>
      </c>
      <c r="AT143" s="68">
        <f>+[1]Филиалы!AS97</f>
        <v>0</v>
      </c>
      <c r="AU143" s="150">
        <f t="shared" si="846"/>
        <v>429.6825</v>
      </c>
      <c r="AV143" s="68">
        <f>+[1]Аппарат!AV138+[1]Филиалы!AV97</f>
        <v>425.30751000000004</v>
      </c>
      <c r="AW143" s="68">
        <f>+[1]Аппарат!AW138+[1]Филиалы!AX97</f>
        <v>3.5570399999999998</v>
      </c>
      <c r="AX143" s="68">
        <f>+[1]Филиалы!AW97</f>
        <v>0.81795000000000007</v>
      </c>
      <c r="AY143" s="139">
        <f t="shared" si="683"/>
        <v>62.746600000000058</v>
      </c>
      <c r="AZ143" s="140">
        <f t="shared" si="684"/>
        <v>-12.742260764036899</v>
      </c>
      <c r="BA143" s="149">
        <f t="shared" si="847"/>
        <v>996.36909999999966</v>
      </c>
      <c r="BB143" s="68">
        <f>+[1]Аппарат!BB138+[1]Филиалы!BB97</f>
        <v>996.36909999999966</v>
      </c>
      <c r="BC143" s="68">
        <f>+[1]Аппарат!BC138+[1]Филиалы!BD97</f>
        <v>0</v>
      </c>
      <c r="BD143" s="68">
        <f>+[1]Филиалы!BC97</f>
        <v>0</v>
      </c>
      <c r="BE143" s="150">
        <f t="shared" si="848"/>
        <v>76.68019000000001</v>
      </c>
      <c r="BF143" s="68">
        <f>+[1]Аппарат!BF138+[1]Филиалы!BF97</f>
        <v>75.549940000000007</v>
      </c>
      <c r="BG143" s="68">
        <f>+[1]Аппарат!BG138+[1]Филиалы!BH97</f>
        <v>0.77999999999999992</v>
      </c>
      <c r="BH143" s="68">
        <f>+[1]Филиалы!BG97</f>
        <v>0.35025000000000001</v>
      </c>
      <c r="BI143" s="139">
        <f t="shared" si="685"/>
        <v>919.68890999999962</v>
      </c>
      <c r="BJ143" s="140">
        <f t="shared" si="686"/>
        <v>-92.304037730596022</v>
      </c>
      <c r="BK143" s="149">
        <f t="shared" si="849"/>
        <v>486.69955333333343</v>
      </c>
      <c r="BL143" s="68">
        <f>+[1]Аппарат!BL138+[1]Филиалы!BL97</f>
        <v>486.69955333333343</v>
      </c>
      <c r="BM143" s="68">
        <f>+[1]Аппарат!BM138+[1]Филиалы!BN97</f>
        <v>0</v>
      </c>
      <c r="BN143" s="68">
        <f>+[1]Филиалы!BM97</f>
        <v>0</v>
      </c>
      <c r="BO143" s="150">
        <f t="shared" si="850"/>
        <v>200.61233000000001</v>
      </c>
      <c r="BP143" s="68">
        <f>+[1]Аппарат!BP138+[1]Филиалы!BP97</f>
        <v>197.91669000000002</v>
      </c>
      <c r="BQ143" s="68">
        <f>+[1]Аппарат!BQ138+[1]Филиалы!BR97</f>
        <v>1.5600499999999999</v>
      </c>
      <c r="BR143" s="68">
        <f>+[1]Филиалы!BQ97</f>
        <v>1.1355900000000001</v>
      </c>
      <c r="BS143" s="139">
        <f t="shared" si="687"/>
        <v>286.08722333333344</v>
      </c>
      <c r="BT143" s="140">
        <f t="shared" si="688"/>
        <v>-58.781073739222535</v>
      </c>
      <c r="BU143" s="149">
        <f t="shared" si="851"/>
        <v>1975.4977533333331</v>
      </c>
      <c r="BV143" s="68">
        <f t="shared" si="1143"/>
        <v>1975.4977533333331</v>
      </c>
      <c r="BW143" s="68">
        <f t="shared" si="1143"/>
        <v>0</v>
      </c>
      <c r="BX143" s="68">
        <f t="shared" si="1143"/>
        <v>0</v>
      </c>
      <c r="BY143" s="150">
        <f t="shared" si="852"/>
        <v>706.97502000000009</v>
      </c>
      <c r="BZ143" s="68">
        <f t="shared" si="1144"/>
        <v>698.77413999999999</v>
      </c>
      <c r="CA143" s="68">
        <f t="shared" si="1144"/>
        <v>5.8970900000000004</v>
      </c>
      <c r="CB143" s="68">
        <f t="shared" si="1144"/>
        <v>2.3037900000000002</v>
      </c>
      <c r="CC143" s="139">
        <f t="shared" si="689"/>
        <v>1268.522733333333</v>
      </c>
      <c r="CD143" s="140">
        <f t="shared" si="690"/>
        <v>-64.212815792521454</v>
      </c>
      <c r="CE143" s="149">
        <f t="shared" si="853"/>
        <v>2272.1355533333331</v>
      </c>
      <c r="CF143" s="68">
        <f t="shared" si="1145"/>
        <v>2272.1355533333331</v>
      </c>
      <c r="CG143" s="68">
        <f t="shared" si="1145"/>
        <v>0</v>
      </c>
      <c r="CH143" s="68">
        <f t="shared" si="1145"/>
        <v>0</v>
      </c>
      <c r="CI143" s="150">
        <f t="shared" si="854"/>
        <v>1052.2824700000001</v>
      </c>
      <c r="CJ143" s="68">
        <f>+[1]Аппарат!CJ138+[1]Филиалы!CJ97</f>
        <v>1040.700502955805</v>
      </c>
      <c r="CK143" s="68">
        <f>+[1]Аппарат!CK138+[1]Филиалы!CL97</f>
        <v>7.5881770441952465</v>
      </c>
      <c r="CL143" s="68">
        <f>+[1]Филиалы!CK97</f>
        <v>3.9937899999999997</v>
      </c>
      <c r="CM143" s="139">
        <f t="shared" si="691"/>
        <v>1219.853083333333</v>
      </c>
      <c r="CN143" s="140">
        <f t="shared" si="692"/>
        <v>-53.687513561580836</v>
      </c>
      <c r="CO143" s="149">
        <f t="shared" si="933"/>
        <v>125.93005333333332</v>
      </c>
      <c r="CP143" s="68">
        <f>+[1]Аппарат!CP138+[1]Филиалы!CP97</f>
        <v>125.93005333333332</v>
      </c>
      <c r="CQ143" s="68">
        <f>+[1]Аппарат!CQ138+[1]Филиалы!CR97</f>
        <v>0</v>
      </c>
      <c r="CR143" s="68">
        <f>+[1]Филиалы!CQ97</f>
        <v>0</v>
      </c>
      <c r="CS143" s="150">
        <f t="shared" si="935"/>
        <v>541.50339999999994</v>
      </c>
      <c r="CT143" s="68">
        <f>+[1]Аппарат!CT138+[1]Филиалы!CT97</f>
        <v>531.68921999999998</v>
      </c>
      <c r="CU143" s="68">
        <f>+[1]Аппарат!CU138+[1]Филиалы!CV97</f>
        <v>8.3423599999999993</v>
      </c>
      <c r="CV143" s="68">
        <f>+[1]Филиалы!CU97</f>
        <v>1.4718200000000001</v>
      </c>
      <c r="CW143" s="139">
        <f t="shared" si="763"/>
        <v>-415.57334666666662</v>
      </c>
      <c r="CX143" s="140">
        <f t="shared" si="764"/>
        <v>330.00331189144794</v>
      </c>
      <c r="CY143" s="149">
        <f t="shared" si="765"/>
        <v>148.7396</v>
      </c>
      <c r="CZ143" s="68">
        <f>+[1]Аппарат!CZ138+[1]Филиалы!CZ97</f>
        <v>148.7396</v>
      </c>
      <c r="DA143" s="68">
        <f>+[1]Аппарат!DA138+[1]Филиалы!DB97</f>
        <v>0</v>
      </c>
      <c r="DB143" s="68">
        <f>+[1]Филиалы!DA97</f>
        <v>0</v>
      </c>
      <c r="DC143" s="150">
        <f t="shared" si="1157"/>
        <v>354.34500000000008</v>
      </c>
      <c r="DD143" s="68">
        <f>+[1]Аппарат!DD138+[1]Филиалы!DD97</f>
        <v>348.36524000000009</v>
      </c>
      <c r="DE143" s="68">
        <f>+[1]Аппарат!DE138+[1]Филиалы!DF97</f>
        <v>4.6699299999999999</v>
      </c>
      <c r="DF143" s="68">
        <f>+[1]Филиалы!DE97</f>
        <v>1.30983</v>
      </c>
      <c r="DG143" s="139">
        <f t="shared" si="766"/>
        <v>-205.60540000000009</v>
      </c>
      <c r="DH143" s="140">
        <f t="shared" si="767"/>
        <v>138.23178225570061</v>
      </c>
      <c r="DI143" s="149">
        <f t="shared" si="855"/>
        <v>107.98959999999998</v>
      </c>
      <c r="DJ143" s="68">
        <f>+[1]Аппарат!DJ138+[1]Филиалы!DJ97</f>
        <v>107.98959999999998</v>
      </c>
      <c r="DK143" s="68">
        <f>+[1]Аппарат!DK138+[1]Филиалы!DL97</f>
        <v>0</v>
      </c>
      <c r="DL143" s="68">
        <f>+[1]Филиалы!DK97</f>
        <v>0</v>
      </c>
      <c r="DM143" s="150">
        <f t="shared" si="856"/>
        <v>136.33350000000002</v>
      </c>
      <c r="DN143" s="68">
        <f>+[1]Аппарат!DN138+[1]Филиалы!DN97</f>
        <v>134.13972000000001</v>
      </c>
      <c r="DO143" s="68">
        <f>+[1]Аппарат!DO138+[1]Филиалы!DP97</f>
        <v>2.12249</v>
      </c>
      <c r="DP143" s="68">
        <f>+[1]Филиалы!DO97</f>
        <v>7.1289999999999992E-2</v>
      </c>
      <c r="DQ143" s="139">
        <f t="shared" si="768"/>
        <v>-28.343900000000033</v>
      </c>
      <c r="DR143" s="140">
        <f t="shared" si="769"/>
        <v>26.246879329120617</v>
      </c>
      <c r="DS143" s="149">
        <f t="shared" si="857"/>
        <v>382.65925333333331</v>
      </c>
      <c r="DT143" s="68">
        <f t="shared" si="1146"/>
        <v>382.65925333333331</v>
      </c>
      <c r="DU143" s="68">
        <f t="shared" si="1146"/>
        <v>0</v>
      </c>
      <c r="DV143" s="68">
        <f t="shared" si="1146"/>
        <v>0</v>
      </c>
      <c r="DW143" s="150">
        <f t="shared" si="858"/>
        <v>1032.1819</v>
      </c>
      <c r="DX143" s="68">
        <f t="shared" si="1147"/>
        <v>1014.1941800000001</v>
      </c>
      <c r="DY143" s="68">
        <f t="shared" si="1147"/>
        <v>15.134779999999999</v>
      </c>
      <c r="DZ143" s="68">
        <f t="shared" si="1147"/>
        <v>2.8529399999999998</v>
      </c>
      <c r="EA143" s="139">
        <f t="shared" si="770"/>
        <v>-649.52264666666679</v>
      </c>
      <c r="EB143" s="140">
        <f t="shared" si="771"/>
        <v>169.73917160207009</v>
      </c>
      <c r="EC143" s="149">
        <f t="shared" si="859"/>
        <v>2654.7948066666663</v>
      </c>
      <c r="ED143" s="68">
        <f t="shared" si="1148"/>
        <v>2654.7948066666663</v>
      </c>
      <c r="EE143" s="68">
        <f t="shared" si="1148"/>
        <v>0</v>
      </c>
      <c r="EF143" s="68">
        <f t="shared" si="1148"/>
        <v>0</v>
      </c>
      <c r="EG143" s="150">
        <f t="shared" si="860"/>
        <v>2084.4643700000001</v>
      </c>
      <c r="EH143" s="68">
        <f t="shared" si="1149"/>
        <v>2054.8946829558049</v>
      </c>
      <c r="EI143" s="68">
        <f t="shared" si="1149"/>
        <v>22.722957044195248</v>
      </c>
      <c r="EJ143" s="68">
        <f t="shared" si="1149"/>
        <v>6.8467299999999991</v>
      </c>
      <c r="EK143" s="139">
        <f t="shared" si="772"/>
        <v>570.33043666666617</v>
      </c>
      <c r="EL143" s="140">
        <f t="shared" si="773"/>
        <v>-21.483032708760163</v>
      </c>
      <c r="EM143" s="149">
        <f t="shared" si="861"/>
        <v>201.113</v>
      </c>
      <c r="EN143" s="68">
        <f>+[1]Аппарат!EN138+[1]Филиалы!EN97</f>
        <v>201.113</v>
      </c>
      <c r="EO143" s="68">
        <f>+[1]Аппарат!EO138+[1]Филиалы!EP97</f>
        <v>0</v>
      </c>
      <c r="EP143" s="68">
        <f>+[1]Филиалы!EO97</f>
        <v>0</v>
      </c>
      <c r="EQ143" s="150">
        <f t="shared" si="862"/>
        <v>182.78824999999995</v>
      </c>
      <c r="ER143" s="68">
        <f>+[1]Аппарат!ER138+[1]Филиалы!ER97</f>
        <v>181.51824999999997</v>
      </c>
      <c r="ES143" s="68">
        <f>+[1]Аппарат!ES138+[1]Филиалы!ET97</f>
        <v>1.17</v>
      </c>
      <c r="ET143" s="68">
        <f>+[1]Филиалы!ES97</f>
        <v>0.1</v>
      </c>
      <c r="EU143" s="139">
        <f t="shared" si="774"/>
        <v>18.324750000000051</v>
      </c>
      <c r="EV143" s="140">
        <f t="shared" si="775"/>
        <v>-9.1116685644389293</v>
      </c>
      <c r="EW143" s="149">
        <f t="shared" si="863"/>
        <v>107.67299999999999</v>
      </c>
      <c r="EX143" s="68">
        <f>+[1]Аппарат!EX138+[1]Филиалы!EX97</f>
        <v>107.67299999999999</v>
      </c>
      <c r="EY143" s="68">
        <f>+[1]Аппарат!EY138+[1]Филиалы!EZ97</f>
        <v>0</v>
      </c>
      <c r="EZ143" s="68">
        <f>+[1]Филиалы!EY97</f>
        <v>0</v>
      </c>
      <c r="FA143" s="150">
        <f t="shared" si="864"/>
        <v>186.82694000000004</v>
      </c>
      <c r="FB143" s="68">
        <f>+[1]Аппарат!FB138+[1]Филиалы!FB97</f>
        <v>184.75694000000004</v>
      </c>
      <c r="FC143" s="68">
        <f>+[1]Аппарат!FC138+[1]Филиалы!FD97</f>
        <v>1.68</v>
      </c>
      <c r="FD143" s="68">
        <f>+[1]Филиалы!FC97</f>
        <v>0.39</v>
      </c>
      <c r="FE143" s="139">
        <f t="shared" si="776"/>
        <v>-79.153940000000048</v>
      </c>
      <c r="FF143" s="140">
        <f t="shared" si="777"/>
        <v>73.513267021444619</v>
      </c>
      <c r="FG143" s="149">
        <f t="shared" si="865"/>
        <v>122.34299999999999</v>
      </c>
      <c r="FH143" s="68">
        <f>+[1]Аппарат!FH138+[1]Филиалы!FH97</f>
        <v>122.34299999999999</v>
      </c>
      <c r="FI143" s="68">
        <f>+[1]Аппарат!FI138+[1]Филиалы!FJ97</f>
        <v>0</v>
      </c>
      <c r="FJ143" s="68">
        <f>+[1]Филиалы!FI97</f>
        <v>0</v>
      </c>
      <c r="FK143" s="150">
        <f t="shared" si="866"/>
        <v>105.7625</v>
      </c>
      <c r="FL143" s="68">
        <f>+[1]Аппарат!FL138+[1]Филиалы!FL97</f>
        <v>99.927880000000002</v>
      </c>
      <c r="FM143" s="68">
        <f>+[1]Аппарат!FM138+[1]Филиалы!FN97</f>
        <v>4.82423</v>
      </c>
      <c r="FN143" s="68">
        <f>+[1]Филиалы!FM97</f>
        <v>1.0103899999999999</v>
      </c>
      <c r="FO143" s="139">
        <f t="shared" si="778"/>
        <v>16.580499999999986</v>
      </c>
      <c r="FP143" s="140">
        <f t="shared" si="779"/>
        <v>-13.552471330603282</v>
      </c>
      <c r="FQ143" s="149">
        <f t="shared" si="867"/>
        <v>431.12900000000002</v>
      </c>
      <c r="FR143" s="68">
        <f t="shared" si="1150"/>
        <v>431.12900000000002</v>
      </c>
      <c r="FS143" s="68">
        <f t="shared" si="1150"/>
        <v>0</v>
      </c>
      <c r="FT143" s="68">
        <f t="shared" si="1150"/>
        <v>0</v>
      </c>
      <c r="FU143" s="150">
        <f t="shared" si="868"/>
        <v>475.37769000000003</v>
      </c>
      <c r="FV143" s="68">
        <f t="shared" si="1151"/>
        <v>466.20307000000003</v>
      </c>
      <c r="FW143" s="68">
        <f t="shared" si="1151"/>
        <v>7.6742299999999997</v>
      </c>
      <c r="FX143" s="68">
        <f t="shared" si="1151"/>
        <v>1.5003899999999999</v>
      </c>
      <c r="FY143" s="139">
        <f t="shared" si="780"/>
        <v>-44.248690000000011</v>
      </c>
      <c r="FZ143" s="140">
        <f t="shared" si="781"/>
        <v>10.263445511668195</v>
      </c>
      <c r="GA143" s="149">
        <f t="shared" si="869"/>
        <v>813.78825333333339</v>
      </c>
      <c r="GB143" s="68">
        <f t="shared" si="1152"/>
        <v>813.78825333333339</v>
      </c>
      <c r="GC143" s="68">
        <f t="shared" si="1152"/>
        <v>0</v>
      </c>
      <c r="GD143" s="68">
        <f t="shared" si="1152"/>
        <v>0</v>
      </c>
      <c r="GE143" s="150">
        <f t="shared" si="870"/>
        <v>1507.5595899999998</v>
      </c>
      <c r="GF143" s="68">
        <f t="shared" si="1153"/>
        <v>1480.39725</v>
      </c>
      <c r="GG143" s="68">
        <f t="shared" si="1153"/>
        <v>22.809010000000001</v>
      </c>
      <c r="GH143" s="68">
        <f t="shared" si="1153"/>
        <v>4.3533299999999997</v>
      </c>
      <c r="GI143" s="139">
        <f t="shared" si="782"/>
        <v>-693.77133666666646</v>
      </c>
      <c r="GJ143" s="140">
        <f t="shared" si="783"/>
        <v>85.252070649205223</v>
      </c>
      <c r="GK143" s="149">
        <f t="shared" si="871"/>
        <v>3085.9238066666662</v>
      </c>
      <c r="GL143" s="68">
        <f t="shared" si="1154"/>
        <v>3085.9238066666662</v>
      </c>
      <c r="GM143" s="68">
        <f t="shared" si="1154"/>
        <v>0</v>
      </c>
      <c r="GN143" s="68">
        <f t="shared" si="1154"/>
        <v>0</v>
      </c>
      <c r="GO143" s="150">
        <f t="shared" si="872"/>
        <v>2559.8420599999999</v>
      </c>
      <c r="GP143" s="68">
        <f t="shared" si="1155"/>
        <v>2521.0977529558049</v>
      </c>
      <c r="GQ143" s="68">
        <f t="shared" si="1155"/>
        <v>30.397187044195249</v>
      </c>
      <c r="GR143" s="68">
        <f t="shared" si="1155"/>
        <v>8.3471199999999985</v>
      </c>
      <c r="GS143" s="139">
        <f t="shared" si="784"/>
        <v>526.08174666666628</v>
      </c>
      <c r="GT143" s="140">
        <f t="shared" si="785"/>
        <v>-17.047787943764106</v>
      </c>
      <c r="GV143" s="31">
        <f>+GK143-[1]Шатура!GK97</f>
        <v>3016.2428999999997</v>
      </c>
      <c r="GW143" s="31">
        <v>929.92651000000001</v>
      </c>
      <c r="GX143" s="65">
        <f t="shared" si="1158"/>
        <v>-122.3559600000001</v>
      </c>
      <c r="GZ143" s="79">
        <f t="shared" si="874"/>
        <v>345.31144999999998</v>
      </c>
    </row>
    <row r="144" spans="1:212" s="76" customFormat="1" ht="15" x14ac:dyDescent="0.2">
      <c r="A144" s="131" t="s">
        <v>290</v>
      </c>
      <c r="B144" s="132" t="s">
        <v>393</v>
      </c>
      <c r="C144" s="147">
        <f t="shared" ref="C144:C204" si="1159">SUM(D144:F144)</f>
        <v>2936.9390993333332</v>
      </c>
      <c r="D144" s="145">
        <f>SUM(D135:D143)</f>
        <v>2936.9390993333332</v>
      </c>
      <c r="E144" s="145">
        <f t="shared" ref="E144:F144" si="1160">SUM(E135:E143)</f>
        <v>0</v>
      </c>
      <c r="F144" s="145">
        <f t="shared" si="1160"/>
        <v>0</v>
      </c>
      <c r="G144" s="145">
        <f t="shared" si="934"/>
        <v>3055.7219500000001</v>
      </c>
      <c r="H144" s="145">
        <f>SUM(H135:H143)</f>
        <v>3043.1807826288</v>
      </c>
      <c r="I144" s="145">
        <f t="shared" ref="I144:J144" si="1161">SUM(I135:I143)</f>
        <v>12.54116737119999</v>
      </c>
      <c r="J144" s="145">
        <f t="shared" si="1161"/>
        <v>0</v>
      </c>
      <c r="K144" s="145">
        <f t="shared" ref="K144:K208" si="1162">+C144-G144</f>
        <v>-118.78285066666695</v>
      </c>
      <c r="L144" s="146">
        <f t="shared" ref="L144:L208" si="1163">+G144/C144*100-100</f>
        <v>4.0444437780010389</v>
      </c>
      <c r="M144" s="147">
        <f t="shared" si="762"/>
        <v>3193.5107078333335</v>
      </c>
      <c r="N144" s="145">
        <f>SUM(N135:N143)</f>
        <v>3193.5107078333335</v>
      </c>
      <c r="O144" s="145">
        <f t="shared" ref="O144:P144" si="1164">SUM(O135:O143)</f>
        <v>0</v>
      </c>
      <c r="P144" s="145">
        <f t="shared" si="1164"/>
        <v>0</v>
      </c>
      <c r="Q144" s="145">
        <f t="shared" si="1156"/>
        <v>2798.0687000000007</v>
      </c>
      <c r="R144" s="145">
        <f>SUM(R135:R143)</f>
        <v>2790.9664444157092</v>
      </c>
      <c r="S144" s="145">
        <f t="shared" ref="S144:T144" si="1165">SUM(S135:S143)</f>
        <v>7.1022555842913908</v>
      </c>
      <c r="T144" s="145">
        <f t="shared" si="1165"/>
        <v>0</v>
      </c>
      <c r="U144" s="145">
        <f t="shared" ref="U144:U208" si="1166">+M144-Q144</f>
        <v>395.44200783333281</v>
      </c>
      <c r="V144" s="146">
        <f t="shared" ref="V144:V208" si="1167">+Q144/M144*100-100</f>
        <v>-12.382673615696888</v>
      </c>
      <c r="W144" s="147">
        <f t="shared" si="841"/>
        <v>3986.9401578333332</v>
      </c>
      <c r="X144" s="145">
        <f>SUM(X135:X143)</f>
        <v>3986.9401578333332</v>
      </c>
      <c r="Y144" s="145">
        <f t="shared" ref="Y144:Z144" si="1168">SUM(Y135:Y143)</f>
        <v>0</v>
      </c>
      <c r="Z144" s="145">
        <f t="shared" si="1168"/>
        <v>0</v>
      </c>
      <c r="AA144" s="145">
        <f t="shared" si="842"/>
        <v>3066.1588799999995</v>
      </c>
      <c r="AB144" s="145">
        <f>SUM(AB135:AB143)</f>
        <v>3036.9836289999998</v>
      </c>
      <c r="AC144" s="145">
        <f t="shared" ref="AC144:AD144" si="1169">SUM(AC135:AC143)</f>
        <v>8.1838310000000067</v>
      </c>
      <c r="AD144" s="145">
        <f t="shared" si="1169"/>
        <v>20.991420000000002</v>
      </c>
      <c r="AE144" s="145">
        <f t="shared" ref="AE144:AE208" si="1170">+W144-AA144</f>
        <v>920.78127783333366</v>
      </c>
      <c r="AF144" s="146">
        <f t="shared" ref="AF144:AF208" si="1171">+AA144/W144*100-100</f>
        <v>-23.09493600058758</v>
      </c>
      <c r="AG144" s="147">
        <f t="shared" si="843"/>
        <v>10117.389965000002</v>
      </c>
      <c r="AH144" s="145">
        <f>SUM(AH135:AH143)</f>
        <v>10117.389965000002</v>
      </c>
      <c r="AI144" s="145">
        <f t="shared" ref="AI144:AJ144" si="1172">SUM(AI135:AI143)</f>
        <v>0</v>
      </c>
      <c r="AJ144" s="145">
        <f t="shared" si="1172"/>
        <v>0</v>
      </c>
      <c r="AK144" s="145">
        <f t="shared" si="844"/>
        <v>8919.9495299999999</v>
      </c>
      <c r="AL144" s="145">
        <f>SUM(AL135:AL143)</f>
        <v>8871.1308560445086</v>
      </c>
      <c r="AM144" s="145">
        <f t="shared" ref="AM144:AN144" si="1173">SUM(AM135:AM143)</f>
        <v>27.82725395549139</v>
      </c>
      <c r="AN144" s="145">
        <f t="shared" si="1173"/>
        <v>20.991420000000002</v>
      </c>
      <c r="AO144" s="145">
        <f t="shared" ref="AO144:AO208" si="1174">+AG144-AK144</f>
        <v>1197.4404350000023</v>
      </c>
      <c r="AP144" s="146">
        <f t="shared" ref="AP144:AP208" si="1175">+AK144/AG144*100-100</f>
        <v>-11.835467834514787</v>
      </c>
      <c r="AQ144" s="147">
        <f t="shared" si="845"/>
        <v>3510.7779578333339</v>
      </c>
      <c r="AR144" s="145">
        <f>SUM(AR135:AR143)</f>
        <v>3510.7779578333339</v>
      </c>
      <c r="AS144" s="145">
        <f t="shared" ref="AS144:AT144" si="1176">SUM(AS135:AS143)</f>
        <v>0</v>
      </c>
      <c r="AT144" s="145">
        <f t="shared" si="1176"/>
        <v>0</v>
      </c>
      <c r="AU144" s="145">
        <f t="shared" si="846"/>
        <v>4388.4326900000005</v>
      </c>
      <c r="AV144" s="145">
        <f>SUM(AV135:AV143)</f>
        <v>4340.6440700000003</v>
      </c>
      <c r="AW144" s="145">
        <f t="shared" ref="AW144:AX144" si="1177">SUM(AW135:AW143)</f>
        <v>19.277556000000001</v>
      </c>
      <c r="AX144" s="145">
        <f t="shared" si="1177"/>
        <v>28.511064000000001</v>
      </c>
      <c r="AY144" s="145">
        <f t="shared" ref="AY144:AY208" si="1178">+AQ144-AU144</f>
        <v>-877.65473216666669</v>
      </c>
      <c r="AZ144" s="146">
        <f t="shared" ref="AZ144:AZ208" si="1179">+AU144/AQ144*100-100</f>
        <v>24.998867564621179</v>
      </c>
      <c r="BA144" s="147">
        <f t="shared" si="847"/>
        <v>7648.9561078333336</v>
      </c>
      <c r="BB144" s="145">
        <f>SUM(BB135:BB143)</f>
        <v>7648.9561078333336</v>
      </c>
      <c r="BC144" s="145">
        <f t="shared" ref="BC144:BD144" si="1180">SUM(BC135:BC143)</f>
        <v>0</v>
      </c>
      <c r="BD144" s="145">
        <f t="shared" si="1180"/>
        <v>0</v>
      </c>
      <c r="BE144" s="145">
        <f t="shared" si="848"/>
        <v>3911.8956099999996</v>
      </c>
      <c r="BF144" s="145">
        <f>SUM(BF135:BF143)</f>
        <v>3864.4003599999996</v>
      </c>
      <c r="BG144" s="145">
        <f t="shared" ref="BG144:BH144" si="1181">SUM(BG135:BG143)</f>
        <v>24.111630000000002</v>
      </c>
      <c r="BH144" s="145">
        <f t="shared" si="1181"/>
        <v>23.383620000000001</v>
      </c>
      <c r="BI144" s="145">
        <f t="shared" ref="BI144:BI208" si="1182">+BA144-BE144</f>
        <v>3737.060497833334</v>
      </c>
      <c r="BJ144" s="146">
        <f t="shared" ref="BJ144:BJ208" si="1183">+BE144/BA144*100-100</f>
        <v>-48.857130896674803</v>
      </c>
      <c r="BK144" s="147">
        <f t="shared" si="849"/>
        <v>8416.7323778333339</v>
      </c>
      <c r="BL144" s="145">
        <f>SUM(BL135:BL143)</f>
        <v>8416.7323778333339</v>
      </c>
      <c r="BM144" s="145">
        <f t="shared" ref="BM144:BN144" si="1184">SUM(BM135:BM143)</f>
        <v>0</v>
      </c>
      <c r="BN144" s="145">
        <f t="shared" si="1184"/>
        <v>0</v>
      </c>
      <c r="BO144" s="145">
        <f t="shared" si="850"/>
        <v>4663.6796299999996</v>
      </c>
      <c r="BP144" s="145">
        <f>SUM(BP135:BP143)</f>
        <v>4615.3148999999994</v>
      </c>
      <c r="BQ144" s="145">
        <f t="shared" ref="BQ144:BR144" si="1185">SUM(BQ135:BQ143)</f>
        <v>23.921120000000002</v>
      </c>
      <c r="BR144" s="145">
        <f t="shared" si="1185"/>
        <v>24.44361</v>
      </c>
      <c r="BS144" s="145">
        <f t="shared" ref="BS144:BS208" si="1186">+BK144-BO144</f>
        <v>3753.0527478333343</v>
      </c>
      <c r="BT144" s="146">
        <f t="shared" ref="BT144:BT208" si="1187">+BO144/BK144*100-100</f>
        <v>-44.590377587833665</v>
      </c>
      <c r="BU144" s="147">
        <f t="shared" si="851"/>
        <v>19576.466443499998</v>
      </c>
      <c r="BV144" s="145">
        <f>SUM(BV135:BV143)</f>
        <v>19576.466443499998</v>
      </c>
      <c r="BW144" s="145">
        <f t="shared" ref="BW144:BX144" si="1188">SUM(BW135:BW143)</f>
        <v>0</v>
      </c>
      <c r="BX144" s="145">
        <f t="shared" si="1188"/>
        <v>0</v>
      </c>
      <c r="BY144" s="145">
        <f t="shared" si="852"/>
        <v>12964.007929999998</v>
      </c>
      <c r="BZ144" s="145">
        <f>SUM(BZ135:BZ143)</f>
        <v>12820.359329999999</v>
      </c>
      <c r="CA144" s="145">
        <f t="shared" ref="CA144:CB144" si="1189">SUM(CA135:CA143)</f>
        <v>67.310306000000011</v>
      </c>
      <c r="CB144" s="145">
        <f t="shared" si="1189"/>
        <v>76.338294000000019</v>
      </c>
      <c r="CC144" s="145">
        <f t="shared" ref="CC144:CC208" si="1190">+BU144-BY144</f>
        <v>6612.4585134999998</v>
      </c>
      <c r="CD144" s="146">
        <f t="shared" ref="CD144:CD208" si="1191">+BY144/BU144*100-100</f>
        <v>-33.777589702331312</v>
      </c>
      <c r="CE144" s="147">
        <f t="shared" si="853"/>
        <v>29693.8564085</v>
      </c>
      <c r="CF144" s="145">
        <f>SUM(CF135:CF143)</f>
        <v>29693.8564085</v>
      </c>
      <c r="CG144" s="145">
        <f t="shared" ref="CG144:CH144" si="1192">SUM(CG135:CG143)</f>
        <v>0</v>
      </c>
      <c r="CH144" s="145">
        <f t="shared" si="1192"/>
        <v>0</v>
      </c>
      <c r="CI144" s="145">
        <f t="shared" si="854"/>
        <v>21883.95046</v>
      </c>
      <c r="CJ144" s="145">
        <f>SUM(CJ135:CJ143)</f>
        <v>21691.49018604451</v>
      </c>
      <c r="CK144" s="145">
        <f t="shared" ref="CK144:CL144" si="1193">SUM(CK135:CK143)</f>
        <v>92.257559955491388</v>
      </c>
      <c r="CL144" s="145">
        <f t="shared" si="1193"/>
        <v>100.20271400000001</v>
      </c>
      <c r="CM144" s="145">
        <f t="shared" ref="CM144:CM208" si="1194">+CE144-CI144</f>
        <v>7809.9059484999998</v>
      </c>
      <c r="CN144" s="146">
        <f t="shared" ref="CN144:CN208" si="1195">+CI144/CE144*100-100</f>
        <v>-26.301420203084092</v>
      </c>
      <c r="CO144" s="147">
        <f t="shared" si="933"/>
        <v>6936.2569444999999</v>
      </c>
      <c r="CP144" s="145">
        <f>SUM(CP135:CP143)</f>
        <v>6936.2569444999999</v>
      </c>
      <c r="CQ144" s="145">
        <f t="shared" ref="CQ144:FB144" si="1196">SUM(CQ135:CQ143)</f>
        <v>0</v>
      </c>
      <c r="CR144" s="145">
        <f t="shared" si="1196"/>
        <v>0</v>
      </c>
      <c r="CS144" s="145">
        <f t="shared" si="1196"/>
        <v>5922.7695399999993</v>
      </c>
      <c r="CT144" s="145">
        <f t="shared" si="1196"/>
        <v>5878.5892099999992</v>
      </c>
      <c r="CU144" s="145">
        <f t="shared" si="1196"/>
        <v>19.496919999999999</v>
      </c>
      <c r="CV144" s="145">
        <f t="shared" si="1196"/>
        <v>24.683410000000002</v>
      </c>
      <c r="CW144" s="145">
        <f t="shared" si="1196"/>
        <v>1013.4874044999999</v>
      </c>
      <c r="CX144" s="146" t="e">
        <f t="shared" si="1196"/>
        <v>#DIV/0!</v>
      </c>
      <c r="CY144" s="147">
        <f t="shared" si="1196"/>
        <v>8724.9891745000004</v>
      </c>
      <c r="CZ144" s="145">
        <f t="shared" si="1196"/>
        <v>8724.9891745000004</v>
      </c>
      <c r="DA144" s="145">
        <f t="shared" si="1196"/>
        <v>0</v>
      </c>
      <c r="DB144" s="145">
        <f t="shared" si="1196"/>
        <v>0</v>
      </c>
      <c r="DC144" s="145">
        <f t="shared" si="1196"/>
        <v>6230.0922099999998</v>
      </c>
      <c r="DD144" s="145">
        <f t="shared" si="1196"/>
        <v>6191.2319749999997</v>
      </c>
      <c r="DE144" s="145">
        <f t="shared" si="1196"/>
        <v>10.155045000000001</v>
      </c>
      <c r="DF144" s="145">
        <f t="shared" si="1196"/>
        <v>28.705190000000002</v>
      </c>
      <c r="DG144" s="145">
        <f t="shared" si="1196"/>
        <v>2494.8969644999997</v>
      </c>
      <c r="DH144" s="146" t="e">
        <f t="shared" si="1196"/>
        <v>#DIV/0!</v>
      </c>
      <c r="DI144" s="147">
        <f t="shared" si="1196"/>
        <v>9621.7276244999994</v>
      </c>
      <c r="DJ144" s="145">
        <f t="shared" si="1196"/>
        <v>9621.7276244999994</v>
      </c>
      <c r="DK144" s="145">
        <f t="shared" si="1196"/>
        <v>0</v>
      </c>
      <c r="DL144" s="145">
        <f t="shared" si="1196"/>
        <v>0</v>
      </c>
      <c r="DM144" s="145">
        <f t="shared" si="1196"/>
        <v>5135.6370599999982</v>
      </c>
      <c r="DN144" s="145">
        <f t="shared" si="1196"/>
        <v>5101.985999999999</v>
      </c>
      <c r="DO144" s="145">
        <f t="shared" si="1196"/>
        <v>10.300525</v>
      </c>
      <c r="DP144" s="145">
        <f t="shared" si="1196"/>
        <v>23.350535000000004</v>
      </c>
      <c r="DQ144" s="145">
        <f t="shared" si="1196"/>
        <v>4486.0905645000012</v>
      </c>
      <c r="DR144" s="146" t="e">
        <f t="shared" si="1196"/>
        <v>#DIV/0!</v>
      </c>
      <c r="DS144" s="147">
        <f t="shared" si="1196"/>
        <v>25282.973743500002</v>
      </c>
      <c r="DT144" s="145">
        <f t="shared" si="1196"/>
        <v>25282.973743500002</v>
      </c>
      <c r="DU144" s="145">
        <f t="shared" si="1196"/>
        <v>0</v>
      </c>
      <c r="DV144" s="145">
        <f t="shared" si="1196"/>
        <v>0</v>
      </c>
      <c r="DW144" s="145">
        <f t="shared" si="1196"/>
        <v>17288.498809999997</v>
      </c>
      <c r="DX144" s="145">
        <f t="shared" si="1196"/>
        <v>17171.807184999994</v>
      </c>
      <c r="DY144" s="145">
        <f t="shared" si="1196"/>
        <v>39.952489999999997</v>
      </c>
      <c r="DZ144" s="145">
        <f t="shared" si="1196"/>
        <v>76.739135000000005</v>
      </c>
      <c r="EA144" s="145">
        <f t="shared" si="1196"/>
        <v>7994.4749335000033</v>
      </c>
      <c r="EB144" s="146" t="e">
        <f t="shared" si="1196"/>
        <v>#DIV/0!</v>
      </c>
      <c r="EC144" s="147">
        <f t="shared" si="1196"/>
        <v>54976.830151999995</v>
      </c>
      <c r="ED144" s="145">
        <f t="shared" si="1196"/>
        <v>54976.830151999995</v>
      </c>
      <c r="EE144" s="145">
        <f t="shared" si="1196"/>
        <v>0</v>
      </c>
      <c r="EF144" s="145">
        <f t="shared" si="1196"/>
        <v>0</v>
      </c>
      <c r="EG144" s="145">
        <f t="shared" si="1196"/>
        <v>39172.449269999997</v>
      </c>
      <c r="EH144" s="145">
        <f t="shared" si="1196"/>
        <v>38863.2973710445</v>
      </c>
      <c r="EI144" s="145">
        <f t="shared" si="1196"/>
        <v>132.2100499554914</v>
      </c>
      <c r="EJ144" s="145">
        <f t="shared" si="1196"/>
        <v>176.94184900000002</v>
      </c>
      <c r="EK144" s="145">
        <f t="shared" si="1196"/>
        <v>15804.380881999998</v>
      </c>
      <c r="EL144" s="146" t="e">
        <f t="shared" si="1196"/>
        <v>#DIV/0!</v>
      </c>
      <c r="EM144" s="147">
        <f t="shared" si="1196"/>
        <v>6091.0465578333333</v>
      </c>
      <c r="EN144" s="145">
        <f t="shared" si="1196"/>
        <v>6091.0465578333333</v>
      </c>
      <c r="EO144" s="145">
        <f t="shared" si="1196"/>
        <v>0</v>
      </c>
      <c r="EP144" s="145">
        <f t="shared" si="1196"/>
        <v>0</v>
      </c>
      <c r="EQ144" s="145">
        <f t="shared" si="1196"/>
        <v>5813.2272300000013</v>
      </c>
      <c r="ER144" s="145">
        <f t="shared" si="1196"/>
        <v>5791.7811700000011</v>
      </c>
      <c r="ES144" s="145">
        <f t="shared" si="1196"/>
        <v>12.887689999999999</v>
      </c>
      <c r="ET144" s="145">
        <f t="shared" si="1196"/>
        <v>8.55837</v>
      </c>
      <c r="EU144" s="145">
        <f t="shared" si="1196"/>
        <v>277.81932783333178</v>
      </c>
      <c r="EV144" s="146" t="e">
        <f t="shared" si="1196"/>
        <v>#DIV/0!</v>
      </c>
      <c r="EW144" s="147">
        <f t="shared" si="1196"/>
        <v>7936.1247745000001</v>
      </c>
      <c r="EX144" s="145">
        <f t="shared" si="1196"/>
        <v>7936.1247745000001</v>
      </c>
      <c r="EY144" s="145">
        <f t="shared" si="1196"/>
        <v>0</v>
      </c>
      <c r="EZ144" s="145">
        <f t="shared" si="1196"/>
        <v>0</v>
      </c>
      <c r="FA144" s="145">
        <f t="shared" si="1196"/>
        <v>5928.6910499999994</v>
      </c>
      <c r="FB144" s="145">
        <f t="shared" si="1196"/>
        <v>5900.6227399999998</v>
      </c>
      <c r="FC144" s="145">
        <f t="shared" ref="FC144:GV144" si="1197">SUM(FC135:FC143)</f>
        <v>22.240880000000001</v>
      </c>
      <c r="FD144" s="145">
        <f t="shared" si="1197"/>
        <v>5.8274299999999979</v>
      </c>
      <c r="FE144" s="145">
        <f t="shared" si="1197"/>
        <v>2007.4337245000006</v>
      </c>
      <c r="FF144" s="146" t="e">
        <f t="shared" si="1197"/>
        <v>#DIV/0!</v>
      </c>
      <c r="FG144" s="147">
        <f t="shared" si="1197"/>
        <v>4941.8756578333332</v>
      </c>
      <c r="FH144" s="145">
        <f t="shared" si="1197"/>
        <v>4941.8756578333332</v>
      </c>
      <c r="FI144" s="145">
        <f t="shared" si="1197"/>
        <v>0</v>
      </c>
      <c r="FJ144" s="145">
        <f t="shared" si="1197"/>
        <v>0</v>
      </c>
      <c r="FK144" s="145">
        <f t="shared" si="1197"/>
        <v>6974.0855600000004</v>
      </c>
      <c r="FL144" s="145">
        <f t="shared" si="1197"/>
        <v>6933.8875900000012</v>
      </c>
      <c r="FM144" s="145">
        <f t="shared" si="1197"/>
        <v>26.95101</v>
      </c>
      <c r="FN144" s="145">
        <f t="shared" si="1197"/>
        <v>13.24696</v>
      </c>
      <c r="FO144" s="145">
        <f t="shared" si="1197"/>
        <v>-2032.2099021666663</v>
      </c>
      <c r="FP144" s="146" t="e">
        <f t="shared" si="1197"/>
        <v>#DIV/0!</v>
      </c>
      <c r="FQ144" s="147">
        <f t="shared" si="1197"/>
        <v>18969.046990166669</v>
      </c>
      <c r="FR144" s="145">
        <f t="shared" si="1197"/>
        <v>18969.046990166669</v>
      </c>
      <c r="FS144" s="145">
        <f t="shared" si="1197"/>
        <v>0</v>
      </c>
      <c r="FT144" s="145">
        <f t="shared" si="1197"/>
        <v>0</v>
      </c>
      <c r="FU144" s="145">
        <f t="shared" si="1197"/>
        <v>18716.003840000005</v>
      </c>
      <c r="FV144" s="145">
        <f t="shared" si="1197"/>
        <v>18626.291500000003</v>
      </c>
      <c r="FW144" s="145">
        <f t="shared" si="1197"/>
        <v>62.07958</v>
      </c>
      <c r="FX144" s="145">
        <f t="shared" si="1197"/>
        <v>27.632760000000001</v>
      </c>
      <c r="FY144" s="145">
        <f t="shared" si="1197"/>
        <v>253.04315016666521</v>
      </c>
      <c r="FZ144" s="146" t="e">
        <f t="shared" si="1197"/>
        <v>#DIV/0!</v>
      </c>
      <c r="GA144" s="147">
        <f t="shared" si="1197"/>
        <v>44252.020733666664</v>
      </c>
      <c r="GB144" s="145">
        <f t="shared" si="1197"/>
        <v>44252.020733666664</v>
      </c>
      <c r="GC144" s="145">
        <f t="shared" si="1197"/>
        <v>0</v>
      </c>
      <c r="GD144" s="145">
        <f t="shared" si="1197"/>
        <v>0</v>
      </c>
      <c r="GE144" s="145">
        <f t="shared" si="1197"/>
        <v>36004.502649999995</v>
      </c>
      <c r="GF144" s="145">
        <f t="shared" si="1197"/>
        <v>35798.098685000004</v>
      </c>
      <c r="GG144" s="145">
        <f t="shared" si="1197"/>
        <v>102.03207</v>
      </c>
      <c r="GH144" s="145">
        <f t="shared" si="1197"/>
        <v>104.37189499999999</v>
      </c>
      <c r="GI144" s="145">
        <f t="shared" si="1197"/>
        <v>8247.5180836666659</v>
      </c>
      <c r="GJ144" s="146" t="e">
        <f t="shared" si="1197"/>
        <v>#DIV/0!</v>
      </c>
      <c r="GK144" s="147">
        <f t="shared" si="1197"/>
        <v>73945.877142166675</v>
      </c>
      <c r="GL144" s="145">
        <f t="shared" si="1197"/>
        <v>73945.877142166675</v>
      </c>
      <c r="GM144" s="145">
        <f t="shared" si="1197"/>
        <v>0</v>
      </c>
      <c r="GN144" s="145">
        <f t="shared" si="1197"/>
        <v>0</v>
      </c>
      <c r="GO144" s="145">
        <f t="shared" si="1197"/>
        <v>57888.453110000002</v>
      </c>
      <c r="GP144" s="145">
        <f t="shared" si="1197"/>
        <v>57489.588871044514</v>
      </c>
      <c r="GQ144" s="145">
        <f t="shared" si="1197"/>
        <v>194.28962995549139</v>
      </c>
      <c r="GR144" s="145">
        <f t="shared" si="1197"/>
        <v>204.57460900000001</v>
      </c>
      <c r="GS144" s="145">
        <f t="shared" si="1197"/>
        <v>16057.424032166664</v>
      </c>
      <c r="GT144" s="146" t="e">
        <f t="shared" si="1197"/>
        <v>#DIV/0!</v>
      </c>
      <c r="GV144" s="145">
        <f t="shared" si="1197"/>
        <v>72281.607835499992</v>
      </c>
      <c r="GW144" s="77"/>
      <c r="GX144" s="65">
        <f t="shared" si="1158"/>
        <v>-21883.95046</v>
      </c>
      <c r="GZ144" s="79">
        <f t="shared" si="874"/>
        <v>8919.9495299999999</v>
      </c>
      <c r="HD144" s="79">
        <f>+[1]Аппарат!EG139+[1]Филиалы!EG98</f>
        <v>39172.449269999997</v>
      </c>
    </row>
    <row r="145" spans="1:212" ht="12.75" customHeight="1" x14ac:dyDescent="0.2">
      <c r="A145" s="338" t="s">
        <v>403</v>
      </c>
      <c r="B145" s="128" t="s">
        <v>404</v>
      </c>
      <c r="C145" s="149">
        <f t="shared" si="1159"/>
        <v>215.45000000000002</v>
      </c>
      <c r="D145" s="68">
        <f>+[1]Аппарат!D140+[1]Филиалы!D101</f>
        <v>215.45000000000002</v>
      </c>
      <c r="E145" s="68">
        <f>+[1]Аппарат!E140+[1]Филиалы!F101</f>
        <v>0</v>
      </c>
      <c r="F145" s="68">
        <f>+[1]Филиалы!E101</f>
        <v>0</v>
      </c>
      <c r="G145" s="150">
        <f t="shared" si="934"/>
        <v>207.37799999999999</v>
      </c>
      <c r="H145" s="68">
        <f>+[1]Аппарат!H140+[1]Филиалы!H101</f>
        <v>203.23166214</v>
      </c>
      <c r="I145" s="68">
        <f>+[1]Аппарат!I140+[1]Филиалы!J101</f>
        <v>4.1463378599999974</v>
      </c>
      <c r="J145" s="68">
        <f>+[1]Филиалы!I101</f>
        <v>0</v>
      </c>
      <c r="K145" s="139">
        <f t="shared" si="1162"/>
        <v>8.0720000000000312</v>
      </c>
      <c r="L145" s="140">
        <f t="shared" si="1163"/>
        <v>-3.746576932002796</v>
      </c>
      <c r="M145" s="149">
        <f t="shared" si="762"/>
        <v>237.67999999999998</v>
      </c>
      <c r="N145" s="68">
        <f>+[1]Аппарат!N140+[1]Филиалы!N101</f>
        <v>237.67999999999998</v>
      </c>
      <c r="O145" s="68">
        <f>+[1]Аппарат!O140+[1]Филиалы!P101</f>
        <v>0</v>
      </c>
      <c r="P145" s="68">
        <f>+[1]Филиалы!O101</f>
        <v>0</v>
      </c>
      <c r="Q145" s="150">
        <f t="shared" si="1156"/>
        <v>212.32900000000001</v>
      </c>
      <c r="R145" s="68">
        <f>+[1]Аппарат!R140+[1]Филиалы!R101</f>
        <v>207.74878192457354</v>
      </c>
      <c r="S145" s="68">
        <f>+[1]Аппарат!S140+[1]Филиалы!T101</f>
        <v>4.5802180754264761</v>
      </c>
      <c r="T145" s="68">
        <f>+[1]Филиалы!S101</f>
        <v>0</v>
      </c>
      <c r="U145" s="139">
        <f t="shared" si="1166"/>
        <v>25.350999999999971</v>
      </c>
      <c r="V145" s="140">
        <f t="shared" si="1167"/>
        <v>-10.666021541568483</v>
      </c>
      <c r="W145" s="149">
        <f t="shared" si="841"/>
        <v>237.65</v>
      </c>
      <c r="X145" s="68">
        <f>+[1]Аппарат!X140+[1]Филиалы!X101</f>
        <v>237.65</v>
      </c>
      <c r="Y145" s="68">
        <f>+[1]Аппарат!Y140+[1]Филиалы!Z101</f>
        <v>0</v>
      </c>
      <c r="Z145" s="68">
        <f>+[1]Филиалы!Y101</f>
        <v>0</v>
      </c>
      <c r="AA145" s="150">
        <f t="shared" si="842"/>
        <v>232.76900000000001</v>
      </c>
      <c r="AB145" s="68">
        <f>+[1]Аппарат!AB140+[1]Филиалы!AB101</f>
        <v>228.18300500000001</v>
      </c>
      <c r="AC145" s="68">
        <f>+[1]Аппарат!AC140+[1]Филиалы!AD101</f>
        <v>3.9859950000000026</v>
      </c>
      <c r="AD145" s="68">
        <f>+[1]Филиалы!AC101</f>
        <v>0.6</v>
      </c>
      <c r="AE145" s="139">
        <f t="shared" si="1170"/>
        <v>4.8810000000000002</v>
      </c>
      <c r="AF145" s="140">
        <f t="shared" si="1171"/>
        <v>-2.053860719545554</v>
      </c>
      <c r="AG145" s="149">
        <f t="shared" si="843"/>
        <v>690.78</v>
      </c>
      <c r="AH145" s="68">
        <f t="shared" ref="AH145:AJ151" si="1198">+D145+N145+X145</f>
        <v>690.78</v>
      </c>
      <c r="AI145" s="68">
        <f t="shared" si="1198"/>
        <v>0</v>
      </c>
      <c r="AJ145" s="68">
        <f t="shared" si="1198"/>
        <v>0</v>
      </c>
      <c r="AK145" s="150">
        <f t="shared" si="844"/>
        <v>652.47600000000011</v>
      </c>
      <c r="AL145" s="68">
        <f t="shared" ref="AL145:AN151" si="1199">+H145+R145+AB145</f>
        <v>639.16344906457357</v>
      </c>
      <c r="AM145" s="68">
        <f t="shared" si="1199"/>
        <v>12.712550935426476</v>
      </c>
      <c r="AN145" s="68">
        <f t="shared" si="1199"/>
        <v>0.6</v>
      </c>
      <c r="AO145" s="139">
        <f t="shared" si="1174"/>
        <v>38.30399999999986</v>
      </c>
      <c r="AP145" s="140">
        <f t="shared" si="1175"/>
        <v>-5.5450360462086223</v>
      </c>
      <c r="AQ145" s="149">
        <f t="shared" si="845"/>
        <v>237.64000000000001</v>
      </c>
      <c r="AR145" s="68">
        <f>+[1]Аппарат!AR140+[1]Филиалы!AR101</f>
        <v>237.64000000000001</v>
      </c>
      <c r="AS145" s="68">
        <f>+[1]Аппарат!AS140+[1]Филиалы!AT101</f>
        <v>0</v>
      </c>
      <c r="AT145" s="68">
        <f>+[1]Филиалы!AS101</f>
        <v>0</v>
      </c>
      <c r="AU145" s="150">
        <f t="shared" si="846"/>
        <v>212.03005999999999</v>
      </c>
      <c r="AV145" s="68">
        <f>+[1]Аппарат!AV140+[1]Филиалы!AV101</f>
        <v>200.47310999999999</v>
      </c>
      <c r="AW145" s="68">
        <f>+[1]Аппарат!AW140+[1]Филиалы!AX101</f>
        <v>5.9512499999999999</v>
      </c>
      <c r="AX145" s="68">
        <f>+[1]Филиалы!AW101</f>
        <v>5.6057000000000006</v>
      </c>
      <c r="AY145" s="139">
        <f t="shared" si="1178"/>
        <v>25.609940000000023</v>
      </c>
      <c r="AZ145" s="140">
        <f t="shared" si="1179"/>
        <v>-10.776780003366454</v>
      </c>
      <c r="BA145" s="149">
        <f t="shared" si="847"/>
        <v>237.64000000000001</v>
      </c>
      <c r="BB145" s="68">
        <f>+[1]Аппарат!BB140+[1]Филиалы!BB101</f>
        <v>237.64000000000001</v>
      </c>
      <c r="BC145" s="68">
        <f>+[1]Аппарат!BC140+[1]Филиалы!BD101</f>
        <v>0</v>
      </c>
      <c r="BD145" s="68">
        <f>+[1]Филиалы!BC101</f>
        <v>0</v>
      </c>
      <c r="BE145" s="150">
        <f t="shared" si="848"/>
        <v>210.06692000000001</v>
      </c>
      <c r="BF145" s="68">
        <f>+[1]Аппарат!BF140+[1]Филиалы!BF101</f>
        <v>201.06341</v>
      </c>
      <c r="BG145" s="68">
        <f>+[1]Аппарат!BG140+[1]Филиалы!BH101</f>
        <v>4.7437399999999998</v>
      </c>
      <c r="BH145" s="68">
        <f>+[1]Филиалы!BG101</f>
        <v>4.2597699999999996</v>
      </c>
      <c r="BI145" s="139">
        <f t="shared" si="1182"/>
        <v>27.573080000000004</v>
      </c>
      <c r="BJ145" s="140">
        <f t="shared" si="1183"/>
        <v>-11.602878303315947</v>
      </c>
      <c r="BK145" s="149">
        <f t="shared" si="849"/>
        <v>237.62000000000003</v>
      </c>
      <c r="BL145" s="68">
        <f>+[1]Аппарат!BL140+[1]Филиалы!BL101</f>
        <v>237.62000000000003</v>
      </c>
      <c r="BM145" s="68">
        <f>+[1]Аппарат!BM140+[1]Филиалы!BN101</f>
        <v>0</v>
      </c>
      <c r="BN145" s="68">
        <f>+[1]Филиалы!BM101</f>
        <v>0</v>
      </c>
      <c r="BO145" s="150">
        <f t="shared" si="850"/>
        <v>203.66867999999999</v>
      </c>
      <c r="BP145" s="68">
        <f>+[1]Аппарат!BP140+[1]Филиалы!BP101</f>
        <v>192.68251000000001</v>
      </c>
      <c r="BQ145" s="68">
        <f>+[1]Аппарат!BQ140+[1]Филиалы!BR101</f>
        <v>5.0853899999999994</v>
      </c>
      <c r="BR145" s="68">
        <f>+[1]Филиалы!BQ101</f>
        <v>5.9007800000000001</v>
      </c>
      <c r="BS145" s="139">
        <f t="shared" si="1186"/>
        <v>33.951320000000038</v>
      </c>
      <c r="BT145" s="140">
        <f t="shared" si="1187"/>
        <v>-14.288073394495427</v>
      </c>
      <c r="BU145" s="149">
        <f t="shared" si="851"/>
        <v>712.90000000000009</v>
      </c>
      <c r="BV145" s="68">
        <f t="shared" ref="BV145:BX151" si="1200">+AR145+BB145+BL145</f>
        <v>712.90000000000009</v>
      </c>
      <c r="BW145" s="68">
        <f t="shared" si="1200"/>
        <v>0</v>
      </c>
      <c r="BX145" s="68">
        <f t="shared" si="1200"/>
        <v>0</v>
      </c>
      <c r="BY145" s="150">
        <f t="shared" si="852"/>
        <v>625.76566000000003</v>
      </c>
      <c r="BZ145" s="68">
        <f t="shared" ref="BZ145:CB151" si="1201">+AV145+BF145+BP145</f>
        <v>594.21902999999998</v>
      </c>
      <c r="CA145" s="68">
        <f t="shared" si="1201"/>
        <v>15.780380000000001</v>
      </c>
      <c r="CB145" s="68">
        <f t="shared" si="1201"/>
        <v>15.766249999999999</v>
      </c>
      <c r="CC145" s="139">
        <f t="shared" si="1190"/>
        <v>87.134340000000066</v>
      </c>
      <c r="CD145" s="140">
        <f t="shared" si="1191"/>
        <v>-12.222519287417597</v>
      </c>
      <c r="CE145" s="149">
        <f t="shared" si="853"/>
        <v>1403.68</v>
      </c>
      <c r="CF145" s="68">
        <f t="shared" ref="CF145:CH151" si="1202">+AH145+BV145</f>
        <v>1403.68</v>
      </c>
      <c r="CG145" s="68">
        <f t="shared" si="1202"/>
        <v>0</v>
      </c>
      <c r="CH145" s="68">
        <f t="shared" si="1202"/>
        <v>0</v>
      </c>
      <c r="CI145" s="150">
        <f t="shared" si="854"/>
        <v>1278.2416600000001</v>
      </c>
      <c r="CJ145" s="68">
        <f>+[1]Аппарат!CJ140+[1]Филиалы!CJ101</f>
        <v>1233.3824790645735</v>
      </c>
      <c r="CK145" s="68">
        <f>+[1]Аппарат!CK140+[1]Филиалы!CL101</f>
        <v>28.492930935426472</v>
      </c>
      <c r="CL145" s="68">
        <f>+[1]Филиалы!CK101</f>
        <v>16.366249999999997</v>
      </c>
      <c r="CM145" s="139">
        <f t="shared" si="1194"/>
        <v>125.43833999999993</v>
      </c>
      <c r="CN145" s="140">
        <f t="shared" si="1195"/>
        <v>-8.9363914852387865</v>
      </c>
      <c r="CO145" s="149">
        <f t="shared" si="933"/>
        <v>260.33000000000004</v>
      </c>
      <c r="CP145" s="68">
        <f>+[1]Аппарат!CP140+[1]Филиалы!CP101</f>
        <v>260.33000000000004</v>
      </c>
      <c r="CQ145" s="68">
        <f>+[1]Аппарат!CQ140+[1]Филиалы!CR101</f>
        <v>0</v>
      </c>
      <c r="CR145" s="68">
        <f>+[1]Филиалы!CQ101</f>
        <v>0</v>
      </c>
      <c r="CS145" s="150">
        <f t="shared" si="935"/>
        <v>210.35052000000002</v>
      </c>
      <c r="CT145" s="68">
        <f>+[1]Аппарат!CT140+[1]Филиалы!CT101</f>
        <v>199.41184000000001</v>
      </c>
      <c r="CU145" s="68">
        <f>+[1]Аппарат!CU140+[1]Филиалы!CV101</f>
        <v>4.7702099999999996</v>
      </c>
      <c r="CV145" s="68">
        <f>+[1]Филиалы!CU101</f>
        <v>6.1684700000000001</v>
      </c>
      <c r="CW145" s="139">
        <f t="shared" si="763"/>
        <v>49.979480000000024</v>
      </c>
      <c r="CX145" s="140">
        <f t="shared" si="764"/>
        <v>-19.198509583989548</v>
      </c>
      <c r="CY145" s="149">
        <f t="shared" si="765"/>
        <v>252.02000000000004</v>
      </c>
      <c r="CZ145" s="68">
        <f>+[1]Аппарат!CZ140+[1]Филиалы!CZ101</f>
        <v>252.02000000000004</v>
      </c>
      <c r="DA145" s="68">
        <f>+[1]Аппарат!DA140+[1]Филиалы!DB101</f>
        <v>0</v>
      </c>
      <c r="DB145" s="68">
        <f>+[1]Филиалы!DA101</f>
        <v>0</v>
      </c>
      <c r="DC145" s="150">
        <f t="shared" si="1157"/>
        <v>330.61005999999992</v>
      </c>
      <c r="DD145" s="68">
        <f>+[1]Аппарат!DD140+[1]Филиалы!DD101</f>
        <v>318.40755999999993</v>
      </c>
      <c r="DE145" s="68">
        <f>+[1]Аппарат!DE140+[1]Филиалы!DF101</f>
        <v>5.6687899999999996</v>
      </c>
      <c r="DF145" s="68">
        <f>+[1]Филиалы!DE101</f>
        <v>6.5337099999999992</v>
      </c>
      <c r="DG145" s="139">
        <f t="shared" si="766"/>
        <v>-78.59005999999988</v>
      </c>
      <c r="DH145" s="140">
        <f t="shared" si="767"/>
        <v>31.184056820887179</v>
      </c>
      <c r="DI145" s="149">
        <f t="shared" si="855"/>
        <v>251.92000000000004</v>
      </c>
      <c r="DJ145" s="68">
        <f>+[1]Аппарат!DJ140+[1]Филиалы!DJ101</f>
        <v>251.92000000000004</v>
      </c>
      <c r="DK145" s="68">
        <f>+[1]Аппарат!DK140+[1]Филиалы!DL101</f>
        <v>0</v>
      </c>
      <c r="DL145" s="68">
        <f>+[1]Филиалы!DK101</f>
        <v>0</v>
      </c>
      <c r="DM145" s="150">
        <f t="shared" si="856"/>
        <v>320.62105999999994</v>
      </c>
      <c r="DN145" s="68">
        <f>+[1]Аппарат!DN140+[1]Филиалы!DN101</f>
        <v>306.48641999999995</v>
      </c>
      <c r="DO145" s="68">
        <f>+[1]Аппарат!DO140+[1]Филиалы!DP101</f>
        <v>6.3362400000000001</v>
      </c>
      <c r="DP145" s="68">
        <f>+[1]Филиалы!DO101</f>
        <v>7.7984</v>
      </c>
      <c r="DQ145" s="139">
        <f t="shared" si="768"/>
        <v>-68.701059999999899</v>
      </c>
      <c r="DR145" s="140">
        <f t="shared" si="769"/>
        <v>27.270982851698903</v>
      </c>
      <c r="DS145" s="149">
        <f t="shared" si="857"/>
        <v>764.27000000000021</v>
      </c>
      <c r="DT145" s="68">
        <f t="shared" ref="DT145:DV151" si="1203">+CP145+CZ145+DJ145</f>
        <v>764.27000000000021</v>
      </c>
      <c r="DU145" s="68">
        <f t="shared" si="1203"/>
        <v>0</v>
      </c>
      <c r="DV145" s="68">
        <f t="shared" si="1203"/>
        <v>0</v>
      </c>
      <c r="DW145" s="150">
        <f t="shared" si="858"/>
        <v>861.58163999999999</v>
      </c>
      <c r="DX145" s="68">
        <f t="shared" ref="DX145:DZ151" si="1204">+CT145+DD145+DN145</f>
        <v>824.30581999999993</v>
      </c>
      <c r="DY145" s="68">
        <f t="shared" si="1204"/>
        <v>16.77524</v>
      </c>
      <c r="DZ145" s="68">
        <f t="shared" si="1204"/>
        <v>20.500579999999999</v>
      </c>
      <c r="EA145" s="139">
        <f t="shared" si="770"/>
        <v>-97.311639999999784</v>
      </c>
      <c r="EB145" s="140">
        <f t="shared" si="771"/>
        <v>12.732625904457805</v>
      </c>
      <c r="EC145" s="149">
        <f t="shared" si="859"/>
        <v>2167.9500000000003</v>
      </c>
      <c r="ED145" s="68">
        <f t="shared" ref="ED145:EF151" si="1205">+CF145+DT145</f>
        <v>2167.9500000000003</v>
      </c>
      <c r="EE145" s="68">
        <f t="shared" si="1205"/>
        <v>0</v>
      </c>
      <c r="EF145" s="68">
        <f t="shared" si="1205"/>
        <v>0</v>
      </c>
      <c r="EG145" s="150">
        <f t="shared" si="860"/>
        <v>2139.8233</v>
      </c>
      <c r="EH145" s="68">
        <f t="shared" ref="EH145:EJ151" si="1206">+CJ145+DX145</f>
        <v>2057.6882990645736</v>
      </c>
      <c r="EI145" s="68">
        <f t="shared" si="1206"/>
        <v>45.268170935426468</v>
      </c>
      <c r="EJ145" s="68">
        <f t="shared" si="1206"/>
        <v>36.866829999999993</v>
      </c>
      <c r="EK145" s="139">
        <f t="shared" si="772"/>
        <v>28.126700000000255</v>
      </c>
      <c r="EL145" s="140">
        <f t="shared" si="773"/>
        <v>-1.2973869323554652</v>
      </c>
      <c r="EM145" s="149">
        <f t="shared" si="861"/>
        <v>245.89000000000001</v>
      </c>
      <c r="EN145" s="68">
        <f>+[1]Аппарат!EN140+[1]Филиалы!EN101</f>
        <v>245.89000000000001</v>
      </c>
      <c r="EO145" s="68">
        <f>+[1]Аппарат!EO140+[1]Филиалы!EP101</f>
        <v>0</v>
      </c>
      <c r="EP145" s="68">
        <f>+[1]Филиалы!EO101</f>
        <v>0</v>
      </c>
      <c r="EQ145" s="150">
        <f t="shared" si="862"/>
        <v>375.52519000000001</v>
      </c>
      <c r="ER145" s="68">
        <f>+[1]Аппарат!ER140+[1]Филиалы!ER101</f>
        <v>361.53314999999998</v>
      </c>
      <c r="ES145" s="68">
        <f>+[1]Аппарат!ES140+[1]Филиалы!ET101</f>
        <v>8.1808700000000005</v>
      </c>
      <c r="ET145" s="68">
        <f>+[1]Филиалы!ES101</f>
        <v>5.8111699999999997</v>
      </c>
      <c r="EU145" s="139">
        <f t="shared" si="774"/>
        <v>-129.63518999999999</v>
      </c>
      <c r="EV145" s="140">
        <f t="shared" si="775"/>
        <v>52.720806051486448</v>
      </c>
      <c r="EW145" s="149">
        <f t="shared" si="863"/>
        <v>245.89000000000001</v>
      </c>
      <c r="EX145" s="68">
        <f>+[1]Аппарат!EX140+[1]Филиалы!EX101</f>
        <v>245.89000000000001</v>
      </c>
      <c r="EY145" s="68">
        <f>+[1]Аппарат!EY140+[1]Филиалы!EZ101</f>
        <v>0</v>
      </c>
      <c r="EZ145" s="68">
        <f>+[1]Филиалы!EY101</f>
        <v>0</v>
      </c>
      <c r="FA145" s="150">
        <f t="shared" si="864"/>
        <v>237.01342999999997</v>
      </c>
      <c r="FB145" s="68">
        <f>+[1]Аппарат!FB140+[1]Филиалы!FB101</f>
        <v>229.60584999999998</v>
      </c>
      <c r="FC145" s="68">
        <f>+[1]Аппарат!FC140+[1]Филиалы!FD101</f>
        <v>5.52318</v>
      </c>
      <c r="FD145" s="68">
        <f>+[1]Филиалы!FC101</f>
        <v>1.8844000000000001</v>
      </c>
      <c r="FE145" s="139">
        <f t="shared" si="776"/>
        <v>8.8765700000000436</v>
      </c>
      <c r="FF145" s="140">
        <f t="shared" si="777"/>
        <v>-3.6099760055309389</v>
      </c>
      <c r="FG145" s="149">
        <f t="shared" si="865"/>
        <v>267.83999999999997</v>
      </c>
      <c r="FH145" s="68">
        <f>+[1]Аппарат!FH140+[1]Филиалы!FH101</f>
        <v>267.83999999999997</v>
      </c>
      <c r="FI145" s="68">
        <f>+[1]Аппарат!FI140+[1]Филиалы!FJ101</f>
        <v>0</v>
      </c>
      <c r="FJ145" s="68">
        <f>+[1]Филиалы!FI101</f>
        <v>0</v>
      </c>
      <c r="FK145" s="150">
        <f t="shared" si="866"/>
        <v>412.34006000000005</v>
      </c>
      <c r="FL145" s="68">
        <f>+[1]Аппарат!FL140+[1]Филиалы!FL101</f>
        <v>402.92022000000003</v>
      </c>
      <c r="FM145" s="68">
        <f>+[1]Аппарат!FM140+[1]Филиалы!FN101</f>
        <v>5.7410299999999994</v>
      </c>
      <c r="FN145" s="68">
        <f>+[1]Филиалы!FM101</f>
        <v>3.6788099999999999</v>
      </c>
      <c r="FO145" s="139">
        <f t="shared" si="778"/>
        <v>-144.50006000000008</v>
      </c>
      <c r="FP145" s="140">
        <f t="shared" si="779"/>
        <v>53.950141875746738</v>
      </c>
      <c r="FQ145" s="149">
        <f t="shared" si="867"/>
        <v>759.62</v>
      </c>
      <c r="FR145" s="68">
        <f t="shared" ref="FR145:FT151" si="1207">+EN145+EX145+FH145</f>
        <v>759.62</v>
      </c>
      <c r="FS145" s="68">
        <f t="shared" si="1207"/>
        <v>0</v>
      </c>
      <c r="FT145" s="68">
        <f t="shared" si="1207"/>
        <v>0</v>
      </c>
      <c r="FU145" s="150">
        <f t="shared" si="868"/>
        <v>1024.8786799999998</v>
      </c>
      <c r="FV145" s="68">
        <f t="shared" ref="FV145:FX151" si="1208">+ER145+FB145+FL145</f>
        <v>994.05921999999987</v>
      </c>
      <c r="FW145" s="68">
        <f t="shared" si="1208"/>
        <v>19.445080000000001</v>
      </c>
      <c r="FX145" s="68">
        <f t="shared" si="1208"/>
        <v>11.37438</v>
      </c>
      <c r="FY145" s="139">
        <f t="shared" si="780"/>
        <v>-265.2586799999998</v>
      </c>
      <c r="FZ145" s="140">
        <f t="shared" si="781"/>
        <v>34.919917853663634</v>
      </c>
      <c r="GA145" s="149">
        <f t="shared" si="869"/>
        <v>1523.8900000000003</v>
      </c>
      <c r="GB145" s="68">
        <f t="shared" ref="GB145:GD151" si="1209">+DT145+FR145</f>
        <v>1523.8900000000003</v>
      </c>
      <c r="GC145" s="68">
        <f t="shared" si="1209"/>
        <v>0</v>
      </c>
      <c r="GD145" s="68">
        <f t="shared" si="1209"/>
        <v>0</v>
      </c>
      <c r="GE145" s="150">
        <f t="shared" si="870"/>
        <v>1886.4603199999997</v>
      </c>
      <c r="GF145" s="68">
        <f t="shared" ref="GF145:GH151" si="1210">+DX145+FV145</f>
        <v>1818.3650399999997</v>
      </c>
      <c r="GG145" s="68">
        <f t="shared" si="1210"/>
        <v>36.220320000000001</v>
      </c>
      <c r="GH145" s="68">
        <f t="shared" si="1210"/>
        <v>31.874960000000002</v>
      </c>
      <c r="GI145" s="139">
        <f t="shared" si="782"/>
        <v>-362.57031999999936</v>
      </c>
      <c r="GJ145" s="140">
        <f t="shared" si="783"/>
        <v>23.792420712781052</v>
      </c>
      <c r="GK145" s="149">
        <f t="shared" si="871"/>
        <v>2927.57</v>
      </c>
      <c r="GL145" s="68">
        <f t="shared" ref="GL145:GN151" si="1211">+ED145+FR145</f>
        <v>2927.57</v>
      </c>
      <c r="GM145" s="68">
        <f t="shared" si="1211"/>
        <v>0</v>
      </c>
      <c r="GN145" s="68">
        <f t="shared" si="1211"/>
        <v>0</v>
      </c>
      <c r="GO145" s="150">
        <f t="shared" si="872"/>
        <v>3164.7019800000003</v>
      </c>
      <c r="GP145" s="68">
        <f t="shared" ref="GP145:GR151" si="1212">+EH145+FV145</f>
        <v>3051.7475190645737</v>
      </c>
      <c r="GQ145" s="68">
        <f t="shared" si="1212"/>
        <v>64.713250935426473</v>
      </c>
      <c r="GR145" s="68">
        <f t="shared" si="1212"/>
        <v>48.241209999999995</v>
      </c>
      <c r="GS145" s="139">
        <f t="shared" si="784"/>
        <v>-237.13198000000011</v>
      </c>
      <c r="GT145" s="140">
        <f t="shared" si="785"/>
        <v>8.0999593519540269</v>
      </c>
      <c r="GV145" s="31">
        <f>+GK145-[1]Шатура!GK101</f>
        <v>2927.57</v>
      </c>
      <c r="GX145" s="65">
        <f t="shared" si="1158"/>
        <v>-1278.2416600000001</v>
      </c>
      <c r="GZ145" s="79">
        <f t="shared" si="874"/>
        <v>652.47600000000011</v>
      </c>
    </row>
    <row r="146" spans="1:212" ht="15" x14ac:dyDescent="0.2">
      <c r="A146" s="338"/>
      <c r="B146" s="107" t="s">
        <v>405</v>
      </c>
      <c r="C146" s="149">
        <f t="shared" si="1159"/>
        <v>3504.24</v>
      </c>
      <c r="D146" s="68">
        <f>+[1]Аппарат!D141+[1]Филиалы!D99</f>
        <v>3504.24</v>
      </c>
      <c r="E146" s="68">
        <f>+[1]Аппарат!E141+[1]Филиалы!F99</f>
        <v>0</v>
      </c>
      <c r="F146" s="68">
        <f>+[1]Филиалы!E99</f>
        <v>0</v>
      </c>
      <c r="G146" s="150">
        <f t="shared" si="934"/>
        <v>3225.2860000000001</v>
      </c>
      <c r="H146" s="68">
        <f>+[1]Аппарат!H141+[1]Филиалы!H99</f>
        <v>2353.7933992406756</v>
      </c>
      <c r="I146" s="68">
        <f>+[1]Аппарат!I141+[1]Филиалы!J99</f>
        <v>870.0626007593246</v>
      </c>
      <c r="J146" s="68">
        <f>+[1]Филиалы!I99</f>
        <v>1.43</v>
      </c>
      <c r="K146" s="139">
        <f t="shared" si="1162"/>
        <v>278.95399999999972</v>
      </c>
      <c r="L146" s="140">
        <f t="shared" si="1163"/>
        <v>-7.9604707440129658</v>
      </c>
      <c r="M146" s="149">
        <f t="shared" si="762"/>
        <v>3504.25</v>
      </c>
      <c r="N146" s="68">
        <f>+[1]Аппарат!N141+[1]Филиалы!N99</f>
        <v>3504.25</v>
      </c>
      <c r="O146" s="68">
        <f>+[1]Аппарат!O141+[1]Филиалы!P99</f>
        <v>0</v>
      </c>
      <c r="P146" s="68">
        <f>+[1]Филиалы!O99</f>
        <v>0</v>
      </c>
      <c r="Q146" s="150">
        <f t="shared" si="1156"/>
        <v>3414.7633886997</v>
      </c>
      <c r="R146" s="68">
        <f>+[1]Аппарат!R141+[1]Филиалы!R99</f>
        <v>2467.5074042762562</v>
      </c>
      <c r="S146" s="68">
        <f>+[1]Аппарат!S141+[1]Филиалы!T99</f>
        <v>945.05598442344387</v>
      </c>
      <c r="T146" s="68">
        <f>+[1]Филиалы!S99</f>
        <v>2.2000000000000002</v>
      </c>
      <c r="U146" s="139">
        <f t="shared" si="1166"/>
        <v>89.486611300299955</v>
      </c>
      <c r="V146" s="140">
        <f t="shared" si="1167"/>
        <v>-2.5536594506756103</v>
      </c>
      <c r="W146" s="149">
        <f t="shared" si="841"/>
        <v>4304.24</v>
      </c>
      <c r="X146" s="68">
        <f>+[1]Аппарат!X141+[1]Филиалы!X99</f>
        <v>4304.24</v>
      </c>
      <c r="Y146" s="68">
        <f>+[1]Аппарат!Y141+[1]Филиалы!Z99</f>
        <v>0</v>
      </c>
      <c r="Z146" s="68">
        <f>+[1]Филиалы!Y99</f>
        <v>0</v>
      </c>
      <c r="AA146" s="150">
        <f t="shared" si="842"/>
        <v>3454.9520000000002</v>
      </c>
      <c r="AB146" s="68">
        <f>+[1]Аппарат!AB141+[1]Филиалы!AB99</f>
        <v>2592.4556753170036</v>
      </c>
      <c r="AC146" s="68">
        <f>+[1]Аппарат!AC141+[1]Филиалы!AD99</f>
        <v>853.49632468299649</v>
      </c>
      <c r="AD146" s="68">
        <f>+[1]Филиалы!AC99</f>
        <v>9</v>
      </c>
      <c r="AE146" s="139">
        <f t="shared" si="1170"/>
        <v>849.28799999999956</v>
      </c>
      <c r="AF146" s="140">
        <f t="shared" si="1171"/>
        <v>-19.731427615560463</v>
      </c>
      <c r="AG146" s="149">
        <f t="shared" si="843"/>
        <v>11312.73</v>
      </c>
      <c r="AH146" s="68">
        <f t="shared" si="1198"/>
        <v>11312.73</v>
      </c>
      <c r="AI146" s="68">
        <f t="shared" si="1198"/>
        <v>0</v>
      </c>
      <c r="AJ146" s="68">
        <f t="shared" si="1198"/>
        <v>0</v>
      </c>
      <c r="AK146" s="150">
        <f t="shared" si="844"/>
        <v>10095.001388699699</v>
      </c>
      <c r="AL146" s="68">
        <f t="shared" si="1199"/>
        <v>7413.756478833935</v>
      </c>
      <c r="AM146" s="68">
        <f t="shared" si="1199"/>
        <v>2668.6149098657652</v>
      </c>
      <c r="AN146" s="68">
        <f t="shared" si="1199"/>
        <v>12.629999999999999</v>
      </c>
      <c r="AO146" s="139">
        <f t="shared" si="1174"/>
        <v>1217.7286113003011</v>
      </c>
      <c r="AP146" s="140">
        <f t="shared" si="1175"/>
        <v>-10.76423295968614</v>
      </c>
      <c r="AQ146" s="149">
        <f t="shared" si="845"/>
        <v>4449.1400000000003</v>
      </c>
      <c r="AR146" s="68">
        <f>+[1]Аппарат!AR141+[1]Филиалы!AR99</f>
        <v>4449.1400000000003</v>
      </c>
      <c r="AS146" s="68">
        <f>+[1]Аппарат!AS141+[1]Филиалы!AT99</f>
        <v>0</v>
      </c>
      <c r="AT146" s="68">
        <f>+[1]Филиалы!AS99</f>
        <v>0</v>
      </c>
      <c r="AU146" s="150">
        <f t="shared" si="846"/>
        <v>3599.8420000000001</v>
      </c>
      <c r="AV146" s="68">
        <f>+[1]Аппарат!AV141+[1]Филиалы!AV99</f>
        <v>2690.0750626024674</v>
      </c>
      <c r="AW146" s="68">
        <f>+[1]Аппарат!AW141+[1]Филиалы!AX99</f>
        <v>909.35393739753283</v>
      </c>
      <c r="AX146" s="68">
        <f>+[1]Филиалы!AW99</f>
        <v>0.41299999999999998</v>
      </c>
      <c r="AY146" s="139">
        <f t="shared" si="1178"/>
        <v>849.29800000000023</v>
      </c>
      <c r="AZ146" s="140">
        <f t="shared" si="1179"/>
        <v>-19.089037431953145</v>
      </c>
      <c r="BA146" s="149">
        <f t="shared" si="847"/>
        <v>4449.1400000000003</v>
      </c>
      <c r="BB146" s="68">
        <f>+[1]Аппарат!BB141+[1]Филиалы!BB99</f>
        <v>4449.1400000000003</v>
      </c>
      <c r="BC146" s="68">
        <f>+[1]Аппарат!BC141+[1]Филиалы!BD99</f>
        <v>0</v>
      </c>
      <c r="BD146" s="68">
        <f>+[1]Филиалы!BC99</f>
        <v>0</v>
      </c>
      <c r="BE146" s="150">
        <f t="shared" si="848"/>
        <v>3578.5729999999999</v>
      </c>
      <c r="BF146" s="68">
        <f>+[1]Аппарат!BF141+[1]Филиалы!BF99</f>
        <v>2671.0993745416718</v>
      </c>
      <c r="BG146" s="68">
        <f>+[1]Аппарат!BG141+[1]Филиалы!BH99</f>
        <v>906.14962545832816</v>
      </c>
      <c r="BH146" s="68">
        <f>+[1]Филиалы!BG99</f>
        <v>1.3240000000000001</v>
      </c>
      <c r="BI146" s="139">
        <f t="shared" si="1182"/>
        <v>870.56700000000046</v>
      </c>
      <c r="BJ146" s="140">
        <f t="shared" si="1183"/>
        <v>-19.56708487482976</v>
      </c>
      <c r="BK146" s="149">
        <f t="shared" si="849"/>
        <v>4449.1400000000003</v>
      </c>
      <c r="BL146" s="68">
        <f>+[1]Аппарат!BL141+[1]Филиалы!BL99</f>
        <v>4449.1400000000003</v>
      </c>
      <c r="BM146" s="68">
        <f>+[1]Аппарат!BM141+[1]Филиалы!BN99</f>
        <v>0</v>
      </c>
      <c r="BN146" s="68">
        <f>+[1]Филиалы!BM99</f>
        <v>0</v>
      </c>
      <c r="BO146" s="150">
        <f t="shared" si="850"/>
        <v>3760.5030000000002</v>
      </c>
      <c r="BP146" s="68">
        <f>+[1]Аппарат!BP141+[1]Филиалы!BP99</f>
        <v>2810.0783463099933</v>
      </c>
      <c r="BQ146" s="68">
        <f>+[1]Аппарат!BQ141+[1]Филиалы!BR99</f>
        <v>942.667653690007</v>
      </c>
      <c r="BR146" s="68">
        <f>+[1]Филиалы!BQ99</f>
        <v>7.7569999999999997</v>
      </c>
      <c r="BS146" s="139">
        <f t="shared" si="1186"/>
        <v>688.63700000000017</v>
      </c>
      <c r="BT146" s="140">
        <f t="shared" si="1187"/>
        <v>-15.47798001411509</v>
      </c>
      <c r="BU146" s="149">
        <f t="shared" si="851"/>
        <v>13347.420000000002</v>
      </c>
      <c r="BV146" s="68">
        <f t="shared" si="1200"/>
        <v>13347.420000000002</v>
      </c>
      <c r="BW146" s="68">
        <f t="shared" si="1200"/>
        <v>0</v>
      </c>
      <c r="BX146" s="68">
        <f t="shared" si="1200"/>
        <v>0</v>
      </c>
      <c r="BY146" s="150">
        <f t="shared" si="852"/>
        <v>10938.918000000001</v>
      </c>
      <c r="BZ146" s="68">
        <f t="shared" si="1201"/>
        <v>8171.2527834541324</v>
      </c>
      <c r="CA146" s="68">
        <f t="shared" si="1201"/>
        <v>2758.171216545868</v>
      </c>
      <c r="CB146" s="68">
        <f t="shared" si="1201"/>
        <v>9.4939999999999998</v>
      </c>
      <c r="CC146" s="139">
        <f t="shared" si="1190"/>
        <v>2408.5020000000004</v>
      </c>
      <c r="CD146" s="140">
        <f t="shared" si="1191"/>
        <v>-18.044700773632655</v>
      </c>
      <c r="CE146" s="149">
        <f t="shared" si="853"/>
        <v>24660.15</v>
      </c>
      <c r="CF146" s="68">
        <f t="shared" si="1202"/>
        <v>24660.15</v>
      </c>
      <c r="CG146" s="68">
        <f t="shared" si="1202"/>
        <v>0</v>
      </c>
      <c r="CH146" s="68">
        <f t="shared" si="1202"/>
        <v>0</v>
      </c>
      <c r="CI146" s="150">
        <f t="shared" si="854"/>
        <v>21033.919388699698</v>
      </c>
      <c r="CJ146" s="68">
        <f>+[1]Аппарат!CJ141+[1]Филиалы!CJ99</f>
        <v>15585.009262288066</v>
      </c>
      <c r="CK146" s="68">
        <f>+[1]Аппарат!CK141+[1]Филиалы!CL99</f>
        <v>5426.7861264116327</v>
      </c>
      <c r="CL146" s="68">
        <f>+[1]Филиалы!CK99</f>
        <v>22.123999999999999</v>
      </c>
      <c r="CM146" s="139">
        <f t="shared" si="1194"/>
        <v>3626.2306113003033</v>
      </c>
      <c r="CN146" s="140">
        <f t="shared" si="1195"/>
        <v>-14.704819765087819</v>
      </c>
      <c r="CO146" s="149">
        <f t="shared" si="933"/>
        <v>4449.1400000000003</v>
      </c>
      <c r="CP146" s="68">
        <f>+[1]Аппарат!CP141+[1]Филиалы!CP99</f>
        <v>4449.1400000000003</v>
      </c>
      <c r="CQ146" s="68">
        <f>+[1]Аппарат!CQ141+[1]Филиалы!CR99</f>
        <v>0</v>
      </c>
      <c r="CR146" s="68">
        <f>+[1]Филиалы!CQ99</f>
        <v>0</v>
      </c>
      <c r="CS146" s="150">
        <f t="shared" si="935"/>
        <v>3250.19508</v>
      </c>
      <c r="CT146" s="68">
        <f>+[1]Аппарат!CT141+[1]Филиалы!CT99</f>
        <v>2398.0381738136361</v>
      </c>
      <c r="CU146" s="68">
        <f>+[1]Аппарат!CU141+[1]Филиалы!CV99</f>
        <v>850.80010618636391</v>
      </c>
      <c r="CV146" s="68">
        <f>+[1]Филиалы!CU99</f>
        <v>1.3568</v>
      </c>
      <c r="CW146" s="139">
        <f t="shared" si="763"/>
        <v>1198.9449200000004</v>
      </c>
      <c r="CX146" s="140">
        <f t="shared" si="764"/>
        <v>-26.947790359485211</v>
      </c>
      <c r="CY146" s="149">
        <f t="shared" si="765"/>
        <v>4449.1400000000003</v>
      </c>
      <c r="CZ146" s="68">
        <f>+[1]Аппарат!CZ141+[1]Филиалы!CZ99</f>
        <v>4449.1400000000003</v>
      </c>
      <c r="DA146" s="68">
        <f>+[1]Аппарат!DA141+[1]Филиалы!DB99</f>
        <v>0</v>
      </c>
      <c r="DB146" s="68">
        <f>+[1]Филиалы!DA99</f>
        <v>0</v>
      </c>
      <c r="DC146" s="150">
        <f t="shared" si="1157"/>
        <v>3982.3440800000003</v>
      </c>
      <c r="DD146" s="68">
        <f>+[1]Аппарат!DD141+[1]Филиалы!DD99</f>
        <v>2992.8582695854693</v>
      </c>
      <c r="DE146" s="68">
        <f>+[1]Аппарат!DE141+[1]Филиалы!DF99</f>
        <v>988.48824041453076</v>
      </c>
      <c r="DF146" s="68">
        <f>+[1]Филиалы!DE99</f>
        <v>0.99756999999999996</v>
      </c>
      <c r="DG146" s="139">
        <f t="shared" si="766"/>
        <v>466.79592000000002</v>
      </c>
      <c r="DH146" s="140">
        <f t="shared" si="767"/>
        <v>-10.491823588378878</v>
      </c>
      <c r="DI146" s="149">
        <f t="shared" si="855"/>
        <v>4449.1400000000003</v>
      </c>
      <c r="DJ146" s="68">
        <f>+[1]Аппарат!DJ141+[1]Филиалы!DJ99</f>
        <v>4449.1400000000003</v>
      </c>
      <c r="DK146" s="68">
        <f>+[1]Аппарат!DK141+[1]Филиалы!DL99</f>
        <v>0</v>
      </c>
      <c r="DL146" s="68">
        <f>+[1]Филиалы!DK99</f>
        <v>0</v>
      </c>
      <c r="DM146" s="150">
        <f t="shared" si="856"/>
        <v>3982.3350700000005</v>
      </c>
      <c r="DN146" s="68">
        <f>+[1]Аппарат!DN141+[1]Филиалы!DN99</f>
        <v>3010.3035176914409</v>
      </c>
      <c r="DO146" s="68">
        <f>+[1]Аппарат!DO141+[1]Филиалы!DP99</f>
        <v>968.47548230855932</v>
      </c>
      <c r="DP146" s="68">
        <f>+[1]Филиалы!DO99</f>
        <v>3.5560700000000001</v>
      </c>
      <c r="DQ146" s="139">
        <f t="shared" si="768"/>
        <v>466.80492999999979</v>
      </c>
      <c r="DR146" s="140">
        <f t="shared" si="769"/>
        <v>-10.492026099425956</v>
      </c>
      <c r="DS146" s="149">
        <f t="shared" si="857"/>
        <v>13347.420000000002</v>
      </c>
      <c r="DT146" s="68">
        <f t="shared" si="1203"/>
        <v>13347.420000000002</v>
      </c>
      <c r="DU146" s="68">
        <f t="shared" si="1203"/>
        <v>0</v>
      </c>
      <c r="DV146" s="68">
        <f t="shared" si="1203"/>
        <v>0</v>
      </c>
      <c r="DW146" s="150">
        <f t="shared" si="858"/>
        <v>11214.874230000001</v>
      </c>
      <c r="DX146" s="68">
        <f t="shared" si="1204"/>
        <v>8401.1999610905477</v>
      </c>
      <c r="DY146" s="68">
        <f t="shared" si="1204"/>
        <v>2807.7638289094539</v>
      </c>
      <c r="DZ146" s="68">
        <f t="shared" si="1204"/>
        <v>5.9104399999999995</v>
      </c>
      <c r="EA146" s="139">
        <f t="shared" si="770"/>
        <v>2132.5457700000006</v>
      </c>
      <c r="EB146" s="140">
        <f t="shared" si="771"/>
        <v>-15.977213349096687</v>
      </c>
      <c r="EC146" s="149">
        <f t="shared" si="859"/>
        <v>38007.570000000007</v>
      </c>
      <c r="ED146" s="68">
        <f t="shared" si="1205"/>
        <v>38007.570000000007</v>
      </c>
      <c r="EE146" s="68">
        <f t="shared" si="1205"/>
        <v>0</v>
      </c>
      <c r="EF146" s="68">
        <f t="shared" si="1205"/>
        <v>0</v>
      </c>
      <c r="EG146" s="150">
        <f t="shared" si="860"/>
        <v>32248.793618699699</v>
      </c>
      <c r="EH146" s="68">
        <f t="shared" si="1206"/>
        <v>23986.209223378613</v>
      </c>
      <c r="EI146" s="68">
        <f t="shared" si="1206"/>
        <v>8234.5499553210866</v>
      </c>
      <c r="EJ146" s="68">
        <f t="shared" si="1206"/>
        <v>28.034439999999996</v>
      </c>
      <c r="EK146" s="139">
        <f t="shared" si="772"/>
        <v>5758.7763813003075</v>
      </c>
      <c r="EL146" s="140">
        <f t="shared" si="773"/>
        <v>-15.151656318202683</v>
      </c>
      <c r="EM146" s="149">
        <f t="shared" si="861"/>
        <v>6304.23</v>
      </c>
      <c r="EN146" s="68">
        <f>+[1]Аппарат!EN141+[1]Филиалы!EN99</f>
        <v>6304.23</v>
      </c>
      <c r="EO146" s="68">
        <f>+[1]Аппарат!EO141+[1]Филиалы!EP99</f>
        <v>0</v>
      </c>
      <c r="EP146" s="68">
        <f>+[1]Филиалы!EO99</f>
        <v>0</v>
      </c>
      <c r="EQ146" s="150">
        <f t="shared" si="862"/>
        <v>4599.2169999999996</v>
      </c>
      <c r="ER146" s="68">
        <f>+[1]Аппарат!ER141+[1]Филиалы!ER99</f>
        <v>3378.8673031796111</v>
      </c>
      <c r="ES146" s="68">
        <f>+[1]Аппарат!ES141+[1]Филиалы!ET99</f>
        <v>1220.3496968203888</v>
      </c>
      <c r="ET146" s="68">
        <f>+[1]Филиалы!ES99</f>
        <v>0</v>
      </c>
      <c r="EU146" s="139">
        <f t="shared" si="774"/>
        <v>1705.0129999999999</v>
      </c>
      <c r="EV146" s="140">
        <f t="shared" si="775"/>
        <v>-27.045539264906253</v>
      </c>
      <c r="EW146" s="149">
        <f t="shared" si="863"/>
        <v>6304.23</v>
      </c>
      <c r="EX146" s="68">
        <f>+[1]Аппарат!EX141+[1]Филиалы!EX99</f>
        <v>6304.23</v>
      </c>
      <c r="EY146" s="68">
        <f>+[1]Аппарат!EY141+[1]Филиалы!EZ99</f>
        <v>0</v>
      </c>
      <c r="EZ146" s="68">
        <f>+[1]Филиалы!EY99</f>
        <v>0</v>
      </c>
      <c r="FA146" s="150">
        <f t="shared" si="864"/>
        <v>4874.2159999999994</v>
      </c>
      <c r="FB146" s="68">
        <f>+[1]Аппарат!FB141+[1]Филиалы!FB99</f>
        <v>3562.3093341130393</v>
      </c>
      <c r="FC146" s="68">
        <f>+[1]Аппарат!FC141+[1]Филиалы!FD99</f>
        <v>1311.9066658869604</v>
      </c>
      <c r="FD146" s="68">
        <f>+[1]Филиалы!FC99</f>
        <v>0</v>
      </c>
      <c r="FE146" s="139">
        <f t="shared" si="776"/>
        <v>1430.0140000000001</v>
      </c>
      <c r="FF146" s="140">
        <f t="shared" si="777"/>
        <v>-22.683404634665933</v>
      </c>
      <c r="FG146" s="149">
        <f t="shared" si="865"/>
        <v>6304.23</v>
      </c>
      <c r="FH146" s="68">
        <f>+[1]Аппарат!FH141+[1]Филиалы!FH99</f>
        <v>6304.23</v>
      </c>
      <c r="FI146" s="68">
        <f>+[1]Аппарат!FI141+[1]Филиалы!FJ99</f>
        <v>0</v>
      </c>
      <c r="FJ146" s="68">
        <f>+[1]Филиалы!FI99</f>
        <v>0</v>
      </c>
      <c r="FK146" s="150">
        <f t="shared" si="866"/>
        <v>4990.57593</v>
      </c>
      <c r="FL146" s="68">
        <f>+[1]Аппарат!FL141+[1]Филиалы!FL99</f>
        <v>3718.3152230946866</v>
      </c>
      <c r="FM146" s="68">
        <f>+[1]Аппарат!FM141+[1]Филиалы!FN99</f>
        <v>1272.2607069053133</v>
      </c>
      <c r="FN146" s="68">
        <f>+[1]Филиалы!FM99</f>
        <v>0</v>
      </c>
      <c r="FO146" s="139">
        <f t="shared" si="778"/>
        <v>1313.6540699999996</v>
      </c>
      <c r="FP146" s="140">
        <f t="shared" si="779"/>
        <v>-20.837660903869306</v>
      </c>
      <c r="FQ146" s="149">
        <f t="shared" si="867"/>
        <v>18912.689999999999</v>
      </c>
      <c r="FR146" s="68">
        <f t="shared" si="1207"/>
        <v>18912.689999999999</v>
      </c>
      <c r="FS146" s="68">
        <f t="shared" si="1207"/>
        <v>0</v>
      </c>
      <c r="FT146" s="68">
        <f t="shared" si="1207"/>
        <v>0</v>
      </c>
      <c r="FU146" s="150">
        <f t="shared" si="868"/>
        <v>14464.00893</v>
      </c>
      <c r="FV146" s="68">
        <f t="shared" si="1208"/>
        <v>10659.491860387338</v>
      </c>
      <c r="FW146" s="68">
        <f t="shared" si="1208"/>
        <v>3804.5170696126625</v>
      </c>
      <c r="FX146" s="68">
        <f t="shared" si="1208"/>
        <v>0</v>
      </c>
      <c r="FY146" s="139">
        <f t="shared" si="780"/>
        <v>4448.6810699999987</v>
      </c>
      <c r="FZ146" s="140">
        <f t="shared" si="781"/>
        <v>-23.52220160114716</v>
      </c>
      <c r="GA146" s="149">
        <f t="shared" si="869"/>
        <v>32260.11</v>
      </c>
      <c r="GB146" s="68">
        <f t="shared" si="1209"/>
        <v>32260.11</v>
      </c>
      <c r="GC146" s="68">
        <f t="shared" si="1209"/>
        <v>0</v>
      </c>
      <c r="GD146" s="68">
        <f t="shared" si="1209"/>
        <v>0</v>
      </c>
      <c r="GE146" s="150">
        <f t="shared" si="870"/>
        <v>25678.883160000001</v>
      </c>
      <c r="GF146" s="68">
        <f t="shared" si="1210"/>
        <v>19060.691821477885</v>
      </c>
      <c r="GG146" s="68">
        <f t="shared" si="1210"/>
        <v>6612.2808985221163</v>
      </c>
      <c r="GH146" s="68">
        <f t="shared" si="1210"/>
        <v>5.9104399999999995</v>
      </c>
      <c r="GI146" s="139">
        <f t="shared" si="782"/>
        <v>6581.2268399999994</v>
      </c>
      <c r="GJ146" s="140">
        <f t="shared" si="783"/>
        <v>-20.400509607685777</v>
      </c>
      <c r="GK146" s="149">
        <f t="shared" si="871"/>
        <v>56920.260000000009</v>
      </c>
      <c r="GL146" s="68">
        <f t="shared" si="1211"/>
        <v>56920.260000000009</v>
      </c>
      <c r="GM146" s="68">
        <f t="shared" si="1211"/>
        <v>0</v>
      </c>
      <c r="GN146" s="68">
        <f t="shared" si="1211"/>
        <v>0</v>
      </c>
      <c r="GO146" s="150">
        <f t="shared" si="872"/>
        <v>46712.802548699699</v>
      </c>
      <c r="GP146" s="68">
        <f t="shared" si="1212"/>
        <v>34645.701083765947</v>
      </c>
      <c r="GQ146" s="68">
        <f t="shared" si="1212"/>
        <v>12039.067024933749</v>
      </c>
      <c r="GR146" s="68">
        <f t="shared" si="1212"/>
        <v>28.034439999999996</v>
      </c>
      <c r="GS146" s="139">
        <f t="shared" si="784"/>
        <v>10207.45745130031</v>
      </c>
      <c r="GT146" s="140">
        <f t="shared" si="785"/>
        <v>-17.932907283452863</v>
      </c>
      <c r="GV146" s="31">
        <f>+GK146-[1]Шатура!GK99</f>
        <v>56920.260000000009</v>
      </c>
      <c r="GX146" s="65">
        <f t="shared" si="1158"/>
        <v>-21033.919388699698</v>
      </c>
      <c r="GZ146" s="79">
        <f t="shared" si="874"/>
        <v>10095.001388699699</v>
      </c>
    </row>
    <row r="147" spans="1:212" ht="15" x14ac:dyDescent="0.2">
      <c r="A147" s="338"/>
      <c r="B147" s="107" t="s">
        <v>406</v>
      </c>
      <c r="C147" s="149">
        <f t="shared" si="1159"/>
        <v>81.816000000000003</v>
      </c>
      <c r="D147" s="68">
        <f>+[1]Аппарат!D142+[1]Филиалы!D100</f>
        <v>81.816000000000003</v>
      </c>
      <c r="E147" s="68">
        <f>+[1]Аппарат!E142+[1]Филиалы!F100</f>
        <v>0</v>
      </c>
      <c r="F147" s="68">
        <f>+[1]Филиалы!E100</f>
        <v>0</v>
      </c>
      <c r="G147" s="150">
        <f t="shared" si="934"/>
        <v>66.2</v>
      </c>
      <c r="H147" s="68">
        <f>+[1]Аппарат!H142+[1]Филиалы!H100</f>
        <v>64.772753391999998</v>
      </c>
      <c r="I147" s="68">
        <f>+[1]Аппарат!I142+[1]Филиалы!J100</f>
        <v>1.4272466079999979</v>
      </c>
      <c r="J147" s="68">
        <f>+[1]Филиалы!I100</f>
        <v>0</v>
      </c>
      <c r="K147" s="139">
        <f t="shared" si="1162"/>
        <v>15.616</v>
      </c>
      <c r="L147" s="140">
        <f t="shared" si="1163"/>
        <v>-19.086731201720937</v>
      </c>
      <c r="M147" s="149">
        <f t="shared" si="762"/>
        <v>114.55000000000001</v>
      </c>
      <c r="N147" s="68">
        <f>+[1]Аппарат!N142+[1]Филиалы!N100</f>
        <v>114.55000000000001</v>
      </c>
      <c r="O147" s="68">
        <f>+[1]Аппарат!O142+[1]Филиалы!P100</f>
        <v>0</v>
      </c>
      <c r="P147" s="68">
        <f>+[1]Филиалы!O100</f>
        <v>0</v>
      </c>
      <c r="Q147" s="150">
        <f t="shared" si="1156"/>
        <v>67.249999999999986</v>
      </c>
      <c r="R147" s="68">
        <f>+[1]Аппарат!R142+[1]Филиалы!R100</f>
        <v>65.834967250449651</v>
      </c>
      <c r="S147" s="68">
        <f>+[1]Аппарат!S142+[1]Филиалы!T100</f>
        <v>1.4150327495503396</v>
      </c>
      <c r="T147" s="68">
        <f>+[1]Филиалы!S100</f>
        <v>0</v>
      </c>
      <c r="U147" s="139">
        <f t="shared" si="1166"/>
        <v>47.300000000000026</v>
      </c>
      <c r="V147" s="140">
        <f t="shared" si="1167"/>
        <v>-41.292012221737252</v>
      </c>
      <c r="W147" s="149">
        <f t="shared" si="841"/>
        <v>114.54599999999999</v>
      </c>
      <c r="X147" s="68">
        <f>+[1]Аппарат!X142+[1]Филиалы!X100</f>
        <v>114.54599999999999</v>
      </c>
      <c r="Y147" s="68">
        <f>+[1]Аппарат!Y142+[1]Филиалы!Z100</f>
        <v>0</v>
      </c>
      <c r="Z147" s="68">
        <f>+[1]Филиалы!Y100</f>
        <v>0</v>
      </c>
      <c r="AA147" s="150">
        <f t="shared" si="842"/>
        <v>170.21299999999999</v>
      </c>
      <c r="AB147" s="68">
        <f>+[1]Аппарат!AB142+[1]Филиалы!AB100</f>
        <v>166.844615</v>
      </c>
      <c r="AC147" s="68">
        <f>+[1]Аппарат!AC142+[1]Филиалы!AD100</f>
        <v>3.3683850000000026</v>
      </c>
      <c r="AD147" s="68">
        <f>+[1]Филиалы!AC100</f>
        <v>0</v>
      </c>
      <c r="AE147" s="139">
        <f t="shared" si="1170"/>
        <v>-55.667000000000002</v>
      </c>
      <c r="AF147" s="140">
        <f t="shared" si="1171"/>
        <v>48.597943184397536</v>
      </c>
      <c r="AG147" s="149">
        <f t="shared" si="843"/>
        <v>310.91200000000003</v>
      </c>
      <c r="AH147" s="68">
        <f t="shared" si="1198"/>
        <v>310.91200000000003</v>
      </c>
      <c r="AI147" s="68">
        <f t="shared" si="1198"/>
        <v>0</v>
      </c>
      <c r="AJ147" s="68">
        <f t="shared" si="1198"/>
        <v>0</v>
      </c>
      <c r="AK147" s="150">
        <f t="shared" si="844"/>
        <v>303.66299999999995</v>
      </c>
      <c r="AL147" s="68">
        <f t="shared" si="1199"/>
        <v>297.45233564244961</v>
      </c>
      <c r="AM147" s="68">
        <f t="shared" si="1199"/>
        <v>6.21066435755034</v>
      </c>
      <c r="AN147" s="68">
        <f t="shared" si="1199"/>
        <v>0</v>
      </c>
      <c r="AO147" s="139">
        <f t="shared" si="1174"/>
        <v>7.2490000000000805</v>
      </c>
      <c r="AP147" s="140">
        <f t="shared" si="1175"/>
        <v>-2.3315278921367053</v>
      </c>
      <c r="AQ147" s="149">
        <f t="shared" si="845"/>
        <v>118.36599999999999</v>
      </c>
      <c r="AR147" s="68">
        <f>+[1]Аппарат!AR142+[1]Филиалы!AR100</f>
        <v>118.36599999999999</v>
      </c>
      <c r="AS147" s="68">
        <f>+[1]Аппарат!AS142+[1]Филиалы!AT100</f>
        <v>0</v>
      </c>
      <c r="AT147" s="68">
        <f>+[1]Филиалы!AS100</f>
        <v>0</v>
      </c>
      <c r="AU147" s="150">
        <f t="shared" si="846"/>
        <v>76.2</v>
      </c>
      <c r="AV147" s="68">
        <f>+[1]Аппарат!AV142+[1]Филиалы!AV100</f>
        <v>71.482259999999997</v>
      </c>
      <c r="AW147" s="68">
        <f>+[1]Аппарат!AW142+[1]Филиалы!AX100</f>
        <v>1.95</v>
      </c>
      <c r="AX147" s="68">
        <f>+[1]Филиалы!AW100</f>
        <v>2.7677399999999999</v>
      </c>
      <c r="AY147" s="139">
        <f t="shared" si="1178"/>
        <v>42.165999999999983</v>
      </c>
      <c r="AZ147" s="140">
        <f t="shared" si="1179"/>
        <v>-35.623405369785232</v>
      </c>
      <c r="BA147" s="149">
        <f t="shared" si="847"/>
        <v>118.36599999999999</v>
      </c>
      <c r="BB147" s="68">
        <f>+[1]Аппарат!BB142+[1]Филиалы!BB100</f>
        <v>118.36599999999999</v>
      </c>
      <c r="BC147" s="68">
        <f>+[1]Аппарат!BC142+[1]Филиалы!BD100</f>
        <v>0</v>
      </c>
      <c r="BD147" s="68">
        <f>+[1]Филиалы!BC100</f>
        <v>0</v>
      </c>
      <c r="BE147" s="150">
        <f t="shared" si="848"/>
        <v>107.45283000000001</v>
      </c>
      <c r="BF147" s="68">
        <f>+[1]Аппарат!BF142+[1]Филиалы!BF100</f>
        <v>102.66783</v>
      </c>
      <c r="BG147" s="68">
        <f>+[1]Аппарат!BG142+[1]Филиалы!BH100</f>
        <v>2.7600000000000002</v>
      </c>
      <c r="BH147" s="68">
        <f>+[1]Филиалы!BG100</f>
        <v>2.0249999999999999</v>
      </c>
      <c r="BI147" s="139">
        <f t="shared" si="1182"/>
        <v>10.91316999999998</v>
      </c>
      <c r="BJ147" s="140">
        <f t="shared" si="1183"/>
        <v>-9.2198519845225633</v>
      </c>
      <c r="BK147" s="149">
        <f t="shared" si="849"/>
        <v>141.09599999999998</v>
      </c>
      <c r="BL147" s="68">
        <f>+[1]Аппарат!BL142+[1]Филиалы!BL100</f>
        <v>141.09599999999998</v>
      </c>
      <c r="BM147" s="68">
        <f>+[1]Аппарат!BM142+[1]Филиалы!BN100</f>
        <v>0</v>
      </c>
      <c r="BN147" s="68">
        <f>+[1]Филиалы!BM100</f>
        <v>0</v>
      </c>
      <c r="BO147" s="150">
        <f t="shared" si="850"/>
        <v>107.94800000000001</v>
      </c>
      <c r="BP147" s="68">
        <f>+[1]Аппарат!BP142+[1]Филиалы!BP100</f>
        <v>103.56400000000001</v>
      </c>
      <c r="BQ147" s="68">
        <f>+[1]Аппарат!BQ142+[1]Филиалы!BR100</f>
        <v>1.8359999999999999</v>
      </c>
      <c r="BR147" s="68">
        <f>+[1]Филиалы!BQ100</f>
        <v>2.548</v>
      </c>
      <c r="BS147" s="139">
        <f t="shared" si="1186"/>
        <v>33.147999999999968</v>
      </c>
      <c r="BT147" s="140">
        <f t="shared" si="1187"/>
        <v>-23.493224471281948</v>
      </c>
      <c r="BU147" s="149">
        <f t="shared" si="851"/>
        <v>377.82799999999997</v>
      </c>
      <c r="BV147" s="68">
        <f t="shared" si="1200"/>
        <v>377.82799999999997</v>
      </c>
      <c r="BW147" s="68">
        <f t="shared" si="1200"/>
        <v>0</v>
      </c>
      <c r="BX147" s="68">
        <f t="shared" si="1200"/>
        <v>0</v>
      </c>
      <c r="BY147" s="150">
        <f t="shared" si="852"/>
        <v>291.60082999999997</v>
      </c>
      <c r="BZ147" s="68">
        <f t="shared" si="1201"/>
        <v>277.71409</v>
      </c>
      <c r="CA147" s="68">
        <f t="shared" si="1201"/>
        <v>6.5459999999999994</v>
      </c>
      <c r="CB147" s="68">
        <f t="shared" si="1201"/>
        <v>7.3407400000000003</v>
      </c>
      <c r="CC147" s="139">
        <f t="shared" si="1190"/>
        <v>86.227170000000001</v>
      </c>
      <c r="CD147" s="140">
        <f t="shared" si="1191"/>
        <v>-22.821805160019906</v>
      </c>
      <c r="CE147" s="149">
        <f t="shared" si="853"/>
        <v>688.74</v>
      </c>
      <c r="CF147" s="68">
        <f t="shared" si="1202"/>
        <v>688.74</v>
      </c>
      <c r="CG147" s="68">
        <f t="shared" si="1202"/>
        <v>0</v>
      </c>
      <c r="CH147" s="68">
        <f t="shared" si="1202"/>
        <v>0</v>
      </c>
      <c r="CI147" s="150">
        <f t="shared" si="854"/>
        <v>595.2638300000001</v>
      </c>
      <c r="CJ147" s="68">
        <f>+[1]Аппарат!CJ142+[1]Филиалы!CJ100</f>
        <v>575.16642564244978</v>
      </c>
      <c r="CK147" s="68">
        <f>+[1]Аппарат!CK142+[1]Филиалы!CL100</f>
        <v>12.646664357550343</v>
      </c>
      <c r="CL147" s="68">
        <f>+[1]Филиалы!CK100</f>
        <v>7.4507399999999997</v>
      </c>
      <c r="CM147" s="139">
        <f t="shared" si="1194"/>
        <v>93.476169999999911</v>
      </c>
      <c r="CN147" s="140">
        <f t="shared" si="1195"/>
        <v>-13.572054766675365</v>
      </c>
      <c r="CO147" s="149">
        <f t="shared" si="933"/>
        <v>139.36599999999999</v>
      </c>
      <c r="CP147" s="68">
        <f>+[1]Аппарат!CP142+[1]Филиалы!CP100</f>
        <v>139.36599999999999</v>
      </c>
      <c r="CQ147" s="68">
        <f>+[1]Аппарат!CQ142+[1]Филиалы!CR100</f>
        <v>0</v>
      </c>
      <c r="CR147" s="68">
        <f>+[1]Филиалы!CQ100</f>
        <v>0</v>
      </c>
      <c r="CS147" s="150">
        <f t="shared" si="935"/>
        <v>108.37214000000002</v>
      </c>
      <c r="CT147" s="68">
        <f>+[1]Аппарат!CT142+[1]Филиалы!CT100</f>
        <v>103.19701000000001</v>
      </c>
      <c r="CU147" s="68">
        <f>+[1]Аппарат!CU142+[1]Филиалы!CV100</f>
        <v>2.28843</v>
      </c>
      <c r="CV147" s="68">
        <f>+[1]Филиалы!CU100</f>
        <v>2.8866999999999998</v>
      </c>
      <c r="CW147" s="139">
        <f t="shared" si="763"/>
        <v>30.99385999999997</v>
      </c>
      <c r="CX147" s="140">
        <f t="shared" si="764"/>
        <v>-22.239183158015564</v>
      </c>
      <c r="CY147" s="149">
        <f t="shared" si="765"/>
        <v>136.86600000000001</v>
      </c>
      <c r="CZ147" s="68">
        <f>+[1]Аппарат!CZ142+[1]Филиалы!CZ100</f>
        <v>136.86600000000001</v>
      </c>
      <c r="DA147" s="68">
        <f>+[1]Аппарат!DA142+[1]Филиалы!DB100</f>
        <v>0</v>
      </c>
      <c r="DB147" s="68">
        <f>+[1]Филиалы!DA100</f>
        <v>0</v>
      </c>
      <c r="DC147" s="150">
        <f t="shared" si="1157"/>
        <v>108.44831000000001</v>
      </c>
      <c r="DD147" s="68">
        <f>+[1]Аппарат!DD142+[1]Филиалы!DD100</f>
        <v>102.78469</v>
      </c>
      <c r="DE147" s="68">
        <f>+[1]Аппарат!DE142+[1]Филиалы!DF100</f>
        <v>2.415</v>
      </c>
      <c r="DF147" s="68">
        <f>+[1]Филиалы!DE100</f>
        <v>3.2486199999999998</v>
      </c>
      <c r="DG147" s="139">
        <f t="shared" si="766"/>
        <v>28.417690000000007</v>
      </c>
      <c r="DH147" s="140">
        <f t="shared" si="767"/>
        <v>-20.763147896482693</v>
      </c>
      <c r="DI147" s="149">
        <f t="shared" si="855"/>
        <v>341.86599999999999</v>
      </c>
      <c r="DJ147" s="68">
        <f>+[1]Аппарат!DJ142+[1]Филиалы!DJ100</f>
        <v>341.86599999999999</v>
      </c>
      <c r="DK147" s="68">
        <f>+[1]Аппарат!DK142+[1]Филиалы!DL100</f>
        <v>0</v>
      </c>
      <c r="DL147" s="68">
        <f>+[1]Филиалы!DK100</f>
        <v>0</v>
      </c>
      <c r="DM147" s="150">
        <f t="shared" si="856"/>
        <v>88.608299999999971</v>
      </c>
      <c r="DN147" s="68">
        <f>+[1]Аппарат!DN142+[1]Филиалы!DN100</f>
        <v>84.859229999999982</v>
      </c>
      <c r="DO147" s="68">
        <f>+[1]Аппарат!DO142+[1]Филиалы!DP100</f>
        <v>1.9425899999999998</v>
      </c>
      <c r="DP147" s="68">
        <f>+[1]Филиалы!DO100</f>
        <v>1.8064799999999999</v>
      </c>
      <c r="DQ147" s="139">
        <f t="shared" si="768"/>
        <v>253.2577</v>
      </c>
      <c r="DR147" s="140">
        <f t="shared" si="769"/>
        <v>-74.080984947318541</v>
      </c>
      <c r="DS147" s="149">
        <f t="shared" si="857"/>
        <v>618.09799999999996</v>
      </c>
      <c r="DT147" s="68">
        <f t="shared" si="1203"/>
        <v>618.09799999999996</v>
      </c>
      <c r="DU147" s="68">
        <f t="shared" si="1203"/>
        <v>0</v>
      </c>
      <c r="DV147" s="68">
        <f t="shared" si="1203"/>
        <v>0</v>
      </c>
      <c r="DW147" s="150">
        <f t="shared" si="858"/>
        <v>305.42874999999998</v>
      </c>
      <c r="DX147" s="68">
        <f t="shared" si="1204"/>
        <v>290.84092999999996</v>
      </c>
      <c r="DY147" s="68">
        <f t="shared" si="1204"/>
        <v>6.64602</v>
      </c>
      <c r="DZ147" s="68">
        <f t="shared" si="1204"/>
        <v>7.9417999999999997</v>
      </c>
      <c r="EA147" s="139">
        <f t="shared" si="770"/>
        <v>312.66924999999998</v>
      </c>
      <c r="EB147" s="140">
        <f t="shared" si="771"/>
        <v>-50.585708091597127</v>
      </c>
      <c r="EC147" s="149">
        <f t="shared" si="859"/>
        <v>1306.838</v>
      </c>
      <c r="ED147" s="68">
        <f t="shared" si="1205"/>
        <v>1306.838</v>
      </c>
      <c r="EE147" s="68">
        <f t="shared" si="1205"/>
        <v>0</v>
      </c>
      <c r="EF147" s="68">
        <f t="shared" si="1205"/>
        <v>0</v>
      </c>
      <c r="EG147" s="150">
        <f t="shared" si="860"/>
        <v>900.69258000000013</v>
      </c>
      <c r="EH147" s="68">
        <f t="shared" si="1206"/>
        <v>866.00735564244974</v>
      </c>
      <c r="EI147" s="68">
        <f t="shared" si="1206"/>
        <v>19.292684357550343</v>
      </c>
      <c r="EJ147" s="68">
        <f t="shared" si="1206"/>
        <v>15.39254</v>
      </c>
      <c r="EK147" s="139">
        <f t="shared" si="772"/>
        <v>406.14541999999983</v>
      </c>
      <c r="EL147" s="140">
        <f t="shared" si="773"/>
        <v>-31.078482566316552</v>
      </c>
      <c r="EM147" s="149">
        <f t="shared" si="861"/>
        <v>132.20327272727272</v>
      </c>
      <c r="EN147" s="68">
        <f>+[1]Аппарат!EN142+[1]Филиалы!EN100</f>
        <v>132.20327272727272</v>
      </c>
      <c r="EO147" s="68">
        <f>+[1]Аппарат!EO142+[1]Филиалы!EP100</f>
        <v>0</v>
      </c>
      <c r="EP147" s="68">
        <f>+[1]Филиалы!EO100</f>
        <v>0</v>
      </c>
      <c r="EQ147" s="150">
        <f t="shared" si="862"/>
        <v>80.921080000000003</v>
      </c>
      <c r="ER147" s="68">
        <f>+[1]Аппарат!ER142+[1]Филиалы!ER100</f>
        <v>77.719859999999997</v>
      </c>
      <c r="ES147" s="68">
        <f>+[1]Аппарат!ES142+[1]Филиалы!ET100</f>
        <v>2.0305</v>
      </c>
      <c r="ET147" s="68">
        <f>+[1]Филиалы!ES100</f>
        <v>1.1707200000000002</v>
      </c>
      <c r="EU147" s="139">
        <f t="shared" si="774"/>
        <v>51.282192727272715</v>
      </c>
      <c r="EV147" s="140">
        <f t="shared" si="775"/>
        <v>-38.790410909921079</v>
      </c>
      <c r="EW147" s="149">
        <f t="shared" si="863"/>
        <v>132.20327272727275</v>
      </c>
      <c r="EX147" s="68">
        <f>+[1]Аппарат!EX142+[1]Филиалы!EX100</f>
        <v>132.20327272727275</v>
      </c>
      <c r="EY147" s="68">
        <f>+[1]Аппарат!EY142+[1]Филиалы!EZ100</f>
        <v>0</v>
      </c>
      <c r="EZ147" s="68">
        <f>+[1]Филиалы!EY100</f>
        <v>0</v>
      </c>
      <c r="FA147" s="150">
        <f t="shared" si="864"/>
        <v>98.982000000000014</v>
      </c>
      <c r="FB147" s="68">
        <f>+[1]Аппарат!FB142+[1]Филиалы!FB100</f>
        <v>95.329000000000008</v>
      </c>
      <c r="FC147" s="68">
        <f>+[1]Аппарат!FC142+[1]Филиалы!FD100</f>
        <v>2.9729999999999999</v>
      </c>
      <c r="FD147" s="68">
        <f>+[1]Филиалы!FC100</f>
        <v>0.68</v>
      </c>
      <c r="FE147" s="139">
        <f t="shared" si="776"/>
        <v>33.221272727272734</v>
      </c>
      <c r="FF147" s="140">
        <f t="shared" si="777"/>
        <v>-25.128933680640557</v>
      </c>
      <c r="FG147" s="149">
        <f t="shared" si="865"/>
        <v>142.20327272727275</v>
      </c>
      <c r="FH147" s="68">
        <f>+[1]Аппарат!FH142+[1]Филиалы!FH100</f>
        <v>142.20327272727275</v>
      </c>
      <c r="FI147" s="68">
        <f>+[1]Аппарат!FI142+[1]Филиалы!FJ100</f>
        <v>0</v>
      </c>
      <c r="FJ147" s="68">
        <f>+[1]Филиалы!FI100</f>
        <v>0</v>
      </c>
      <c r="FK147" s="150">
        <f t="shared" si="866"/>
        <v>131.40407999999999</v>
      </c>
      <c r="FL147" s="68">
        <f>+[1]Аппарат!FL142+[1]Филиалы!FL100</f>
        <v>127.45764</v>
      </c>
      <c r="FM147" s="68">
        <f>+[1]Аппарат!FM142+[1]Филиалы!FN100</f>
        <v>2.3577699999999999</v>
      </c>
      <c r="FN147" s="68">
        <f>+[1]Филиалы!FM100</f>
        <v>1.58867</v>
      </c>
      <c r="FO147" s="139">
        <f t="shared" si="778"/>
        <v>10.799192727272754</v>
      </c>
      <c r="FP147" s="140">
        <f t="shared" si="779"/>
        <v>-7.5941942264466746</v>
      </c>
      <c r="FQ147" s="149">
        <f t="shared" si="867"/>
        <v>406.60981818181824</v>
      </c>
      <c r="FR147" s="68">
        <f t="shared" si="1207"/>
        <v>406.60981818181824</v>
      </c>
      <c r="FS147" s="68">
        <f t="shared" si="1207"/>
        <v>0</v>
      </c>
      <c r="FT147" s="68">
        <f t="shared" si="1207"/>
        <v>0</v>
      </c>
      <c r="FU147" s="150">
        <f t="shared" si="868"/>
        <v>311.30715999999995</v>
      </c>
      <c r="FV147" s="68">
        <f t="shared" si="1208"/>
        <v>300.50649999999996</v>
      </c>
      <c r="FW147" s="68">
        <f t="shared" si="1208"/>
        <v>7.3612699999999993</v>
      </c>
      <c r="FX147" s="68">
        <f t="shared" si="1208"/>
        <v>3.4393900000000004</v>
      </c>
      <c r="FY147" s="139">
        <f t="shared" si="780"/>
        <v>95.302658181818288</v>
      </c>
      <c r="FZ147" s="140">
        <f t="shared" si="781"/>
        <v>-23.43835636039735</v>
      </c>
      <c r="GA147" s="149">
        <f t="shared" si="869"/>
        <v>1024.7078181818183</v>
      </c>
      <c r="GB147" s="68">
        <f t="shared" si="1209"/>
        <v>1024.7078181818183</v>
      </c>
      <c r="GC147" s="68">
        <f t="shared" si="1209"/>
        <v>0</v>
      </c>
      <c r="GD147" s="68">
        <f t="shared" si="1209"/>
        <v>0</v>
      </c>
      <c r="GE147" s="150">
        <f t="shared" si="870"/>
        <v>616.73590999999988</v>
      </c>
      <c r="GF147" s="68">
        <f t="shared" si="1210"/>
        <v>591.34742999999992</v>
      </c>
      <c r="GG147" s="68">
        <f t="shared" si="1210"/>
        <v>14.007289999999999</v>
      </c>
      <c r="GH147" s="68">
        <f t="shared" si="1210"/>
        <v>11.38119</v>
      </c>
      <c r="GI147" s="139">
        <f t="shared" si="782"/>
        <v>407.97190818181843</v>
      </c>
      <c r="GJ147" s="140">
        <f t="shared" si="783"/>
        <v>-39.81348643418179</v>
      </c>
      <c r="GK147" s="149">
        <f t="shared" si="871"/>
        <v>1713.4478181818181</v>
      </c>
      <c r="GL147" s="68">
        <f t="shared" si="1211"/>
        <v>1713.4478181818181</v>
      </c>
      <c r="GM147" s="68">
        <f t="shared" si="1211"/>
        <v>0</v>
      </c>
      <c r="GN147" s="68">
        <f t="shared" si="1211"/>
        <v>0</v>
      </c>
      <c r="GO147" s="150">
        <f t="shared" si="872"/>
        <v>1211.9997400000002</v>
      </c>
      <c r="GP147" s="68">
        <f t="shared" si="1212"/>
        <v>1166.5138556424497</v>
      </c>
      <c r="GQ147" s="68">
        <f t="shared" si="1212"/>
        <v>26.65395435755034</v>
      </c>
      <c r="GR147" s="68">
        <f t="shared" si="1212"/>
        <v>18.83193</v>
      </c>
      <c r="GS147" s="139">
        <f t="shared" si="784"/>
        <v>501.44807818181789</v>
      </c>
      <c r="GT147" s="140">
        <f t="shared" si="785"/>
        <v>-29.265442043861995</v>
      </c>
      <c r="GV147" s="31">
        <f>+GK147-[1]Шатура!GK100</f>
        <v>1503.4478181818181</v>
      </c>
      <c r="GW147" s="31">
        <v>21993.605759999999</v>
      </c>
      <c r="GX147" s="65">
        <f t="shared" si="1158"/>
        <v>21398.341929999999</v>
      </c>
      <c r="GZ147" s="79">
        <f t="shared" si="874"/>
        <v>303.66299999999995</v>
      </c>
    </row>
    <row r="148" spans="1:212" ht="25.5" x14ac:dyDescent="0.2">
      <c r="A148" s="338"/>
      <c r="B148" s="107" t="s">
        <v>407</v>
      </c>
      <c r="C148" s="149">
        <f t="shared" si="1159"/>
        <v>128.81200000000001</v>
      </c>
      <c r="D148" s="68">
        <f>+[1]Аппарат!D143</f>
        <v>94.301907610445781</v>
      </c>
      <c r="E148" s="68">
        <f>+[1]Аппарат!E143</f>
        <v>34.510092389554231</v>
      </c>
      <c r="F148" s="68"/>
      <c r="G148" s="150">
        <f t="shared" si="934"/>
        <v>0</v>
      </c>
      <c r="H148" s="68">
        <f>+[1]Аппарат!H143</f>
        <v>0</v>
      </c>
      <c r="I148" s="68">
        <f>+[1]Аппарат!I143</f>
        <v>0</v>
      </c>
      <c r="J148" s="68">
        <f>+[1]Аппарат!J143</f>
        <v>0</v>
      </c>
      <c r="K148" s="139">
        <f t="shared" si="1162"/>
        <v>128.81200000000001</v>
      </c>
      <c r="L148" s="140">
        <f t="shared" si="1163"/>
        <v>-100</v>
      </c>
      <c r="M148" s="149">
        <f t="shared" si="762"/>
        <v>128.81200000000001</v>
      </c>
      <c r="N148" s="68">
        <f>+[1]Аппарат!N143</f>
        <v>94.398130315328515</v>
      </c>
      <c r="O148" s="68">
        <f>+[1]Аппарат!O143</f>
        <v>34.413869684671504</v>
      </c>
      <c r="P148" s="68"/>
      <c r="Q148" s="150">
        <f t="shared" si="1156"/>
        <v>0</v>
      </c>
      <c r="R148" s="68">
        <f>+[1]Аппарат!R143</f>
        <v>0</v>
      </c>
      <c r="S148" s="68">
        <f>+[1]Аппарат!S143</f>
        <v>0</v>
      </c>
      <c r="T148" s="68">
        <f>+[1]Аппарат!T143</f>
        <v>0</v>
      </c>
      <c r="U148" s="139">
        <f t="shared" si="1166"/>
        <v>128.81200000000001</v>
      </c>
      <c r="V148" s="140">
        <f t="shared" si="1167"/>
        <v>-100</v>
      </c>
      <c r="W148" s="149">
        <f t="shared" si="841"/>
        <v>128.81200000000001</v>
      </c>
      <c r="X148" s="68">
        <f>+[1]Аппарат!X143</f>
        <v>94.301907610445767</v>
      </c>
      <c r="Y148" s="68">
        <f>+[1]Аппарат!Y143</f>
        <v>34.510092389554238</v>
      </c>
      <c r="Z148" s="68"/>
      <c r="AA148" s="150">
        <f t="shared" si="842"/>
        <v>0</v>
      </c>
      <c r="AB148" s="68">
        <f>+[1]Аппарат!AB143</f>
        <v>0</v>
      </c>
      <c r="AC148" s="68">
        <f>+[1]Аппарат!AC143</f>
        <v>0</v>
      </c>
      <c r="AD148" s="68">
        <f>+[1]Аппарат!AD143</f>
        <v>0</v>
      </c>
      <c r="AE148" s="139">
        <f t="shared" si="1170"/>
        <v>128.81200000000001</v>
      </c>
      <c r="AF148" s="140">
        <f t="shared" si="1171"/>
        <v>-100</v>
      </c>
      <c r="AG148" s="149">
        <f t="shared" si="843"/>
        <v>386.43600000000004</v>
      </c>
      <c r="AH148" s="68">
        <f t="shared" si="1198"/>
        <v>283.00194553622009</v>
      </c>
      <c r="AI148" s="68">
        <f t="shared" si="1198"/>
        <v>103.43405446377997</v>
      </c>
      <c r="AJ148" s="68">
        <f t="shared" si="1198"/>
        <v>0</v>
      </c>
      <c r="AK148" s="150">
        <f t="shared" si="844"/>
        <v>0</v>
      </c>
      <c r="AL148" s="68">
        <f t="shared" si="1199"/>
        <v>0</v>
      </c>
      <c r="AM148" s="68">
        <f t="shared" si="1199"/>
        <v>0</v>
      </c>
      <c r="AN148" s="68">
        <f t="shared" si="1199"/>
        <v>0</v>
      </c>
      <c r="AO148" s="139">
        <f t="shared" si="1174"/>
        <v>386.43600000000004</v>
      </c>
      <c r="AP148" s="140">
        <f t="shared" si="1175"/>
        <v>-100</v>
      </c>
      <c r="AQ148" s="149">
        <f t="shared" si="845"/>
        <v>128.81200000000001</v>
      </c>
      <c r="AR148" s="68">
        <f>+[1]Аппарат!AR143</f>
        <v>94.301907610445767</v>
      </c>
      <c r="AS148" s="68">
        <f>+[1]Аппарат!AS143</f>
        <v>34.510092389554238</v>
      </c>
      <c r="AT148" s="68"/>
      <c r="AU148" s="150">
        <f t="shared" si="846"/>
        <v>0</v>
      </c>
      <c r="AV148" s="68">
        <f>+[1]Аппарат!AV143</f>
        <v>0</v>
      </c>
      <c r="AW148" s="68">
        <f>+[1]Аппарат!AW143</f>
        <v>0</v>
      </c>
      <c r="AX148" s="68">
        <f>+[1]Аппарат!AX143</f>
        <v>0</v>
      </c>
      <c r="AY148" s="139">
        <f t="shared" si="1178"/>
        <v>128.81200000000001</v>
      </c>
      <c r="AZ148" s="140">
        <f t="shared" si="1179"/>
        <v>-100</v>
      </c>
      <c r="BA148" s="149">
        <f t="shared" si="847"/>
        <v>128.81200000000001</v>
      </c>
      <c r="BB148" s="68">
        <f>+[1]Аппарат!BB143</f>
        <v>93.732283336848909</v>
      </c>
      <c r="BC148" s="68">
        <f>+[1]Аппарат!BC143</f>
        <v>35.079716663151096</v>
      </c>
      <c r="BD148" s="68"/>
      <c r="BE148" s="150">
        <f t="shared" si="848"/>
        <v>0</v>
      </c>
      <c r="BF148" s="68">
        <f>+[1]Аппарат!BF143</f>
        <v>0</v>
      </c>
      <c r="BG148" s="68">
        <f>+[1]Аппарат!BG143</f>
        <v>0</v>
      </c>
      <c r="BH148" s="68">
        <f>+[1]Аппарат!BH143</f>
        <v>0</v>
      </c>
      <c r="BI148" s="139">
        <f t="shared" si="1182"/>
        <v>128.81200000000001</v>
      </c>
      <c r="BJ148" s="140">
        <f t="shared" si="1183"/>
        <v>-100</v>
      </c>
      <c r="BK148" s="149">
        <f t="shared" si="849"/>
        <v>276.27</v>
      </c>
      <c r="BL148" s="68">
        <f>+[1]Аппарат!BL143</f>
        <v>202.25435530492385</v>
      </c>
      <c r="BM148" s="68">
        <f>+[1]Аппарат!BM143</f>
        <v>74.015644695076119</v>
      </c>
      <c r="BN148" s="68"/>
      <c r="BO148" s="150">
        <f t="shared" si="850"/>
        <v>0</v>
      </c>
      <c r="BP148" s="68">
        <f>+[1]Аппарат!BP143</f>
        <v>0</v>
      </c>
      <c r="BQ148" s="68">
        <f>+[1]Аппарат!BQ143</f>
        <v>0</v>
      </c>
      <c r="BR148" s="68">
        <f>+[1]Аппарат!BR143</f>
        <v>0</v>
      </c>
      <c r="BS148" s="139">
        <f t="shared" si="1186"/>
        <v>276.27</v>
      </c>
      <c r="BT148" s="140">
        <f t="shared" si="1187"/>
        <v>-100</v>
      </c>
      <c r="BU148" s="149">
        <f t="shared" si="851"/>
        <v>533.89400000000001</v>
      </c>
      <c r="BV148" s="68">
        <f t="shared" si="1200"/>
        <v>390.28854625221857</v>
      </c>
      <c r="BW148" s="68">
        <f t="shared" si="1200"/>
        <v>143.60545374778144</v>
      </c>
      <c r="BX148" s="68">
        <f t="shared" si="1200"/>
        <v>0</v>
      </c>
      <c r="BY148" s="150">
        <f t="shared" si="852"/>
        <v>0</v>
      </c>
      <c r="BZ148" s="68">
        <f t="shared" si="1201"/>
        <v>0</v>
      </c>
      <c r="CA148" s="68">
        <f t="shared" si="1201"/>
        <v>0</v>
      </c>
      <c r="CB148" s="68">
        <f t="shared" si="1201"/>
        <v>0</v>
      </c>
      <c r="CC148" s="139">
        <f t="shared" si="1190"/>
        <v>533.89400000000001</v>
      </c>
      <c r="CD148" s="140">
        <f t="shared" si="1191"/>
        <v>-100</v>
      </c>
      <c r="CE148" s="149">
        <f t="shared" si="853"/>
        <v>920.33</v>
      </c>
      <c r="CF148" s="68">
        <f t="shared" si="1202"/>
        <v>673.29049178843866</v>
      </c>
      <c r="CG148" s="68">
        <f t="shared" si="1202"/>
        <v>247.03950821156141</v>
      </c>
      <c r="CH148" s="68">
        <f t="shared" si="1202"/>
        <v>0</v>
      </c>
      <c r="CI148" s="150">
        <f t="shared" si="854"/>
        <v>0</v>
      </c>
      <c r="CJ148" s="68">
        <f>+[1]Аппарат!CJ143</f>
        <v>0</v>
      </c>
      <c r="CK148" s="68">
        <f>+[1]Аппарат!CK143</f>
        <v>0</v>
      </c>
      <c r="CL148" s="68">
        <f>+[1]Аппарат!CL143</f>
        <v>0</v>
      </c>
      <c r="CM148" s="139">
        <f t="shared" si="1194"/>
        <v>920.33</v>
      </c>
      <c r="CN148" s="140">
        <f t="shared" si="1195"/>
        <v>-100</v>
      </c>
      <c r="CO148" s="149">
        <f t="shared" si="933"/>
        <v>276.27</v>
      </c>
      <c r="CP148" s="68">
        <f>+[1]Аппарат!CP143</f>
        <v>202.25435530492385</v>
      </c>
      <c r="CQ148" s="68">
        <f>+[1]Аппарат!CQ143</f>
        <v>74.015644695076148</v>
      </c>
      <c r="CR148" s="68"/>
      <c r="CS148" s="150">
        <f t="shared" si="935"/>
        <v>0</v>
      </c>
      <c r="CT148" s="68">
        <f>+[1]Аппарат!CT143</f>
        <v>0</v>
      </c>
      <c r="CU148" s="68">
        <f>+[1]Аппарат!CU143</f>
        <v>0</v>
      </c>
      <c r="CV148" s="68">
        <f>+[1]Аппарат!CV143</f>
        <v>0</v>
      </c>
      <c r="CW148" s="139">
        <f t="shared" si="763"/>
        <v>276.27</v>
      </c>
      <c r="CX148" s="140">
        <f t="shared" si="764"/>
        <v>-100</v>
      </c>
      <c r="CY148" s="149">
        <f t="shared" si="765"/>
        <v>276.27</v>
      </c>
      <c r="CZ148" s="68">
        <f>+[1]Аппарат!CZ143</f>
        <v>201.03947782851202</v>
      </c>
      <c r="DA148" s="68">
        <f>+[1]Аппарат!DA143</f>
        <v>75.230522171487991</v>
      </c>
      <c r="DB148" s="68"/>
      <c r="DC148" s="150">
        <f t="shared" si="1157"/>
        <v>0</v>
      </c>
      <c r="DD148" s="68">
        <f>+[1]Аппарат!DD143</f>
        <v>0</v>
      </c>
      <c r="DE148" s="68">
        <f>+[1]Аппарат!DE143</f>
        <v>0</v>
      </c>
      <c r="DF148" s="68">
        <f>+[1]Аппарат!DF143</f>
        <v>0</v>
      </c>
      <c r="DG148" s="139">
        <f t="shared" si="766"/>
        <v>276.27</v>
      </c>
      <c r="DH148" s="140">
        <f t="shared" si="767"/>
        <v>-100</v>
      </c>
      <c r="DI148" s="149">
        <f t="shared" si="855"/>
        <v>288.13499999999999</v>
      </c>
      <c r="DJ148" s="68">
        <f>+[1]Аппарат!DJ143</f>
        <v>210.94059675601488</v>
      </c>
      <c r="DK148" s="68">
        <f>+[1]Аппарат!DK143</f>
        <v>77.194403243985107</v>
      </c>
      <c r="DL148" s="68"/>
      <c r="DM148" s="150">
        <f t="shared" si="856"/>
        <v>0</v>
      </c>
      <c r="DN148" s="68">
        <f>+[1]Аппарат!DN143</f>
        <v>0</v>
      </c>
      <c r="DO148" s="68">
        <f>+[1]Аппарат!DO143</f>
        <v>0</v>
      </c>
      <c r="DP148" s="68">
        <f>+[1]Аппарат!DP143</f>
        <v>0</v>
      </c>
      <c r="DQ148" s="139">
        <f t="shared" si="768"/>
        <v>288.13499999999999</v>
      </c>
      <c r="DR148" s="140">
        <f t="shared" si="769"/>
        <v>-100</v>
      </c>
      <c r="DS148" s="149">
        <f t="shared" si="857"/>
        <v>840.67499999999995</v>
      </c>
      <c r="DT148" s="68">
        <f t="shared" si="1203"/>
        <v>614.23442988945078</v>
      </c>
      <c r="DU148" s="68">
        <f t="shared" si="1203"/>
        <v>226.44057011054923</v>
      </c>
      <c r="DV148" s="68">
        <f t="shared" si="1203"/>
        <v>0</v>
      </c>
      <c r="DW148" s="150">
        <f t="shared" si="858"/>
        <v>0</v>
      </c>
      <c r="DX148" s="68">
        <f t="shared" si="1204"/>
        <v>0</v>
      </c>
      <c r="DY148" s="68">
        <f t="shared" si="1204"/>
        <v>0</v>
      </c>
      <c r="DZ148" s="68">
        <f t="shared" si="1204"/>
        <v>0</v>
      </c>
      <c r="EA148" s="139">
        <f t="shared" si="770"/>
        <v>840.67499999999995</v>
      </c>
      <c r="EB148" s="140">
        <f t="shared" si="771"/>
        <v>-100</v>
      </c>
      <c r="EC148" s="149">
        <f t="shared" si="859"/>
        <v>1761.0050000000001</v>
      </c>
      <c r="ED148" s="68">
        <f t="shared" si="1205"/>
        <v>1287.5249216778893</v>
      </c>
      <c r="EE148" s="68">
        <f t="shared" si="1205"/>
        <v>473.48007832211067</v>
      </c>
      <c r="EF148" s="68">
        <f t="shared" si="1205"/>
        <v>0</v>
      </c>
      <c r="EG148" s="150">
        <f t="shared" si="860"/>
        <v>0</v>
      </c>
      <c r="EH148" s="68">
        <f t="shared" si="1206"/>
        <v>0</v>
      </c>
      <c r="EI148" s="68">
        <f t="shared" si="1206"/>
        <v>0</v>
      </c>
      <c r="EJ148" s="68">
        <f t="shared" si="1206"/>
        <v>0</v>
      </c>
      <c r="EK148" s="139">
        <f t="shared" si="772"/>
        <v>1761.0050000000001</v>
      </c>
      <c r="EL148" s="140">
        <f t="shared" si="773"/>
        <v>-100</v>
      </c>
      <c r="EM148" s="149">
        <f t="shared" si="861"/>
        <v>288.13500000000005</v>
      </c>
      <c r="EN148" s="68">
        <f>+[1]Аппарат!EN143</f>
        <v>210.94059675601494</v>
      </c>
      <c r="EO148" s="68">
        <f>+[1]Аппарат!EO143</f>
        <v>77.194403243985093</v>
      </c>
      <c r="EP148" s="68"/>
      <c r="EQ148" s="150">
        <f t="shared" si="862"/>
        <v>0</v>
      </c>
      <c r="ER148" s="68">
        <f>+[1]Аппарат!ER143</f>
        <v>0</v>
      </c>
      <c r="ES148" s="68">
        <f>+[1]Аппарат!ES143</f>
        <v>0</v>
      </c>
      <c r="ET148" s="68">
        <f>+[1]Аппарат!ET143</f>
        <v>0</v>
      </c>
      <c r="EU148" s="139">
        <f t="shared" si="774"/>
        <v>288.13500000000005</v>
      </c>
      <c r="EV148" s="140">
        <f t="shared" si="775"/>
        <v>-100</v>
      </c>
      <c r="EW148" s="149">
        <f t="shared" si="863"/>
        <v>288.13499999999999</v>
      </c>
      <c r="EX148" s="68">
        <f>+[1]Аппарат!EX143</f>
        <v>209.64212796681085</v>
      </c>
      <c r="EY148" s="68">
        <f>+[1]Аппарат!EY143</f>
        <v>78.492872033189144</v>
      </c>
      <c r="EZ148" s="68"/>
      <c r="FA148" s="150">
        <f t="shared" si="864"/>
        <v>0</v>
      </c>
      <c r="FB148" s="68">
        <f>+[1]Аппарат!FB143</f>
        <v>0</v>
      </c>
      <c r="FC148" s="68">
        <f>+[1]Аппарат!FC143</f>
        <v>0</v>
      </c>
      <c r="FD148" s="68">
        <f>+[1]Аппарат!FD143</f>
        <v>0</v>
      </c>
      <c r="FE148" s="139">
        <f t="shared" si="776"/>
        <v>288.13499999999999</v>
      </c>
      <c r="FF148" s="140">
        <f t="shared" si="777"/>
        <v>-100</v>
      </c>
      <c r="FG148" s="149">
        <f t="shared" si="865"/>
        <v>288.13499999999999</v>
      </c>
      <c r="FH148" s="68">
        <f>+[1]Аппарат!FH143</f>
        <v>210.94059675601488</v>
      </c>
      <c r="FI148" s="68">
        <f>+[1]Аппарат!FI143</f>
        <v>77.194403243985079</v>
      </c>
      <c r="FJ148" s="68"/>
      <c r="FK148" s="150">
        <f t="shared" si="866"/>
        <v>0</v>
      </c>
      <c r="FL148" s="68">
        <f>+[1]Аппарат!FL143</f>
        <v>0</v>
      </c>
      <c r="FM148" s="68">
        <f>+[1]Аппарат!FM143</f>
        <v>0</v>
      </c>
      <c r="FN148" s="68">
        <f>+[1]Аппарат!FN143</f>
        <v>0</v>
      </c>
      <c r="FO148" s="139">
        <f t="shared" si="778"/>
        <v>288.13499999999999</v>
      </c>
      <c r="FP148" s="140">
        <f t="shared" si="779"/>
        <v>-100</v>
      </c>
      <c r="FQ148" s="149">
        <f t="shared" si="867"/>
        <v>864.40499999999997</v>
      </c>
      <c r="FR148" s="68">
        <f t="shared" si="1207"/>
        <v>631.52332147884067</v>
      </c>
      <c r="FS148" s="68">
        <f t="shared" si="1207"/>
        <v>232.88167852115933</v>
      </c>
      <c r="FT148" s="68">
        <f t="shared" si="1207"/>
        <v>0</v>
      </c>
      <c r="FU148" s="150">
        <f t="shared" si="868"/>
        <v>0</v>
      </c>
      <c r="FV148" s="68">
        <f t="shared" si="1208"/>
        <v>0</v>
      </c>
      <c r="FW148" s="68">
        <f t="shared" si="1208"/>
        <v>0</v>
      </c>
      <c r="FX148" s="68">
        <f t="shared" si="1208"/>
        <v>0</v>
      </c>
      <c r="FY148" s="139">
        <f t="shared" si="780"/>
        <v>864.40499999999997</v>
      </c>
      <c r="FZ148" s="140">
        <f t="shared" si="781"/>
        <v>-100</v>
      </c>
      <c r="GA148" s="149">
        <f t="shared" si="869"/>
        <v>1705.08</v>
      </c>
      <c r="GB148" s="68">
        <f t="shared" si="1209"/>
        <v>1245.7577513682913</v>
      </c>
      <c r="GC148" s="68">
        <f t="shared" si="1209"/>
        <v>459.32224863170859</v>
      </c>
      <c r="GD148" s="68">
        <f t="shared" si="1209"/>
        <v>0</v>
      </c>
      <c r="GE148" s="150">
        <f t="shared" si="870"/>
        <v>0</v>
      </c>
      <c r="GF148" s="68">
        <f t="shared" si="1210"/>
        <v>0</v>
      </c>
      <c r="GG148" s="68">
        <f t="shared" si="1210"/>
        <v>0</v>
      </c>
      <c r="GH148" s="68">
        <f t="shared" si="1210"/>
        <v>0</v>
      </c>
      <c r="GI148" s="139">
        <f t="shared" si="782"/>
        <v>1705.08</v>
      </c>
      <c r="GJ148" s="140">
        <f t="shared" si="783"/>
        <v>-100</v>
      </c>
      <c r="GK148" s="149">
        <f t="shared" si="871"/>
        <v>2625.41</v>
      </c>
      <c r="GL148" s="68">
        <f t="shared" si="1211"/>
        <v>1919.04824315673</v>
      </c>
      <c r="GM148" s="68">
        <f t="shared" si="1211"/>
        <v>706.36175684326997</v>
      </c>
      <c r="GN148" s="68">
        <f t="shared" si="1211"/>
        <v>0</v>
      </c>
      <c r="GO148" s="150">
        <f t="shared" si="872"/>
        <v>0</v>
      </c>
      <c r="GP148" s="68">
        <f t="shared" si="1212"/>
        <v>0</v>
      </c>
      <c r="GQ148" s="68">
        <f t="shared" si="1212"/>
        <v>0</v>
      </c>
      <c r="GR148" s="68">
        <f t="shared" si="1212"/>
        <v>0</v>
      </c>
      <c r="GS148" s="139">
        <f t="shared" si="784"/>
        <v>2625.41</v>
      </c>
      <c r="GT148" s="140">
        <f t="shared" si="785"/>
        <v>-100</v>
      </c>
      <c r="GV148" s="31">
        <f>+GK148</f>
        <v>2625.41</v>
      </c>
      <c r="GX148" s="65">
        <f t="shared" si="1158"/>
        <v>0</v>
      </c>
      <c r="GZ148" s="79">
        <f t="shared" si="874"/>
        <v>0</v>
      </c>
    </row>
    <row r="149" spans="1:212" ht="15" x14ac:dyDescent="0.2">
      <c r="A149" s="338"/>
      <c r="B149" s="107" t="s">
        <v>408</v>
      </c>
      <c r="C149" s="149">
        <f t="shared" si="1159"/>
        <v>0</v>
      </c>
      <c r="D149" s="68">
        <f>+[1]Аппарат!D144</f>
        <v>0</v>
      </c>
      <c r="E149" s="68">
        <f>+[1]Аппарат!E144</f>
        <v>0</v>
      </c>
      <c r="F149" s="68"/>
      <c r="G149" s="150">
        <f t="shared" si="934"/>
        <v>0</v>
      </c>
      <c r="H149" s="68">
        <f>+[1]Аппарат!H144</f>
        <v>0</v>
      </c>
      <c r="I149" s="68">
        <f>+[1]Аппарат!I144</f>
        <v>0</v>
      </c>
      <c r="J149" s="68">
        <f>+[1]Аппарат!J144</f>
        <v>0</v>
      </c>
      <c r="K149" s="139">
        <f t="shared" si="1162"/>
        <v>0</v>
      </c>
      <c r="L149" s="140" t="e">
        <f t="shared" si="1163"/>
        <v>#DIV/0!</v>
      </c>
      <c r="M149" s="149">
        <f t="shared" si="762"/>
        <v>0</v>
      </c>
      <c r="N149" s="68">
        <f>+[1]Аппарат!N144</f>
        <v>0</v>
      </c>
      <c r="O149" s="68">
        <f>+[1]Аппарат!O144</f>
        <v>0</v>
      </c>
      <c r="P149" s="68"/>
      <c r="Q149" s="150">
        <f t="shared" si="1156"/>
        <v>0</v>
      </c>
      <c r="R149" s="68">
        <f>+[1]Аппарат!R144</f>
        <v>0</v>
      </c>
      <c r="S149" s="68">
        <f>+[1]Аппарат!S144</f>
        <v>0</v>
      </c>
      <c r="T149" s="68">
        <f>+[1]Аппарат!T144</f>
        <v>0</v>
      </c>
      <c r="U149" s="139">
        <f t="shared" si="1166"/>
        <v>0</v>
      </c>
      <c r="V149" s="140" t="e">
        <f t="shared" si="1167"/>
        <v>#DIV/0!</v>
      </c>
      <c r="W149" s="149">
        <f t="shared" si="841"/>
        <v>0</v>
      </c>
      <c r="X149" s="68">
        <f>+[1]Аппарат!X144</f>
        <v>0</v>
      </c>
      <c r="Y149" s="68">
        <f>+[1]Аппарат!Y144</f>
        <v>0</v>
      </c>
      <c r="Z149" s="68"/>
      <c r="AA149" s="150">
        <f t="shared" si="842"/>
        <v>0</v>
      </c>
      <c r="AB149" s="68">
        <f>+[1]Аппарат!AB144</f>
        <v>0</v>
      </c>
      <c r="AC149" s="68">
        <f>+[1]Аппарат!AC144</f>
        <v>0</v>
      </c>
      <c r="AD149" s="68">
        <f>+[1]Аппарат!AD144</f>
        <v>0</v>
      </c>
      <c r="AE149" s="139">
        <f t="shared" si="1170"/>
        <v>0</v>
      </c>
      <c r="AF149" s="140" t="e">
        <f t="shared" si="1171"/>
        <v>#DIV/0!</v>
      </c>
      <c r="AG149" s="149">
        <f t="shared" si="843"/>
        <v>0</v>
      </c>
      <c r="AH149" s="68">
        <f t="shared" si="1198"/>
        <v>0</v>
      </c>
      <c r="AI149" s="68">
        <f t="shared" si="1198"/>
        <v>0</v>
      </c>
      <c r="AJ149" s="68">
        <f t="shared" si="1198"/>
        <v>0</v>
      </c>
      <c r="AK149" s="150">
        <f t="shared" si="844"/>
        <v>0</v>
      </c>
      <c r="AL149" s="68">
        <f t="shared" si="1199"/>
        <v>0</v>
      </c>
      <c r="AM149" s="68">
        <f t="shared" si="1199"/>
        <v>0</v>
      </c>
      <c r="AN149" s="68">
        <f t="shared" si="1199"/>
        <v>0</v>
      </c>
      <c r="AO149" s="139">
        <f t="shared" si="1174"/>
        <v>0</v>
      </c>
      <c r="AP149" s="140" t="e">
        <f t="shared" si="1175"/>
        <v>#DIV/0!</v>
      </c>
      <c r="AQ149" s="149">
        <f t="shared" si="845"/>
        <v>0</v>
      </c>
      <c r="AR149" s="68">
        <f>+[1]Аппарат!AR144</f>
        <v>0</v>
      </c>
      <c r="AS149" s="68">
        <f>+[1]Аппарат!AS144</f>
        <v>0</v>
      </c>
      <c r="AT149" s="68"/>
      <c r="AU149" s="150">
        <f t="shared" si="846"/>
        <v>0</v>
      </c>
      <c r="AV149" s="68">
        <f>+[1]Аппарат!AV144</f>
        <v>0</v>
      </c>
      <c r="AW149" s="68">
        <f>+[1]Аппарат!AW144</f>
        <v>0</v>
      </c>
      <c r="AX149" s="68">
        <f>+[1]Аппарат!AX144</f>
        <v>0</v>
      </c>
      <c r="AY149" s="139">
        <f t="shared" si="1178"/>
        <v>0</v>
      </c>
      <c r="AZ149" s="140" t="e">
        <f t="shared" si="1179"/>
        <v>#DIV/0!</v>
      </c>
      <c r="BA149" s="149">
        <f t="shared" si="847"/>
        <v>0</v>
      </c>
      <c r="BB149" s="68">
        <f>+[1]Аппарат!BB144</f>
        <v>0</v>
      </c>
      <c r="BC149" s="68">
        <f>+[1]Аппарат!BC144</f>
        <v>0</v>
      </c>
      <c r="BD149" s="68"/>
      <c r="BE149" s="150">
        <f t="shared" si="848"/>
        <v>0</v>
      </c>
      <c r="BF149" s="68">
        <f>+[1]Аппарат!BF144</f>
        <v>0</v>
      </c>
      <c r="BG149" s="68">
        <f>+[1]Аппарат!BG144</f>
        <v>0</v>
      </c>
      <c r="BH149" s="68">
        <f>+[1]Аппарат!BH144</f>
        <v>0</v>
      </c>
      <c r="BI149" s="139">
        <f t="shared" si="1182"/>
        <v>0</v>
      </c>
      <c r="BJ149" s="140" t="e">
        <f t="shared" si="1183"/>
        <v>#DIV/0!</v>
      </c>
      <c r="BK149" s="149">
        <f t="shared" si="849"/>
        <v>0</v>
      </c>
      <c r="BL149" s="68">
        <f>+[1]Аппарат!BL144</f>
        <v>0</v>
      </c>
      <c r="BM149" s="68">
        <f>+[1]Аппарат!BM144</f>
        <v>0</v>
      </c>
      <c r="BN149" s="68"/>
      <c r="BO149" s="150">
        <f t="shared" si="850"/>
        <v>0</v>
      </c>
      <c r="BP149" s="68">
        <f>+[1]Аппарат!BP144</f>
        <v>0</v>
      </c>
      <c r="BQ149" s="68">
        <f>+[1]Аппарат!BQ144</f>
        <v>0</v>
      </c>
      <c r="BR149" s="68">
        <f>+[1]Аппарат!BR144</f>
        <v>0</v>
      </c>
      <c r="BS149" s="139">
        <f t="shared" si="1186"/>
        <v>0</v>
      </c>
      <c r="BT149" s="140" t="e">
        <f t="shared" si="1187"/>
        <v>#DIV/0!</v>
      </c>
      <c r="BU149" s="149">
        <f t="shared" si="851"/>
        <v>0</v>
      </c>
      <c r="BV149" s="68">
        <f t="shared" si="1200"/>
        <v>0</v>
      </c>
      <c r="BW149" s="68">
        <f t="shared" si="1200"/>
        <v>0</v>
      </c>
      <c r="BX149" s="68">
        <f t="shared" si="1200"/>
        <v>0</v>
      </c>
      <c r="BY149" s="150">
        <f t="shared" si="852"/>
        <v>0</v>
      </c>
      <c r="BZ149" s="68">
        <f t="shared" si="1201"/>
        <v>0</v>
      </c>
      <c r="CA149" s="68">
        <f t="shared" si="1201"/>
        <v>0</v>
      </c>
      <c r="CB149" s="68">
        <f t="shared" si="1201"/>
        <v>0</v>
      </c>
      <c r="CC149" s="139">
        <f t="shared" si="1190"/>
        <v>0</v>
      </c>
      <c r="CD149" s="140" t="e">
        <f t="shared" si="1191"/>
        <v>#DIV/0!</v>
      </c>
      <c r="CE149" s="149">
        <f t="shared" si="853"/>
        <v>0</v>
      </c>
      <c r="CF149" s="68">
        <f t="shared" si="1202"/>
        <v>0</v>
      </c>
      <c r="CG149" s="68">
        <f t="shared" si="1202"/>
        <v>0</v>
      </c>
      <c r="CH149" s="68">
        <f t="shared" si="1202"/>
        <v>0</v>
      </c>
      <c r="CI149" s="150">
        <f t="shared" si="854"/>
        <v>0</v>
      </c>
      <c r="CJ149" s="68">
        <f>+[1]Аппарат!CJ144</f>
        <v>0</v>
      </c>
      <c r="CK149" s="68">
        <f>+[1]Аппарат!CK144</f>
        <v>0</v>
      </c>
      <c r="CL149" s="68">
        <f>+[1]Аппарат!CL144</f>
        <v>0</v>
      </c>
      <c r="CM149" s="139">
        <f t="shared" si="1194"/>
        <v>0</v>
      </c>
      <c r="CN149" s="140" t="e">
        <f t="shared" si="1195"/>
        <v>#DIV/0!</v>
      </c>
      <c r="CO149" s="149">
        <f t="shared" si="933"/>
        <v>0</v>
      </c>
      <c r="CP149" s="68">
        <f>+[1]Аппарат!CP144</f>
        <v>0</v>
      </c>
      <c r="CQ149" s="68">
        <f>+[1]Аппарат!CQ144</f>
        <v>0</v>
      </c>
      <c r="CR149" s="68"/>
      <c r="CS149" s="150">
        <f t="shared" si="935"/>
        <v>0</v>
      </c>
      <c r="CT149" s="68">
        <f>+[1]Аппарат!CT144</f>
        <v>0</v>
      </c>
      <c r="CU149" s="68">
        <f>+[1]Аппарат!CU144</f>
        <v>0</v>
      </c>
      <c r="CV149" s="68">
        <f>+[1]Аппарат!CV144</f>
        <v>0</v>
      </c>
      <c r="CW149" s="139">
        <f t="shared" si="763"/>
        <v>0</v>
      </c>
      <c r="CX149" s="140" t="e">
        <f t="shared" si="764"/>
        <v>#DIV/0!</v>
      </c>
      <c r="CY149" s="149">
        <f t="shared" si="765"/>
        <v>0</v>
      </c>
      <c r="CZ149" s="68">
        <f>+[1]Аппарат!CZ144</f>
        <v>0</v>
      </c>
      <c r="DA149" s="68">
        <f>+[1]Аппарат!DA144</f>
        <v>0</v>
      </c>
      <c r="DB149" s="68"/>
      <c r="DC149" s="150">
        <f t="shared" si="1157"/>
        <v>0</v>
      </c>
      <c r="DD149" s="68">
        <f>+[1]Аппарат!DD144</f>
        <v>0</v>
      </c>
      <c r="DE149" s="68">
        <f>+[1]Аппарат!DE144</f>
        <v>0</v>
      </c>
      <c r="DF149" s="68">
        <f>+[1]Аппарат!DF144</f>
        <v>0</v>
      </c>
      <c r="DG149" s="139">
        <f t="shared" si="766"/>
        <v>0</v>
      </c>
      <c r="DH149" s="140" t="e">
        <f t="shared" si="767"/>
        <v>#DIV/0!</v>
      </c>
      <c r="DI149" s="149">
        <f t="shared" si="855"/>
        <v>0</v>
      </c>
      <c r="DJ149" s="68">
        <f>+[1]Аппарат!DJ144</f>
        <v>0</v>
      </c>
      <c r="DK149" s="68">
        <f>+[1]Аппарат!DK144</f>
        <v>0</v>
      </c>
      <c r="DL149" s="68"/>
      <c r="DM149" s="150">
        <f t="shared" si="856"/>
        <v>0</v>
      </c>
      <c r="DN149" s="68">
        <f>+[1]Аппарат!DN144</f>
        <v>0</v>
      </c>
      <c r="DO149" s="68">
        <f>+[1]Аппарат!DO144</f>
        <v>0</v>
      </c>
      <c r="DP149" s="68">
        <f>+[1]Аппарат!DP144</f>
        <v>0</v>
      </c>
      <c r="DQ149" s="139">
        <f t="shared" si="768"/>
        <v>0</v>
      </c>
      <c r="DR149" s="140" t="e">
        <f t="shared" si="769"/>
        <v>#DIV/0!</v>
      </c>
      <c r="DS149" s="149">
        <f t="shared" si="857"/>
        <v>0</v>
      </c>
      <c r="DT149" s="68">
        <f t="shared" si="1203"/>
        <v>0</v>
      </c>
      <c r="DU149" s="68">
        <f t="shared" si="1203"/>
        <v>0</v>
      </c>
      <c r="DV149" s="68">
        <f t="shared" si="1203"/>
        <v>0</v>
      </c>
      <c r="DW149" s="150">
        <f t="shared" si="858"/>
        <v>0</v>
      </c>
      <c r="DX149" s="68">
        <f t="shared" si="1204"/>
        <v>0</v>
      </c>
      <c r="DY149" s="68">
        <f t="shared" si="1204"/>
        <v>0</v>
      </c>
      <c r="DZ149" s="68">
        <f t="shared" si="1204"/>
        <v>0</v>
      </c>
      <c r="EA149" s="139">
        <f t="shared" si="770"/>
        <v>0</v>
      </c>
      <c r="EB149" s="140" t="e">
        <f t="shared" si="771"/>
        <v>#DIV/0!</v>
      </c>
      <c r="EC149" s="149">
        <f t="shared" si="859"/>
        <v>0</v>
      </c>
      <c r="ED149" s="68">
        <f t="shared" si="1205"/>
        <v>0</v>
      </c>
      <c r="EE149" s="68">
        <f t="shared" si="1205"/>
        <v>0</v>
      </c>
      <c r="EF149" s="68">
        <f t="shared" si="1205"/>
        <v>0</v>
      </c>
      <c r="EG149" s="150">
        <f t="shared" si="860"/>
        <v>0</v>
      </c>
      <c r="EH149" s="68">
        <f t="shared" si="1206"/>
        <v>0</v>
      </c>
      <c r="EI149" s="68">
        <f t="shared" si="1206"/>
        <v>0</v>
      </c>
      <c r="EJ149" s="68">
        <f t="shared" si="1206"/>
        <v>0</v>
      </c>
      <c r="EK149" s="139">
        <f t="shared" si="772"/>
        <v>0</v>
      </c>
      <c r="EL149" s="140" t="e">
        <f t="shared" si="773"/>
        <v>#DIV/0!</v>
      </c>
      <c r="EM149" s="149">
        <f t="shared" si="861"/>
        <v>0</v>
      </c>
      <c r="EN149" s="68">
        <f>+[1]Аппарат!EN144</f>
        <v>0</v>
      </c>
      <c r="EO149" s="68">
        <f>+[1]Аппарат!EO144</f>
        <v>0</v>
      </c>
      <c r="EP149" s="68"/>
      <c r="EQ149" s="150">
        <f t="shared" si="862"/>
        <v>0</v>
      </c>
      <c r="ER149" s="68">
        <f>+[1]Аппарат!ER144</f>
        <v>0</v>
      </c>
      <c r="ES149" s="68">
        <f>+[1]Аппарат!ES144</f>
        <v>0</v>
      </c>
      <c r="ET149" s="68">
        <f>+[1]Аппарат!ET144</f>
        <v>0</v>
      </c>
      <c r="EU149" s="139">
        <f t="shared" si="774"/>
        <v>0</v>
      </c>
      <c r="EV149" s="140" t="e">
        <f t="shared" si="775"/>
        <v>#DIV/0!</v>
      </c>
      <c r="EW149" s="149">
        <f t="shared" si="863"/>
        <v>0</v>
      </c>
      <c r="EX149" s="68">
        <f>+[1]Аппарат!EX144</f>
        <v>0</v>
      </c>
      <c r="EY149" s="68">
        <f>+[1]Аппарат!EY144</f>
        <v>0</v>
      </c>
      <c r="EZ149" s="68"/>
      <c r="FA149" s="150">
        <f t="shared" si="864"/>
        <v>0</v>
      </c>
      <c r="FB149" s="68">
        <f>+[1]Аппарат!FB144</f>
        <v>0</v>
      </c>
      <c r="FC149" s="68">
        <f>+[1]Аппарат!FC144</f>
        <v>0</v>
      </c>
      <c r="FD149" s="68">
        <f>+[1]Аппарат!FD144</f>
        <v>0</v>
      </c>
      <c r="FE149" s="139">
        <f t="shared" si="776"/>
        <v>0</v>
      </c>
      <c r="FF149" s="140" t="e">
        <f t="shared" si="777"/>
        <v>#DIV/0!</v>
      </c>
      <c r="FG149" s="149">
        <f t="shared" si="865"/>
        <v>0</v>
      </c>
      <c r="FH149" s="68">
        <f>+[1]Аппарат!FH144</f>
        <v>0</v>
      </c>
      <c r="FI149" s="68">
        <f>+[1]Аппарат!FI144</f>
        <v>0</v>
      </c>
      <c r="FJ149" s="68"/>
      <c r="FK149" s="150">
        <f t="shared" si="866"/>
        <v>0</v>
      </c>
      <c r="FL149" s="68">
        <f>+[1]Аппарат!FL144</f>
        <v>0</v>
      </c>
      <c r="FM149" s="68">
        <f>+[1]Аппарат!FM144</f>
        <v>0</v>
      </c>
      <c r="FN149" s="68">
        <f>+[1]Аппарат!FN144</f>
        <v>0</v>
      </c>
      <c r="FO149" s="139">
        <f t="shared" si="778"/>
        <v>0</v>
      </c>
      <c r="FP149" s="140" t="e">
        <f t="shared" si="779"/>
        <v>#DIV/0!</v>
      </c>
      <c r="FQ149" s="149">
        <f t="shared" si="867"/>
        <v>0</v>
      </c>
      <c r="FR149" s="68">
        <f t="shared" si="1207"/>
        <v>0</v>
      </c>
      <c r="FS149" s="68">
        <f t="shared" si="1207"/>
        <v>0</v>
      </c>
      <c r="FT149" s="68">
        <f t="shared" si="1207"/>
        <v>0</v>
      </c>
      <c r="FU149" s="150">
        <f t="shared" si="868"/>
        <v>0</v>
      </c>
      <c r="FV149" s="68">
        <f t="shared" si="1208"/>
        <v>0</v>
      </c>
      <c r="FW149" s="68">
        <f t="shared" si="1208"/>
        <v>0</v>
      </c>
      <c r="FX149" s="68">
        <f t="shared" si="1208"/>
        <v>0</v>
      </c>
      <c r="FY149" s="139">
        <f t="shared" si="780"/>
        <v>0</v>
      </c>
      <c r="FZ149" s="140" t="e">
        <f t="shared" si="781"/>
        <v>#DIV/0!</v>
      </c>
      <c r="GA149" s="149">
        <f t="shared" si="869"/>
        <v>0</v>
      </c>
      <c r="GB149" s="68">
        <f t="shared" si="1209"/>
        <v>0</v>
      </c>
      <c r="GC149" s="68">
        <f t="shared" si="1209"/>
        <v>0</v>
      </c>
      <c r="GD149" s="68">
        <f t="shared" si="1209"/>
        <v>0</v>
      </c>
      <c r="GE149" s="150">
        <f t="shared" si="870"/>
        <v>0</v>
      </c>
      <c r="GF149" s="68">
        <f t="shared" si="1210"/>
        <v>0</v>
      </c>
      <c r="GG149" s="68">
        <f t="shared" si="1210"/>
        <v>0</v>
      </c>
      <c r="GH149" s="68">
        <f t="shared" si="1210"/>
        <v>0</v>
      </c>
      <c r="GI149" s="139">
        <f t="shared" si="782"/>
        <v>0</v>
      </c>
      <c r="GJ149" s="140" t="e">
        <f t="shared" si="783"/>
        <v>#DIV/0!</v>
      </c>
      <c r="GK149" s="149">
        <f t="shared" si="871"/>
        <v>0</v>
      </c>
      <c r="GL149" s="68">
        <f t="shared" si="1211"/>
        <v>0</v>
      </c>
      <c r="GM149" s="68">
        <f t="shared" si="1211"/>
        <v>0</v>
      </c>
      <c r="GN149" s="68">
        <f t="shared" si="1211"/>
        <v>0</v>
      </c>
      <c r="GO149" s="150">
        <f t="shared" si="872"/>
        <v>0</v>
      </c>
      <c r="GP149" s="68">
        <f t="shared" si="1212"/>
        <v>0</v>
      </c>
      <c r="GQ149" s="68">
        <f t="shared" si="1212"/>
        <v>0</v>
      </c>
      <c r="GR149" s="68">
        <f t="shared" si="1212"/>
        <v>0</v>
      </c>
      <c r="GS149" s="139">
        <f t="shared" si="784"/>
        <v>0</v>
      </c>
      <c r="GT149" s="140" t="e">
        <f t="shared" si="785"/>
        <v>#DIV/0!</v>
      </c>
      <c r="GV149" s="31"/>
      <c r="GX149" s="65">
        <f t="shared" si="1158"/>
        <v>0</v>
      </c>
      <c r="GZ149" s="79">
        <f t="shared" si="874"/>
        <v>0</v>
      </c>
    </row>
    <row r="150" spans="1:212" ht="15" x14ac:dyDescent="0.2">
      <c r="A150" s="338"/>
      <c r="B150" s="107" t="s">
        <v>409</v>
      </c>
      <c r="C150" s="149">
        <f t="shared" si="1159"/>
        <v>0</v>
      </c>
      <c r="D150" s="68">
        <f>+[1]Аппарат!D145</f>
        <v>0</v>
      </c>
      <c r="E150" s="68">
        <f>+[1]Аппарат!E145</f>
        <v>0</v>
      </c>
      <c r="F150" s="68"/>
      <c r="G150" s="150">
        <f t="shared" si="934"/>
        <v>0</v>
      </c>
      <c r="H150" s="68">
        <f>+[1]Аппарат!H145</f>
        <v>0</v>
      </c>
      <c r="I150" s="68">
        <f>+[1]Аппарат!I145</f>
        <v>0</v>
      </c>
      <c r="J150" s="68">
        <f>+[1]Аппарат!J145</f>
        <v>0</v>
      </c>
      <c r="K150" s="139">
        <f t="shared" si="1162"/>
        <v>0</v>
      </c>
      <c r="L150" s="140" t="e">
        <f t="shared" si="1163"/>
        <v>#DIV/0!</v>
      </c>
      <c r="M150" s="149">
        <f t="shared" si="762"/>
        <v>0</v>
      </c>
      <c r="N150" s="68">
        <f>+[1]Аппарат!N145</f>
        <v>0</v>
      </c>
      <c r="O150" s="68">
        <f>+[1]Аппарат!O145</f>
        <v>0</v>
      </c>
      <c r="P150" s="68"/>
      <c r="Q150" s="150">
        <f t="shared" si="1156"/>
        <v>0</v>
      </c>
      <c r="R150" s="68">
        <f>+[1]Аппарат!R145</f>
        <v>0</v>
      </c>
      <c r="S150" s="68">
        <f>+[1]Аппарат!S145</f>
        <v>0</v>
      </c>
      <c r="T150" s="68">
        <f>+[1]Аппарат!T145</f>
        <v>0</v>
      </c>
      <c r="U150" s="139">
        <f t="shared" si="1166"/>
        <v>0</v>
      </c>
      <c r="V150" s="140" t="e">
        <f t="shared" si="1167"/>
        <v>#DIV/0!</v>
      </c>
      <c r="W150" s="149">
        <f t="shared" si="841"/>
        <v>0</v>
      </c>
      <c r="X150" s="68">
        <f>+[1]Аппарат!X145</f>
        <v>0</v>
      </c>
      <c r="Y150" s="68">
        <f>+[1]Аппарат!Y145</f>
        <v>0</v>
      </c>
      <c r="Z150" s="68"/>
      <c r="AA150" s="150">
        <f t="shared" si="842"/>
        <v>0</v>
      </c>
      <c r="AB150" s="68">
        <f>+[1]Аппарат!AB145</f>
        <v>0</v>
      </c>
      <c r="AC150" s="68">
        <f>+[1]Аппарат!AC145</f>
        <v>0</v>
      </c>
      <c r="AD150" s="68">
        <f>+[1]Аппарат!AD145</f>
        <v>0</v>
      </c>
      <c r="AE150" s="139">
        <f t="shared" si="1170"/>
        <v>0</v>
      </c>
      <c r="AF150" s="140" t="e">
        <f t="shared" si="1171"/>
        <v>#DIV/0!</v>
      </c>
      <c r="AG150" s="149">
        <f t="shared" si="843"/>
        <v>0</v>
      </c>
      <c r="AH150" s="68">
        <f t="shared" si="1198"/>
        <v>0</v>
      </c>
      <c r="AI150" s="68">
        <f t="shared" si="1198"/>
        <v>0</v>
      </c>
      <c r="AJ150" s="68">
        <f t="shared" si="1198"/>
        <v>0</v>
      </c>
      <c r="AK150" s="150">
        <f t="shared" si="844"/>
        <v>0</v>
      </c>
      <c r="AL150" s="68">
        <f t="shared" si="1199"/>
        <v>0</v>
      </c>
      <c r="AM150" s="68">
        <f t="shared" si="1199"/>
        <v>0</v>
      </c>
      <c r="AN150" s="68">
        <f t="shared" si="1199"/>
        <v>0</v>
      </c>
      <c r="AO150" s="139">
        <f t="shared" si="1174"/>
        <v>0</v>
      </c>
      <c r="AP150" s="140" t="e">
        <f t="shared" si="1175"/>
        <v>#DIV/0!</v>
      </c>
      <c r="AQ150" s="149">
        <f t="shared" si="845"/>
        <v>0</v>
      </c>
      <c r="AR150" s="68">
        <f>+[1]Аппарат!AR145</f>
        <v>0</v>
      </c>
      <c r="AS150" s="68">
        <f>+[1]Аппарат!AS145</f>
        <v>0</v>
      </c>
      <c r="AT150" s="68"/>
      <c r="AU150" s="150">
        <f t="shared" si="846"/>
        <v>0</v>
      </c>
      <c r="AV150" s="68">
        <f>+[1]Аппарат!AV145</f>
        <v>0</v>
      </c>
      <c r="AW150" s="68">
        <f>+[1]Аппарат!AW145</f>
        <v>0</v>
      </c>
      <c r="AX150" s="68">
        <f>+[1]Аппарат!AX145</f>
        <v>0</v>
      </c>
      <c r="AY150" s="139">
        <f t="shared" si="1178"/>
        <v>0</v>
      </c>
      <c r="AZ150" s="140" t="e">
        <f t="shared" si="1179"/>
        <v>#DIV/0!</v>
      </c>
      <c r="BA150" s="149">
        <f t="shared" si="847"/>
        <v>0</v>
      </c>
      <c r="BB150" s="68">
        <f>+[1]Аппарат!BB145</f>
        <v>0</v>
      </c>
      <c r="BC150" s="68">
        <f>+[1]Аппарат!BC145</f>
        <v>0</v>
      </c>
      <c r="BD150" s="68"/>
      <c r="BE150" s="150">
        <f t="shared" si="848"/>
        <v>0</v>
      </c>
      <c r="BF150" s="68">
        <f>+[1]Аппарат!BF145</f>
        <v>0</v>
      </c>
      <c r="BG150" s="68">
        <f>+[1]Аппарат!BG145</f>
        <v>0</v>
      </c>
      <c r="BH150" s="68">
        <f>+[1]Аппарат!BH145</f>
        <v>0</v>
      </c>
      <c r="BI150" s="139">
        <f t="shared" si="1182"/>
        <v>0</v>
      </c>
      <c r="BJ150" s="140" t="e">
        <f t="shared" si="1183"/>
        <v>#DIV/0!</v>
      </c>
      <c r="BK150" s="149">
        <f t="shared" si="849"/>
        <v>0</v>
      </c>
      <c r="BL150" s="68">
        <f>+[1]Аппарат!BL145</f>
        <v>0</v>
      </c>
      <c r="BM150" s="68">
        <f>+[1]Аппарат!BM145</f>
        <v>0</v>
      </c>
      <c r="BN150" s="68"/>
      <c r="BO150" s="150">
        <f t="shared" si="850"/>
        <v>0</v>
      </c>
      <c r="BP150" s="68">
        <f>+[1]Аппарат!BP145</f>
        <v>0</v>
      </c>
      <c r="BQ150" s="68">
        <f>+[1]Аппарат!BQ145</f>
        <v>0</v>
      </c>
      <c r="BR150" s="68">
        <f>+[1]Аппарат!BR145</f>
        <v>0</v>
      </c>
      <c r="BS150" s="139">
        <f t="shared" si="1186"/>
        <v>0</v>
      </c>
      <c r="BT150" s="140" t="e">
        <f t="shared" si="1187"/>
        <v>#DIV/0!</v>
      </c>
      <c r="BU150" s="149">
        <f t="shared" si="851"/>
        <v>0</v>
      </c>
      <c r="BV150" s="68">
        <f t="shared" si="1200"/>
        <v>0</v>
      </c>
      <c r="BW150" s="68">
        <f t="shared" si="1200"/>
        <v>0</v>
      </c>
      <c r="BX150" s="68">
        <f t="shared" si="1200"/>
        <v>0</v>
      </c>
      <c r="BY150" s="150">
        <f t="shared" si="852"/>
        <v>0</v>
      </c>
      <c r="BZ150" s="68">
        <f t="shared" si="1201"/>
        <v>0</v>
      </c>
      <c r="CA150" s="68">
        <f t="shared" si="1201"/>
        <v>0</v>
      </c>
      <c r="CB150" s="68">
        <f t="shared" si="1201"/>
        <v>0</v>
      </c>
      <c r="CC150" s="139">
        <f t="shared" si="1190"/>
        <v>0</v>
      </c>
      <c r="CD150" s="140" t="e">
        <f t="shared" si="1191"/>
        <v>#DIV/0!</v>
      </c>
      <c r="CE150" s="149">
        <f t="shared" si="853"/>
        <v>0</v>
      </c>
      <c r="CF150" s="68">
        <f t="shared" si="1202"/>
        <v>0</v>
      </c>
      <c r="CG150" s="68">
        <f t="shared" si="1202"/>
        <v>0</v>
      </c>
      <c r="CH150" s="68">
        <f t="shared" si="1202"/>
        <v>0</v>
      </c>
      <c r="CI150" s="150">
        <f t="shared" si="854"/>
        <v>0</v>
      </c>
      <c r="CJ150" s="68">
        <f>+[1]Аппарат!CJ145</f>
        <v>0</v>
      </c>
      <c r="CK150" s="68">
        <f>+[1]Аппарат!CK145</f>
        <v>0</v>
      </c>
      <c r="CL150" s="68">
        <f>+[1]Аппарат!CL145</f>
        <v>0</v>
      </c>
      <c r="CM150" s="139">
        <f t="shared" si="1194"/>
        <v>0</v>
      </c>
      <c r="CN150" s="140" t="e">
        <f t="shared" si="1195"/>
        <v>#DIV/0!</v>
      </c>
      <c r="CO150" s="149">
        <f t="shared" si="933"/>
        <v>0</v>
      </c>
      <c r="CP150" s="68">
        <f>+[1]Аппарат!CP145</f>
        <v>0</v>
      </c>
      <c r="CQ150" s="68">
        <f>+[1]Аппарат!CQ145</f>
        <v>0</v>
      </c>
      <c r="CR150" s="68"/>
      <c r="CS150" s="150">
        <f t="shared" si="935"/>
        <v>0</v>
      </c>
      <c r="CT150" s="68">
        <f>+[1]Аппарат!CT145</f>
        <v>0</v>
      </c>
      <c r="CU150" s="68">
        <f>+[1]Аппарат!CU145</f>
        <v>0</v>
      </c>
      <c r="CV150" s="68">
        <f>+[1]Аппарат!CV145</f>
        <v>0</v>
      </c>
      <c r="CW150" s="139">
        <f t="shared" si="763"/>
        <v>0</v>
      </c>
      <c r="CX150" s="140" t="e">
        <f t="shared" si="764"/>
        <v>#DIV/0!</v>
      </c>
      <c r="CY150" s="149">
        <f t="shared" si="765"/>
        <v>0</v>
      </c>
      <c r="CZ150" s="68">
        <f>+[1]Аппарат!CZ145</f>
        <v>0</v>
      </c>
      <c r="DA150" s="68">
        <f>+[1]Аппарат!DA145</f>
        <v>0</v>
      </c>
      <c r="DB150" s="68"/>
      <c r="DC150" s="150">
        <f t="shared" si="1157"/>
        <v>0</v>
      </c>
      <c r="DD150" s="68">
        <f>+[1]Аппарат!DD145</f>
        <v>0</v>
      </c>
      <c r="DE150" s="68">
        <f>+[1]Аппарат!DE145</f>
        <v>0</v>
      </c>
      <c r="DF150" s="68">
        <f>+[1]Аппарат!DF145</f>
        <v>0</v>
      </c>
      <c r="DG150" s="139">
        <f t="shared" si="766"/>
        <v>0</v>
      </c>
      <c r="DH150" s="140" t="e">
        <f t="shared" si="767"/>
        <v>#DIV/0!</v>
      </c>
      <c r="DI150" s="149">
        <f t="shared" si="855"/>
        <v>0</v>
      </c>
      <c r="DJ150" s="68">
        <f>+[1]Аппарат!DJ145</f>
        <v>0</v>
      </c>
      <c r="DK150" s="68">
        <f>+[1]Аппарат!DK145</f>
        <v>0</v>
      </c>
      <c r="DL150" s="68"/>
      <c r="DM150" s="150">
        <f t="shared" si="856"/>
        <v>0</v>
      </c>
      <c r="DN150" s="68">
        <f>+[1]Аппарат!DN145</f>
        <v>0</v>
      </c>
      <c r="DO150" s="68">
        <f>+[1]Аппарат!DO145</f>
        <v>0</v>
      </c>
      <c r="DP150" s="68">
        <f>+[1]Аппарат!DP145</f>
        <v>0</v>
      </c>
      <c r="DQ150" s="139">
        <f t="shared" si="768"/>
        <v>0</v>
      </c>
      <c r="DR150" s="140" t="e">
        <f t="shared" si="769"/>
        <v>#DIV/0!</v>
      </c>
      <c r="DS150" s="149">
        <f t="shared" si="857"/>
        <v>0</v>
      </c>
      <c r="DT150" s="68">
        <f t="shared" si="1203"/>
        <v>0</v>
      </c>
      <c r="DU150" s="68">
        <f t="shared" si="1203"/>
        <v>0</v>
      </c>
      <c r="DV150" s="68">
        <f t="shared" si="1203"/>
        <v>0</v>
      </c>
      <c r="DW150" s="150">
        <f t="shared" si="858"/>
        <v>0</v>
      </c>
      <c r="DX150" s="68">
        <f t="shared" si="1204"/>
        <v>0</v>
      </c>
      <c r="DY150" s="68">
        <f t="shared" si="1204"/>
        <v>0</v>
      </c>
      <c r="DZ150" s="68">
        <f t="shared" si="1204"/>
        <v>0</v>
      </c>
      <c r="EA150" s="139">
        <f t="shared" si="770"/>
        <v>0</v>
      </c>
      <c r="EB150" s="140" t="e">
        <f t="shared" si="771"/>
        <v>#DIV/0!</v>
      </c>
      <c r="EC150" s="149">
        <f t="shared" si="859"/>
        <v>0</v>
      </c>
      <c r="ED150" s="68">
        <f t="shared" si="1205"/>
        <v>0</v>
      </c>
      <c r="EE150" s="68">
        <f t="shared" si="1205"/>
        <v>0</v>
      </c>
      <c r="EF150" s="68">
        <f t="shared" si="1205"/>
        <v>0</v>
      </c>
      <c r="EG150" s="150">
        <f t="shared" si="860"/>
        <v>0</v>
      </c>
      <c r="EH150" s="68">
        <f t="shared" si="1206"/>
        <v>0</v>
      </c>
      <c r="EI150" s="68">
        <f t="shared" si="1206"/>
        <v>0</v>
      </c>
      <c r="EJ150" s="68">
        <f t="shared" si="1206"/>
        <v>0</v>
      </c>
      <c r="EK150" s="139">
        <f t="shared" si="772"/>
        <v>0</v>
      </c>
      <c r="EL150" s="140" t="e">
        <f t="shared" si="773"/>
        <v>#DIV/0!</v>
      </c>
      <c r="EM150" s="149">
        <f t="shared" si="861"/>
        <v>0</v>
      </c>
      <c r="EN150" s="68">
        <f>+[1]Аппарат!EN145</f>
        <v>0</v>
      </c>
      <c r="EO150" s="68">
        <f>+[1]Аппарат!EO145</f>
        <v>0</v>
      </c>
      <c r="EP150" s="68"/>
      <c r="EQ150" s="150">
        <f t="shared" si="862"/>
        <v>0</v>
      </c>
      <c r="ER150" s="68">
        <f>+[1]Аппарат!ER145</f>
        <v>0</v>
      </c>
      <c r="ES150" s="68">
        <f>+[1]Аппарат!ES145</f>
        <v>0</v>
      </c>
      <c r="ET150" s="68">
        <f>+[1]Аппарат!ET145</f>
        <v>0</v>
      </c>
      <c r="EU150" s="139">
        <f t="shared" si="774"/>
        <v>0</v>
      </c>
      <c r="EV150" s="140" t="e">
        <f t="shared" si="775"/>
        <v>#DIV/0!</v>
      </c>
      <c r="EW150" s="149">
        <f t="shared" si="863"/>
        <v>0</v>
      </c>
      <c r="EX150" s="68">
        <f>+[1]Аппарат!EX145</f>
        <v>0</v>
      </c>
      <c r="EY150" s="68">
        <f>+[1]Аппарат!EY145</f>
        <v>0</v>
      </c>
      <c r="EZ150" s="68"/>
      <c r="FA150" s="150">
        <f t="shared" si="864"/>
        <v>0</v>
      </c>
      <c r="FB150" s="68">
        <f>+[1]Аппарат!FB145</f>
        <v>0</v>
      </c>
      <c r="FC150" s="68">
        <f>+[1]Аппарат!FC145</f>
        <v>0</v>
      </c>
      <c r="FD150" s="68">
        <f>+[1]Аппарат!FD145</f>
        <v>0</v>
      </c>
      <c r="FE150" s="139">
        <f t="shared" si="776"/>
        <v>0</v>
      </c>
      <c r="FF150" s="140" t="e">
        <f t="shared" si="777"/>
        <v>#DIV/0!</v>
      </c>
      <c r="FG150" s="149">
        <f t="shared" si="865"/>
        <v>0</v>
      </c>
      <c r="FH150" s="68">
        <f>+[1]Аппарат!FH145</f>
        <v>0</v>
      </c>
      <c r="FI150" s="68">
        <f>+[1]Аппарат!FI145</f>
        <v>0</v>
      </c>
      <c r="FJ150" s="68"/>
      <c r="FK150" s="150">
        <f t="shared" si="866"/>
        <v>0</v>
      </c>
      <c r="FL150" s="68">
        <f>+[1]Аппарат!FL145</f>
        <v>0</v>
      </c>
      <c r="FM150" s="68">
        <f>+[1]Аппарат!FM145</f>
        <v>0</v>
      </c>
      <c r="FN150" s="68">
        <f>+[1]Аппарат!FN145</f>
        <v>0</v>
      </c>
      <c r="FO150" s="139">
        <f t="shared" si="778"/>
        <v>0</v>
      </c>
      <c r="FP150" s="140" t="e">
        <f t="shared" si="779"/>
        <v>#DIV/0!</v>
      </c>
      <c r="FQ150" s="149">
        <f t="shared" si="867"/>
        <v>0</v>
      </c>
      <c r="FR150" s="68">
        <f t="shared" si="1207"/>
        <v>0</v>
      </c>
      <c r="FS150" s="68">
        <f t="shared" si="1207"/>
        <v>0</v>
      </c>
      <c r="FT150" s="68">
        <f t="shared" si="1207"/>
        <v>0</v>
      </c>
      <c r="FU150" s="150">
        <f t="shared" si="868"/>
        <v>0</v>
      </c>
      <c r="FV150" s="68">
        <f t="shared" si="1208"/>
        <v>0</v>
      </c>
      <c r="FW150" s="68">
        <f t="shared" si="1208"/>
        <v>0</v>
      </c>
      <c r="FX150" s="68">
        <f t="shared" si="1208"/>
        <v>0</v>
      </c>
      <c r="FY150" s="139">
        <f t="shared" si="780"/>
        <v>0</v>
      </c>
      <c r="FZ150" s="140" t="e">
        <f t="shared" si="781"/>
        <v>#DIV/0!</v>
      </c>
      <c r="GA150" s="149">
        <f t="shared" si="869"/>
        <v>0</v>
      </c>
      <c r="GB150" s="68">
        <f t="shared" si="1209"/>
        <v>0</v>
      </c>
      <c r="GC150" s="68">
        <f t="shared" si="1209"/>
        <v>0</v>
      </c>
      <c r="GD150" s="68">
        <f t="shared" si="1209"/>
        <v>0</v>
      </c>
      <c r="GE150" s="150">
        <f t="shared" si="870"/>
        <v>0</v>
      </c>
      <c r="GF150" s="68">
        <f t="shared" si="1210"/>
        <v>0</v>
      </c>
      <c r="GG150" s="68">
        <f t="shared" si="1210"/>
        <v>0</v>
      </c>
      <c r="GH150" s="68">
        <f t="shared" si="1210"/>
        <v>0</v>
      </c>
      <c r="GI150" s="139">
        <f t="shared" si="782"/>
        <v>0</v>
      </c>
      <c r="GJ150" s="140" t="e">
        <f t="shared" si="783"/>
        <v>#DIV/0!</v>
      </c>
      <c r="GK150" s="149">
        <f t="shared" si="871"/>
        <v>0</v>
      </c>
      <c r="GL150" s="68">
        <f t="shared" si="1211"/>
        <v>0</v>
      </c>
      <c r="GM150" s="68">
        <f t="shared" si="1211"/>
        <v>0</v>
      </c>
      <c r="GN150" s="68">
        <f t="shared" si="1211"/>
        <v>0</v>
      </c>
      <c r="GO150" s="150">
        <f t="shared" si="872"/>
        <v>0</v>
      </c>
      <c r="GP150" s="68">
        <f t="shared" si="1212"/>
        <v>0</v>
      </c>
      <c r="GQ150" s="68">
        <f t="shared" si="1212"/>
        <v>0</v>
      </c>
      <c r="GR150" s="68">
        <f t="shared" si="1212"/>
        <v>0</v>
      </c>
      <c r="GS150" s="139">
        <f t="shared" si="784"/>
        <v>0</v>
      </c>
      <c r="GT150" s="140" t="e">
        <f t="shared" si="785"/>
        <v>#DIV/0!</v>
      </c>
      <c r="GV150" s="31"/>
      <c r="GX150" s="65">
        <f t="shared" si="1158"/>
        <v>0</v>
      </c>
      <c r="GZ150" s="79">
        <f t="shared" si="874"/>
        <v>0</v>
      </c>
    </row>
    <row r="151" spans="1:212" ht="15" x14ac:dyDescent="0.2">
      <c r="A151" s="338"/>
      <c r="B151" s="107" t="s">
        <v>410</v>
      </c>
      <c r="C151" s="149">
        <f t="shared" si="1159"/>
        <v>88.885999999999996</v>
      </c>
      <c r="D151" s="68">
        <f>+[1]Аппарат!D146+[1]Филиалы!D102</f>
        <v>70.722737076963185</v>
      </c>
      <c r="E151" s="68">
        <f>+[1]Аппарат!E146+[1]Филиалы!F102</f>
        <v>18.163262923036818</v>
      </c>
      <c r="F151" s="68">
        <f>+[1]Филиалы!E102</f>
        <v>0</v>
      </c>
      <c r="G151" s="150">
        <f t="shared" si="934"/>
        <v>87.34</v>
      </c>
      <c r="H151" s="68">
        <f>+[1]Аппарат!H146+[1]Филиалы!H102</f>
        <v>67.663484057070008</v>
      </c>
      <c r="I151" s="68">
        <f>+[1]Аппарат!I146+[1]Филиалы!J102</f>
        <v>19.676515942930003</v>
      </c>
      <c r="J151" s="68">
        <f>+[1]Филиалы!I102</f>
        <v>0</v>
      </c>
      <c r="K151" s="139">
        <f t="shared" si="1162"/>
        <v>1.5459999999999923</v>
      </c>
      <c r="L151" s="140">
        <f t="shared" si="1163"/>
        <v>-1.7393065274621335</v>
      </c>
      <c r="M151" s="149">
        <f t="shared" si="762"/>
        <v>88.88600000000001</v>
      </c>
      <c r="N151" s="68">
        <f>+[1]Аппарат!N146+[1]Филиалы!N102</f>
        <v>70.773380763112229</v>
      </c>
      <c r="O151" s="68">
        <f>+[1]Аппарат!O146+[1]Филиалы!P102</f>
        <v>18.112619236887785</v>
      </c>
      <c r="P151" s="68">
        <f>+[1]Филиалы!O102</f>
        <v>0</v>
      </c>
      <c r="Q151" s="150">
        <f t="shared" si="1156"/>
        <v>87.334746853000013</v>
      </c>
      <c r="R151" s="68">
        <f>+[1]Аппарат!R146+[1]Филиалы!R102</f>
        <v>66.788120673000009</v>
      </c>
      <c r="S151" s="68">
        <f>+[1]Аппарат!S146+[1]Филиалы!T102</f>
        <v>20.546626180000001</v>
      </c>
      <c r="T151" s="68">
        <f>+[1]Филиалы!S102</f>
        <v>0</v>
      </c>
      <c r="U151" s="139">
        <f t="shared" si="1166"/>
        <v>1.5512531469999971</v>
      </c>
      <c r="V151" s="140">
        <f t="shared" si="1167"/>
        <v>-1.7452165099115717</v>
      </c>
      <c r="W151" s="149">
        <f t="shared" si="841"/>
        <v>131.18767</v>
      </c>
      <c r="X151" s="68">
        <f>+[1]Аппарат!X146+[1]Филиалы!X102</f>
        <v>113.02440707696317</v>
      </c>
      <c r="Y151" s="68">
        <f>+[1]Аппарат!Y146+[1]Филиалы!Z102</f>
        <v>18.163262923036822</v>
      </c>
      <c r="Z151" s="68">
        <f>+[1]Филиалы!Y102</f>
        <v>0</v>
      </c>
      <c r="AA151" s="150">
        <f t="shared" si="842"/>
        <v>129.63999999999999</v>
      </c>
      <c r="AB151" s="68">
        <f>+[1]Аппарат!AB146+[1]Филиалы!AB102</f>
        <v>110.4088687182</v>
      </c>
      <c r="AC151" s="68">
        <f>+[1]Аппарат!AC146+[1]Филиалы!AD102</f>
        <v>19.231131281800003</v>
      </c>
      <c r="AD151" s="68">
        <f>+[1]Филиалы!AC102</f>
        <v>0</v>
      </c>
      <c r="AE151" s="139">
        <f t="shared" si="1170"/>
        <v>1.5476700000000108</v>
      </c>
      <c r="AF151" s="140">
        <f t="shared" si="1171"/>
        <v>-1.1797373945280185</v>
      </c>
      <c r="AG151" s="149">
        <f t="shared" si="843"/>
        <v>308.95967000000002</v>
      </c>
      <c r="AH151" s="68">
        <f t="shared" si="1198"/>
        <v>254.52052491703859</v>
      </c>
      <c r="AI151" s="68">
        <f t="shared" si="1198"/>
        <v>54.439145082961431</v>
      </c>
      <c r="AJ151" s="68">
        <f t="shared" si="1198"/>
        <v>0</v>
      </c>
      <c r="AK151" s="150">
        <f t="shared" si="844"/>
        <v>304.31474685299997</v>
      </c>
      <c r="AL151" s="68">
        <f t="shared" si="1199"/>
        <v>244.86047344827</v>
      </c>
      <c r="AM151" s="68">
        <f t="shared" si="1199"/>
        <v>59.454273404730003</v>
      </c>
      <c r="AN151" s="68">
        <f t="shared" si="1199"/>
        <v>0</v>
      </c>
      <c r="AO151" s="139">
        <f t="shared" si="1174"/>
        <v>4.6449231470000427</v>
      </c>
      <c r="AP151" s="140">
        <f t="shared" si="1175"/>
        <v>-1.5034075958846245</v>
      </c>
      <c r="AQ151" s="149">
        <f t="shared" si="845"/>
        <v>88.88600000000001</v>
      </c>
      <c r="AR151" s="68">
        <f>+[1]Аппарат!AR146+[1]Филиалы!AR102</f>
        <v>70.722737076963185</v>
      </c>
      <c r="AS151" s="68">
        <f>+[1]Аппарат!AS146+[1]Филиалы!AT102</f>
        <v>18.163262923036822</v>
      </c>
      <c r="AT151" s="68">
        <f>+[1]Филиалы!AS102</f>
        <v>0</v>
      </c>
      <c r="AU151" s="150">
        <f t="shared" si="846"/>
        <v>87.343000000000004</v>
      </c>
      <c r="AV151" s="68">
        <f>+[1]Аппарат!AV146+[1]Филиалы!AV102</f>
        <v>67.400446092874603</v>
      </c>
      <c r="AW151" s="68">
        <f>+[1]Аппарат!AW146+[1]Филиалы!AX102</f>
        <v>19.649983907125399</v>
      </c>
      <c r="AX151" s="68">
        <f>+[1]Филиалы!AW102</f>
        <v>0.29257</v>
      </c>
      <c r="AY151" s="139">
        <f t="shared" si="1178"/>
        <v>1.5430000000000064</v>
      </c>
      <c r="AZ151" s="140">
        <f t="shared" si="1179"/>
        <v>-1.7359314177710843</v>
      </c>
      <c r="BA151" s="149">
        <f t="shared" si="847"/>
        <v>131.17600000000002</v>
      </c>
      <c r="BB151" s="68">
        <f>+[1]Аппарат!BB146+[1]Филиалы!BB102</f>
        <v>112.71293389672553</v>
      </c>
      <c r="BC151" s="68">
        <f>+[1]Аппарат!BC146+[1]Филиалы!BD102</f>
        <v>18.463066103274475</v>
      </c>
      <c r="BD151" s="68">
        <f>+[1]Филиалы!BC102</f>
        <v>0</v>
      </c>
      <c r="BE151" s="150">
        <f t="shared" si="848"/>
        <v>129.64299999999997</v>
      </c>
      <c r="BF151" s="68">
        <f>+[1]Аппарат!BF146+[1]Филиалы!BF102</f>
        <v>109.78866800785205</v>
      </c>
      <c r="BG151" s="68">
        <f>+[1]Аппарат!BG146+[1]Филиалы!BH102</f>
        <v>19.580191992147945</v>
      </c>
      <c r="BH151" s="68">
        <f>+[1]Филиалы!BG102</f>
        <v>0.27413999999999999</v>
      </c>
      <c r="BI151" s="139">
        <f t="shared" si="1182"/>
        <v>1.5330000000000439</v>
      </c>
      <c r="BJ151" s="140">
        <f t="shared" si="1183"/>
        <v>-1.1686589010185173</v>
      </c>
      <c r="BK151" s="149">
        <f t="shared" si="849"/>
        <v>88.876000000000005</v>
      </c>
      <c r="BL151" s="68">
        <f>+[1]Аппарат!BL146+[1]Филиалы!BL102</f>
        <v>70.71273707696318</v>
      </c>
      <c r="BM151" s="68">
        <f>+[1]Аппарат!BM146+[1]Филиалы!BN102</f>
        <v>18.163262923036818</v>
      </c>
      <c r="BN151" s="68">
        <f>+[1]Филиалы!BM102</f>
        <v>0</v>
      </c>
      <c r="BO151" s="150">
        <f t="shared" si="850"/>
        <v>87.343000000000004</v>
      </c>
      <c r="BP151" s="68">
        <f>+[1]Аппарат!BP146+[1]Филиалы!BP102</f>
        <v>68.056547076936994</v>
      </c>
      <c r="BQ151" s="68">
        <f>+[1]Аппарат!BQ146+[1]Филиалы!BR102</f>
        <v>19.165652923063011</v>
      </c>
      <c r="BR151" s="68">
        <f>+[1]Филиалы!BQ102</f>
        <v>0.1208</v>
      </c>
      <c r="BS151" s="139">
        <f t="shared" si="1186"/>
        <v>1.5330000000000013</v>
      </c>
      <c r="BT151" s="140">
        <f t="shared" si="1187"/>
        <v>-1.7248751068904937</v>
      </c>
      <c r="BU151" s="149">
        <f t="shared" si="851"/>
        <v>308.93800000000005</v>
      </c>
      <c r="BV151" s="68">
        <f t="shared" si="1200"/>
        <v>254.14840805065191</v>
      </c>
      <c r="BW151" s="68">
        <f t="shared" si="1200"/>
        <v>54.789591949348114</v>
      </c>
      <c r="BX151" s="68">
        <f t="shared" si="1200"/>
        <v>0</v>
      </c>
      <c r="BY151" s="150">
        <f t="shared" si="852"/>
        <v>304.32900000000001</v>
      </c>
      <c r="BZ151" s="68">
        <f t="shared" si="1201"/>
        <v>245.24566117766366</v>
      </c>
      <c r="CA151" s="68">
        <f t="shared" si="1201"/>
        <v>58.395828822336355</v>
      </c>
      <c r="CB151" s="68">
        <f t="shared" si="1201"/>
        <v>0.68751000000000007</v>
      </c>
      <c r="CC151" s="139">
        <f t="shared" si="1190"/>
        <v>4.6090000000000373</v>
      </c>
      <c r="CD151" s="140">
        <f t="shared" si="1191"/>
        <v>-1.4918851031598734</v>
      </c>
      <c r="CE151" s="149">
        <f t="shared" si="853"/>
        <v>617.89767000000006</v>
      </c>
      <c r="CF151" s="68">
        <f t="shared" si="1202"/>
        <v>508.66893296769047</v>
      </c>
      <c r="CG151" s="68">
        <f t="shared" si="1202"/>
        <v>109.22873703230954</v>
      </c>
      <c r="CH151" s="68">
        <f t="shared" si="1202"/>
        <v>0</v>
      </c>
      <c r="CI151" s="150">
        <f t="shared" si="854"/>
        <v>608.64374685300004</v>
      </c>
      <c r="CJ151" s="68">
        <f>+[1]Аппарат!CJ146+[1]Филиалы!CJ102</f>
        <v>490.10613462593369</v>
      </c>
      <c r="CK151" s="68">
        <f>+[1]Аппарат!CK146+[1]Филиалы!CL102</f>
        <v>117.85010222706636</v>
      </c>
      <c r="CL151" s="68">
        <f>+[1]Филиалы!CK102</f>
        <v>0.68751000000000007</v>
      </c>
      <c r="CM151" s="139">
        <f t="shared" si="1194"/>
        <v>9.2539231470000232</v>
      </c>
      <c r="CN151" s="140">
        <f t="shared" si="1195"/>
        <v>-1.4976465515722026</v>
      </c>
      <c r="CO151" s="149">
        <f t="shared" si="933"/>
        <v>152.876</v>
      </c>
      <c r="CP151" s="68">
        <f>+[1]Аппарат!CP146+[1]Филиалы!CP102</f>
        <v>134.71273707696318</v>
      </c>
      <c r="CQ151" s="68">
        <f>+[1]Аппарат!CQ146+[1]Филиалы!CR102</f>
        <v>18.163262923036825</v>
      </c>
      <c r="CR151" s="68">
        <f>+[1]Филиалы!CQ102</f>
        <v>0</v>
      </c>
      <c r="CS151" s="150">
        <f t="shared" si="935"/>
        <v>87.340000000000018</v>
      </c>
      <c r="CT151" s="68">
        <f>+[1]Аппарат!CT146+[1]Филиалы!CT102</f>
        <v>66.876369454501273</v>
      </c>
      <c r="CU151" s="68">
        <f>+[1]Аппарат!CU146+[1]Филиалы!CV102</f>
        <v>20.343630545498737</v>
      </c>
      <c r="CV151" s="68">
        <f>+[1]Филиалы!CU102</f>
        <v>0.12</v>
      </c>
      <c r="CW151" s="139">
        <f t="shared" si="763"/>
        <v>65.535999999999987</v>
      </c>
      <c r="CX151" s="140">
        <f t="shared" si="764"/>
        <v>-42.86873021272141</v>
      </c>
      <c r="CY151" s="149">
        <f t="shared" si="765"/>
        <v>88.876000000000005</v>
      </c>
      <c r="CZ151" s="68">
        <f>+[1]Аппарат!CZ146+[1]Филиалы!CZ102</f>
        <v>70.414609037759448</v>
      </c>
      <c r="DA151" s="68">
        <f>+[1]Аппарат!DA146+[1]Филиалы!DB102</f>
        <v>18.461390962240564</v>
      </c>
      <c r="DB151" s="68">
        <f>+[1]Филиалы!DA102</f>
        <v>0</v>
      </c>
      <c r="DC151" s="150">
        <f t="shared" si="1157"/>
        <v>665.30911000000003</v>
      </c>
      <c r="DD151" s="68">
        <f>+[1]Аппарат!DD146+[1]Филиалы!DD102</f>
        <v>640.45062558424331</v>
      </c>
      <c r="DE151" s="68">
        <f>+[1]Аппарат!DE146+[1]Филиалы!DF102</f>
        <v>24.741134415756729</v>
      </c>
      <c r="DF151" s="68">
        <f>+[1]Филиалы!DE102</f>
        <v>0.11735</v>
      </c>
      <c r="DG151" s="139">
        <f t="shared" si="766"/>
        <v>-576.43311000000006</v>
      </c>
      <c r="DH151" s="140">
        <f t="shared" si="767"/>
        <v>648.58129303749047</v>
      </c>
      <c r="DI151" s="149">
        <f t="shared" si="855"/>
        <v>150.876</v>
      </c>
      <c r="DJ151" s="68">
        <f>+[1]Аппарат!DJ146+[1]Филиалы!DJ102</f>
        <v>132.71273707696318</v>
      </c>
      <c r="DK151" s="68">
        <f>+[1]Аппарат!DK146+[1]Филиалы!DL102</f>
        <v>18.163262923036825</v>
      </c>
      <c r="DL151" s="68">
        <f>+[1]Филиалы!DK102</f>
        <v>0</v>
      </c>
      <c r="DM151" s="150">
        <f t="shared" si="856"/>
        <v>102.08717000000001</v>
      </c>
      <c r="DN151" s="68">
        <f>+[1]Аппарат!DN146+[1]Филиалы!DN102</f>
        <v>83.029233473297694</v>
      </c>
      <c r="DO151" s="68">
        <f>+[1]Аппарат!DO146+[1]Филиалы!DP102</f>
        <v>18.997936526702311</v>
      </c>
      <c r="DP151" s="68">
        <f>+[1]Филиалы!DO102</f>
        <v>0.06</v>
      </c>
      <c r="DQ151" s="139">
        <f t="shared" si="768"/>
        <v>48.78882999999999</v>
      </c>
      <c r="DR151" s="140">
        <f t="shared" si="769"/>
        <v>-32.337038362628917</v>
      </c>
      <c r="DS151" s="149">
        <f t="shared" si="857"/>
        <v>392.62800000000004</v>
      </c>
      <c r="DT151" s="68">
        <f t="shared" si="1203"/>
        <v>337.84008319168584</v>
      </c>
      <c r="DU151" s="68">
        <f t="shared" si="1203"/>
        <v>54.787916808314215</v>
      </c>
      <c r="DV151" s="68">
        <f t="shared" si="1203"/>
        <v>0</v>
      </c>
      <c r="DW151" s="150">
        <f t="shared" si="858"/>
        <v>854.73628000000019</v>
      </c>
      <c r="DX151" s="68">
        <f t="shared" si="1204"/>
        <v>790.35622851204232</v>
      </c>
      <c r="DY151" s="68">
        <f t="shared" si="1204"/>
        <v>64.082701487957777</v>
      </c>
      <c r="DZ151" s="68">
        <f t="shared" si="1204"/>
        <v>0.29735</v>
      </c>
      <c r="EA151" s="139">
        <f t="shared" si="770"/>
        <v>-462.10828000000015</v>
      </c>
      <c r="EB151" s="140">
        <f t="shared" si="771"/>
        <v>117.69621117189811</v>
      </c>
      <c r="EC151" s="149">
        <f t="shared" si="859"/>
        <v>1010.52567</v>
      </c>
      <c r="ED151" s="68">
        <f t="shared" si="1205"/>
        <v>846.5090161593763</v>
      </c>
      <c r="EE151" s="68">
        <f t="shared" si="1205"/>
        <v>164.01665384062375</v>
      </c>
      <c r="EF151" s="68">
        <f t="shared" si="1205"/>
        <v>0</v>
      </c>
      <c r="EG151" s="150">
        <f t="shared" si="860"/>
        <v>1463.3800268530001</v>
      </c>
      <c r="EH151" s="68">
        <f t="shared" si="1206"/>
        <v>1280.4623631379759</v>
      </c>
      <c r="EI151" s="68">
        <f t="shared" si="1206"/>
        <v>181.93280371502414</v>
      </c>
      <c r="EJ151" s="68">
        <f t="shared" si="1206"/>
        <v>0.98486000000000007</v>
      </c>
      <c r="EK151" s="139">
        <f t="shared" si="772"/>
        <v>-452.85435685300013</v>
      </c>
      <c r="EL151" s="140">
        <f t="shared" si="773"/>
        <v>44.813741035692857</v>
      </c>
      <c r="EM151" s="149">
        <f t="shared" si="861"/>
        <v>108.87600000000002</v>
      </c>
      <c r="EN151" s="68">
        <f>+[1]Аппарат!EN146+[1]Филиалы!EN102</f>
        <v>90.712737076963194</v>
      </c>
      <c r="EO151" s="68">
        <f>+[1]Аппарат!EO146+[1]Филиалы!EP102</f>
        <v>18.163262923036822</v>
      </c>
      <c r="EP151" s="68">
        <f>+[1]Филиалы!EO102</f>
        <v>0</v>
      </c>
      <c r="EQ151" s="150">
        <f t="shared" si="862"/>
        <v>82.090000000000018</v>
      </c>
      <c r="ER151" s="68">
        <f>+[1]Аппарат!ER146+[1]Филиалы!ER102</f>
        <v>81.52000000000001</v>
      </c>
      <c r="ES151" s="68">
        <f>+[1]Аппарат!ES146+[1]Филиалы!ET102</f>
        <v>0.53</v>
      </c>
      <c r="ET151" s="68">
        <f>+[1]Филиалы!ES102</f>
        <v>0.04</v>
      </c>
      <c r="EU151" s="139">
        <f t="shared" si="774"/>
        <v>26.786000000000001</v>
      </c>
      <c r="EV151" s="140">
        <f t="shared" si="775"/>
        <v>-24.602299864065529</v>
      </c>
      <c r="EW151" s="149">
        <f t="shared" si="863"/>
        <v>109.876</v>
      </c>
      <c r="EX151" s="68">
        <f>+[1]Аппарат!EX146+[1]Филиалы!EX102</f>
        <v>91.407217129602131</v>
      </c>
      <c r="EY151" s="68">
        <f>+[1]Аппарат!EY146+[1]Филиалы!EZ102</f>
        <v>18.468782870397877</v>
      </c>
      <c r="EZ151" s="68">
        <f>+[1]Филиалы!EY102</f>
        <v>0</v>
      </c>
      <c r="FA151" s="150">
        <f t="shared" si="864"/>
        <v>82.039999999999992</v>
      </c>
      <c r="FB151" s="68">
        <f>+[1]Аппарат!FB146+[1]Филиалы!FB102</f>
        <v>62.938927616972563</v>
      </c>
      <c r="FC151" s="68">
        <f>+[1]Аппарат!FC146+[1]Филиалы!FD102</f>
        <v>19.101072383027436</v>
      </c>
      <c r="FD151" s="68">
        <f>+[1]Филиалы!FC102</f>
        <v>0</v>
      </c>
      <c r="FE151" s="139">
        <f t="shared" si="776"/>
        <v>27.836000000000013</v>
      </c>
      <c r="FF151" s="140">
        <f t="shared" si="777"/>
        <v>-25.33401288725473</v>
      </c>
      <c r="FG151" s="149">
        <f t="shared" si="865"/>
        <v>109.876</v>
      </c>
      <c r="FH151" s="68">
        <f>+[1]Аппарат!FH146+[1]Филиалы!FH102</f>
        <v>91.71273707696318</v>
      </c>
      <c r="FI151" s="68">
        <f>+[1]Аппарат!FI146+[1]Филиалы!FJ102</f>
        <v>18.163262923036818</v>
      </c>
      <c r="FJ151" s="68">
        <f>+[1]Филиалы!FI102</f>
        <v>0</v>
      </c>
      <c r="FK151" s="150">
        <f t="shared" si="866"/>
        <v>82.14</v>
      </c>
      <c r="FL151" s="68">
        <f>+[1]Аппарат!FL146+[1]Филиалы!FL102</f>
        <v>63.492284579828009</v>
      </c>
      <c r="FM151" s="68">
        <f>+[1]Аппарат!FM146+[1]Филиалы!FN102</f>
        <v>18.507715420171994</v>
      </c>
      <c r="FN151" s="68">
        <f>+[1]Филиалы!FM102</f>
        <v>0.14000000000000001</v>
      </c>
      <c r="FO151" s="139">
        <f t="shared" si="778"/>
        <v>27.736000000000004</v>
      </c>
      <c r="FP151" s="140">
        <f t="shared" si="779"/>
        <v>-25.243001201354247</v>
      </c>
      <c r="FQ151" s="149">
        <f t="shared" si="867"/>
        <v>328.62800000000004</v>
      </c>
      <c r="FR151" s="68">
        <f t="shared" si="1207"/>
        <v>273.8326912835285</v>
      </c>
      <c r="FS151" s="68">
        <f t="shared" si="1207"/>
        <v>54.795308716471517</v>
      </c>
      <c r="FT151" s="68">
        <f t="shared" si="1207"/>
        <v>0</v>
      </c>
      <c r="FU151" s="150">
        <f t="shared" si="868"/>
        <v>246.27000000000004</v>
      </c>
      <c r="FV151" s="68">
        <f t="shared" si="1208"/>
        <v>207.95121219680058</v>
      </c>
      <c r="FW151" s="68">
        <f t="shared" si="1208"/>
        <v>38.138787803199435</v>
      </c>
      <c r="FX151" s="68">
        <f t="shared" si="1208"/>
        <v>0.18000000000000002</v>
      </c>
      <c r="FY151" s="139">
        <f t="shared" si="780"/>
        <v>82.358000000000004</v>
      </c>
      <c r="FZ151" s="140">
        <f t="shared" si="781"/>
        <v>-25.061163382304613</v>
      </c>
      <c r="GA151" s="149">
        <f t="shared" si="869"/>
        <v>721.25599999999997</v>
      </c>
      <c r="GB151" s="68">
        <f t="shared" si="1209"/>
        <v>611.67277447521428</v>
      </c>
      <c r="GC151" s="68">
        <f t="shared" si="1209"/>
        <v>109.58322552478573</v>
      </c>
      <c r="GD151" s="68">
        <f t="shared" si="1209"/>
        <v>0</v>
      </c>
      <c r="GE151" s="150">
        <f t="shared" si="870"/>
        <v>1101.0062800000001</v>
      </c>
      <c r="GF151" s="68">
        <f t="shared" si="1210"/>
        <v>998.30744070884293</v>
      </c>
      <c r="GG151" s="68">
        <f t="shared" si="1210"/>
        <v>102.22148929115721</v>
      </c>
      <c r="GH151" s="68">
        <f t="shared" si="1210"/>
        <v>0.47735000000000005</v>
      </c>
      <c r="GI151" s="139">
        <f t="shared" si="782"/>
        <v>-379.75028000000009</v>
      </c>
      <c r="GJ151" s="140">
        <f t="shared" si="783"/>
        <v>52.651247268653577</v>
      </c>
      <c r="GK151" s="149">
        <f t="shared" si="871"/>
        <v>1339.1536700000001</v>
      </c>
      <c r="GL151" s="68">
        <f t="shared" si="1211"/>
        <v>1120.3417074429049</v>
      </c>
      <c r="GM151" s="68">
        <f t="shared" si="1211"/>
        <v>218.81196255709526</v>
      </c>
      <c r="GN151" s="68">
        <f t="shared" si="1211"/>
        <v>0</v>
      </c>
      <c r="GO151" s="150">
        <f t="shared" si="872"/>
        <v>1709.6500268530001</v>
      </c>
      <c r="GP151" s="68">
        <f t="shared" si="1212"/>
        <v>1488.4135753347764</v>
      </c>
      <c r="GQ151" s="68">
        <f t="shared" si="1212"/>
        <v>220.07159151822356</v>
      </c>
      <c r="GR151" s="68">
        <f t="shared" si="1212"/>
        <v>1.16486</v>
      </c>
      <c r="GS151" s="139">
        <f t="shared" si="784"/>
        <v>-370.49635685299995</v>
      </c>
      <c r="GT151" s="140">
        <f t="shared" si="785"/>
        <v>27.666455699068493</v>
      </c>
      <c r="GV151" s="31">
        <f>+GK151-[1]Шатура!GK102</f>
        <v>1259.4036700000001</v>
      </c>
      <c r="GX151" s="65">
        <f t="shared" si="1158"/>
        <v>-608.64374685300004</v>
      </c>
      <c r="GZ151" s="79">
        <f t="shared" si="874"/>
        <v>304.31474685299997</v>
      </c>
    </row>
    <row r="152" spans="1:212" s="76" customFormat="1" ht="15" x14ac:dyDescent="0.2">
      <c r="A152" s="131" t="s">
        <v>290</v>
      </c>
      <c r="B152" s="132" t="s">
        <v>403</v>
      </c>
      <c r="C152" s="147">
        <f t="shared" si="1159"/>
        <v>4019.2039999999993</v>
      </c>
      <c r="D152" s="145">
        <f>SUM(D145:D151)</f>
        <v>3966.5306446874083</v>
      </c>
      <c r="E152" s="145">
        <f t="shared" ref="E152:F152" si="1213">SUM(E145:E151)</f>
        <v>52.673355312591049</v>
      </c>
      <c r="F152" s="145">
        <f t="shared" si="1213"/>
        <v>0</v>
      </c>
      <c r="G152" s="145">
        <f t="shared" si="934"/>
        <v>3586.2040000000002</v>
      </c>
      <c r="H152" s="145">
        <f>SUM(H145:H151)</f>
        <v>2689.4612988297458</v>
      </c>
      <c r="I152" s="145">
        <f t="shared" ref="I152:J152" si="1214">SUM(I145:I151)</f>
        <v>895.31270117025463</v>
      </c>
      <c r="J152" s="145">
        <f t="shared" si="1214"/>
        <v>1.43</v>
      </c>
      <c r="K152" s="145">
        <f t="shared" si="1162"/>
        <v>432.99999999999909</v>
      </c>
      <c r="L152" s="146">
        <f t="shared" si="1163"/>
        <v>-10.773277494747688</v>
      </c>
      <c r="M152" s="147">
        <f t="shared" si="762"/>
        <v>4074.1779999999999</v>
      </c>
      <c r="N152" s="145">
        <f>SUM(N145:N151)</f>
        <v>4021.6515110784408</v>
      </c>
      <c r="O152" s="145">
        <f t="shared" ref="O152:P152" si="1215">SUM(O145:O151)</f>
        <v>52.526488921559292</v>
      </c>
      <c r="P152" s="145">
        <f t="shared" si="1215"/>
        <v>0</v>
      </c>
      <c r="Q152" s="145">
        <f t="shared" si="1156"/>
        <v>3781.6771355526998</v>
      </c>
      <c r="R152" s="145">
        <f>SUM(R145:R151)</f>
        <v>2807.8792741242792</v>
      </c>
      <c r="S152" s="145">
        <f t="shared" ref="S152:T152" si="1216">SUM(S145:S151)</f>
        <v>971.59786142842074</v>
      </c>
      <c r="T152" s="145">
        <f t="shared" si="1216"/>
        <v>2.2000000000000002</v>
      </c>
      <c r="U152" s="145">
        <f t="shared" si="1166"/>
        <v>292.50086444730005</v>
      </c>
      <c r="V152" s="146">
        <f t="shared" si="1167"/>
        <v>-7.1793835332501317</v>
      </c>
      <c r="W152" s="147">
        <f t="shared" si="841"/>
        <v>4916.4356699999998</v>
      </c>
      <c r="X152" s="145">
        <f>SUM(X145:X151)</f>
        <v>4863.7623146874084</v>
      </c>
      <c r="Y152" s="145">
        <f t="shared" ref="Y152:Z152" si="1217">SUM(Y145:Y151)</f>
        <v>52.673355312591056</v>
      </c>
      <c r="Z152" s="145">
        <f t="shared" si="1217"/>
        <v>0</v>
      </c>
      <c r="AA152" s="145">
        <f t="shared" si="842"/>
        <v>3987.5740000000001</v>
      </c>
      <c r="AB152" s="145">
        <f>SUM(AB145:AB151)</f>
        <v>3097.8921640352037</v>
      </c>
      <c r="AC152" s="145">
        <f t="shared" ref="AC152:AD152" si="1218">SUM(AC145:AC151)</f>
        <v>880.08183596479648</v>
      </c>
      <c r="AD152" s="145">
        <f t="shared" si="1218"/>
        <v>9.6</v>
      </c>
      <c r="AE152" s="145">
        <f t="shared" si="1170"/>
        <v>928.86166999999978</v>
      </c>
      <c r="AF152" s="146">
        <f t="shared" si="1171"/>
        <v>-18.892989400184703</v>
      </c>
      <c r="AG152" s="147">
        <f t="shared" si="843"/>
        <v>13009.81767</v>
      </c>
      <c r="AH152" s="145">
        <f>SUM(AH145:AH151)</f>
        <v>12851.94447045326</v>
      </c>
      <c r="AI152" s="145">
        <f t="shared" ref="AI152:AJ152" si="1219">SUM(AI145:AI151)</f>
        <v>157.8731995467414</v>
      </c>
      <c r="AJ152" s="145">
        <f t="shared" si="1219"/>
        <v>0</v>
      </c>
      <c r="AK152" s="145">
        <f t="shared" si="844"/>
        <v>11355.4551355527</v>
      </c>
      <c r="AL152" s="145">
        <f>SUM(AL145:AL151)</f>
        <v>8595.2327369892282</v>
      </c>
      <c r="AM152" s="145">
        <f t="shared" ref="AM152:AN152" si="1220">SUM(AM145:AM151)</f>
        <v>2746.9923985634719</v>
      </c>
      <c r="AN152" s="145">
        <f t="shared" si="1220"/>
        <v>13.229999999999999</v>
      </c>
      <c r="AO152" s="145">
        <f t="shared" si="1174"/>
        <v>1654.3625344473003</v>
      </c>
      <c r="AP152" s="146">
        <f t="shared" si="1175"/>
        <v>-12.716262259863782</v>
      </c>
      <c r="AQ152" s="147">
        <f t="shared" si="845"/>
        <v>5022.844000000001</v>
      </c>
      <c r="AR152" s="145">
        <f>SUM(AR145:AR151)</f>
        <v>4970.1706446874095</v>
      </c>
      <c r="AS152" s="145">
        <f t="shared" ref="AS152:AT152" si="1221">SUM(AS145:AS151)</f>
        <v>52.673355312591056</v>
      </c>
      <c r="AT152" s="145">
        <f t="shared" si="1221"/>
        <v>0</v>
      </c>
      <c r="AU152" s="145">
        <f t="shared" si="846"/>
        <v>3975.4150599999998</v>
      </c>
      <c r="AV152" s="145">
        <f>SUM(AV145:AV151)</f>
        <v>3029.4308786953416</v>
      </c>
      <c r="AW152" s="145">
        <f t="shared" ref="AW152:AX152" si="1222">SUM(AW145:AW151)</f>
        <v>936.90517130465821</v>
      </c>
      <c r="AX152" s="145">
        <f t="shared" si="1222"/>
        <v>9.0790100000000002</v>
      </c>
      <c r="AY152" s="145">
        <f t="shared" si="1178"/>
        <v>1047.4289400000011</v>
      </c>
      <c r="AZ152" s="146">
        <f t="shared" si="1179"/>
        <v>-20.853304223662946</v>
      </c>
      <c r="BA152" s="147">
        <f t="shared" si="847"/>
        <v>5065.134</v>
      </c>
      <c r="BB152" s="145">
        <f>SUM(BB145:BB151)</f>
        <v>5011.5912172335748</v>
      </c>
      <c r="BC152" s="145">
        <f t="shared" ref="BC152:BD152" si="1223">SUM(BC145:BC151)</f>
        <v>53.542782766425574</v>
      </c>
      <c r="BD152" s="145">
        <f t="shared" si="1223"/>
        <v>0</v>
      </c>
      <c r="BE152" s="145">
        <f t="shared" si="848"/>
        <v>4025.7357500000003</v>
      </c>
      <c r="BF152" s="145">
        <f>SUM(BF145:BF151)</f>
        <v>3084.6192825495241</v>
      </c>
      <c r="BG152" s="145">
        <f t="shared" ref="BG152:BH152" si="1224">SUM(BG145:BG151)</f>
        <v>933.23355745047616</v>
      </c>
      <c r="BH152" s="145">
        <f t="shared" si="1224"/>
        <v>7.8829099999999999</v>
      </c>
      <c r="BI152" s="145">
        <f t="shared" si="1182"/>
        <v>1039.3982499999997</v>
      </c>
      <c r="BJ152" s="146">
        <f t="shared" si="1183"/>
        <v>-20.520646640345547</v>
      </c>
      <c r="BK152" s="147">
        <f t="shared" si="849"/>
        <v>5193.0019999999995</v>
      </c>
      <c r="BL152" s="145">
        <f>SUM(BL145:BL151)</f>
        <v>5100.8230923818865</v>
      </c>
      <c r="BM152" s="145">
        <f t="shared" ref="BM152:BN152" si="1225">SUM(BM145:BM151)</f>
        <v>92.17890761811293</v>
      </c>
      <c r="BN152" s="145">
        <f t="shared" si="1225"/>
        <v>0</v>
      </c>
      <c r="BO152" s="145">
        <f t="shared" si="850"/>
        <v>4159.4626800000005</v>
      </c>
      <c r="BP152" s="145">
        <f>SUM(BP145:BP151)</f>
        <v>3174.3814033869303</v>
      </c>
      <c r="BQ152" s="145">
        <f t="shared" ref="BQ152:BR152" si="1226">SUM(BQ145:BQ151)</f>
        <v>968.75469661307</v>
      </c>
      <c r="BR152" s="145">
        <f t="shared" si="1226"/>
        <v>16.326579999999996</v>
      </c>
      <c r="BS152" s="145">
        <f t="shared" si="1186"/>
        <v>1033.539319999999</v>
      </c>
      <c r="BT152" s="146">
        <f t="shared" si="1187"/>
        <v>-19.902540380304089</v>
      </c>
      <c r="BU152" s="147">
        <f t="shared" si="851"/>
        <v>15280.980000000001</v>
      </c>
      <c r="BV152" s="145">
        <f>SUM(BV145:BV151)</f>
        <v>15082.584954302873</v>
      </c>
      <c r="BW152" s="145">
        <f t="shared" ref="BW152:BX152" si="1227">SUM(BW145:BW151)</f>
        <v>198.39504569712955</v>
      </c>
      <c r="BX152" s="145">
        <f t="shared" si="1227"/>
        <v>0</v>
      </c>
      <c r="BY152" s="145">
        <f t="shared" si="852"/>
        <v>12160.61349</v>
      </c>
      <c r="BZ152" s="145">
        <f>SUM(BZ145:BZ151)</f>
        <v>9288.4315646317955</v>
      </c>
      <c r="CA152" s="145">
        <f t="shared" ref="CA152:CB152" si="1228">SUM(CA145:CA151)</f>
        <v>2838.8934253682041</v>
      </c>
      <c r="CB152" s="145">
        <f t="shared" si="1228"/>
        <v>33.288499999999999</v>
      </c>
      <c r="CC152" s="145">
        <f t="shared" si="1190"/>
        <v>3120.3665100000017</v>
      </c>
      <c r="CD152" s="146">
        <f t="shared" si="1191"/>
        <v>-20.419937137539605</v>
      </c>
      <c r="CE152" s="147">
        <f t="shared" si="853"/>
        <v>28290.797670000004</v>
      </c>
      <c r="CF152" s="145">
        <f>SUM(CF145:CF151)</f>
        <v>27934.529424756132</v>
      </c>
      <c r="CG152" s="145">
        <f t="shared" ref="CG152:CH152" si="1229">SUM(CG145:CG151)</f>
        <v>356.26824524387098</v>
      </c>
      <c r="CH152" s="145">
        <f t="shared" si="1229"/>
        <v>0</v>
      </c>
      <c r="CI152" s="145">
        <f t="shared" si="854"/>
        <v>23516.068625552696</v>
      </c>
      <c r="CJ152" s="145">
        <f>SUM(CJ145:CJ151)</f>
        <v>17883.664301621022</v>
      </c>
      <c r="CK152" s="145">
        <f t="shared" ref="CK152:CL152" si="1230">SUM(CK145:CK151)</f>
        <v>5585.7758239316763</v>
      </c>
      <c r="CL152" s="145">
        <f t="shared" si="1230"/>
        <v>46.628500000000003</v>
      </c>
      <c r="CM152" s="145">
        <f t="shared" si="1194"/>
        <v>4774.7290444473074</v>
      </c>
      <c r="CN152" s="146">
        <f t="shared" si="1195"/>
        <v>-16.877322089474006</v>
      </c>
      <c r="CO152" s="147">
        <f t="shared" si="933"/>
        <v>5277.982</v>
      </c>
      <c r="CP152" s="145">
        <f>SUM(CP145:CP151)</f>
        <v>5185.8030923818869</v>
      </c>
      <c r="CQ152" s="145">
        <f t="shared" ref="CQ152:FB152" si="1231">SUM(CQ145:CQ151)</f>
        <v>92.178907618112973</v>
      </c>
      <c r="CR152" s="145">
        <f t="shared" si="1231"/>
        <v>0</v>
      </c>
      <c r="CS152" s="145">
        <f t="shared" si="1231"/>
        <v>3656.25774</v>
      </c>
      <c r="CT152" s="145">
        <f t="shared" si="1231"/>
        <v>2767.5233932681376</v>
      </c>
      <c r="CU152" s="145">
        <f t="shared" si="1231"/>
        <v>878.20237673186261</v>
      </c>
      <c r="CV152" s="145">
        <f t="shared" si="1231"/>
        <v>10.531969999999999</v>
      </c>
      <c r="CW152" s="145">
        <f t="shared" si="1231"/>
        <v>1621.7242600000004</v>
      </c>
      <c r="CX152" s="146" t="e">
        <f t="shared" si="1231"/>
        <v>#DIV/0!</v>
      </c>
      <c r="CY152" s="147">
        <f t="shared" si="1231"/>
        <v>5203.1720000000005</v>
      </c>
      <c r="CZ152" s="145">
        <f t="shared" si="1231"/>
        <v>5109.4800868662724</v>
      </c>
      <c r="DA152" s="145">
        <f t="shared" si="1231"/>
        <v>93.691913133728548</v>
      </c>
      <c r="DB152" s="145">
        <f t="shared" si="1231"/>
        <v>0</v>
      </c>
      <c r="DC152" s="145">
        <f t="shared" si="1231"/>
        <v>5086.7115599999997</v>
      </c>
      <c r="DD152" s="145">
        <f t="shared" si="1231"/>
        <v>4054.5011451697128</v>
      </c>
      <c r="DE152" s="145">
        <f t="shared" si="1231"/>
        <v>1021.3131648302874</v>
      </c>
      <c r="DF152" s="145">
        <f t="shared" si="1231"/>
        <v>10.897249999999998</v>
      </c>
      <c r="DG152" s="145">
        <f t="shared" si="1231"/>
        <v>116.46044000000006</v>
      </c>
      <c r="DH152" s="146" t="e">
        <f t="shared" si="1231"/>
        <v>#DIV/0!</v>
      </c>
      <c r="DI152" s="147">
        <f t="shared" si="1231"/>
        <v>5481.9370000000008</v>
      </c>
      <c r="DJ152" s="145">
        <f t="shared" si="1231"/>
        <v>5386.5793338329786</v>
      </c>
      <c r="DK152" s="145">
        <f t="shared" si="1231"/>
        <v>95.357666167021932</v>
      </c>
      <c r="DL152" s="145">
        <f t="shared" si="1231"/>
        <v>0</v>
      </c>
      <c r="DM152" s="145">
        <f t="shared" si="1231"/>
        <v>4493.6516000000001</v>
      </c>
      <c r="DN152" s="145">
        <f t="shared" si="1231"/>
        <v>3484.6784011647387</v>
      </c>
      <c r="DO152" s="145">
        <f t="shared" si="1231"/>
        <v>995.75224883526164</v>
      </c>
      <c r="DP152" s="145">
        <f t="shared" si="1231"/>
        <v>13.22095</v>
      </c>
      <c r="DQ152" s="145">
        <f t="shared" si="1231"/>
        <v>988.28539999999987</v>
      </c>
      <c r="DR152" s="146" t="e">
        <f t="shared" si="1231"/>
        <v>#DIV/0!</v>
      </c>
      <c r="DS152" s="147">
        <f t="shared" si="1231"/>
        <v>15963.091000000002</v>
      </c>
      <c r="DT152" s="145">
        <f t="shared" si="1231"/>
        <v>15681.86251308114</v>
      </c>
      <c r="DU152" s="145">
        <f t="shared" si="1231"/>
        <v>281.22848691886344</v>
      </c>
      <c r="DV152" s="145">
        <f t="shared" si="1231"/>
        <v>0</v>
      </c>
      <c r="DW152" s="145">
        <f t="shared" si="1231"/>
        <v>13236.620900000002</v>
      </c>
      <c r="DX152" s="145">
        <f t="shared" si="1231"/>
        <v>10306.70293960259</v>
      </c>
      <c r="DY152" s="145">
        <f t="shared" si="1231"/>
        <v>2895.2677903974118</v>
      </c>
      <c r="DZ152" s="145">
        <f t="shared" si="1231"/>
        <v>34.650170000000003</v>
      </c>
      <c r="EA152" s="145">
        <f t="shared" si="1231"/>
        <v>2726.4701000000005</v>
      </c>
      <c r="EB152" s="146" t="e">
        <f t="shared" si="1231"/>
        <v>#DIV/0!</v>
      </c>
      <c r="EC152" s="147">
        <f t="shared" si="1231"/>
        <v>44253.888670000008</v>
      </c>
      <c r="ED152" s="145">
        <f t="shared" si="1231"/>
        <v>43616.391937837274</v>
      </c>
      <c r="EE152" s="145">
        <f t="shared" si="1231"/>
        <v>637.49673216273436</v>
      </c>
      <c r="EF152" s="145">
        <f t="shared" si="1231"/>
        <v>0</v>
      </c>
      <c r="EG152" s="145">
        <f t="shared" si="1231"/>
        <v>36752.689525552705</v>
      </c>
      <c r="EH152" s="145">
        <f t="shared" si="1231"/>
        <v>28190.367241223612</v>
      </c>
      <c r="EI152" s="145">
        <f t="shared" si="1231"/>
        <v>8481.0436143290863</v>
      </c>
      <c r="EJ152" s="145">
        <f t="shared" si="1231"/>
        <v>81.278669999999977</v>
      </c>
      <c r="EK152" s="145">
        <f t="shared" si="1231"/>
        <v>7501.1991444473078</v>
      </c>
      <c r="EL152" s="146" t="e">
        <f t="shared" si="1231"/>
        <v>#DIV/0!</v>
      </c>
      <c r="EM152" s="147">
        <f t="shared" si="1231"/>
        <v>7079.3342727272729</v>
      </c>
      <c r="EN152" s="145">
        <f t="shared" si="1231"/>
        <v>6983.9766065602507</v>
      </c>
      <c r="EO152" s="145">
        <f t="shared" si="1231"/>
        <v>95.357666167021918</v>
      </c>
      <c r="EP152" s="145">
        <f t="shared" si="1231"/>
        <v>0</v>
      </c>
      <c r="EQ152" s="145">
        <f t="shared" si="1231"/>
        <v>5137.7532700000002</v>
      </c>
      <c r="ER152" s="145">
        <f t="shared" si="1231"/>
        <v>3899.640313179611</v>
      </c>
      <c r="ES152" s="145">
        <f t="shared" si="1231"/>
        <v>1231.0910668203887</v>
      </c>
      <c r="ET152" s="145">
        <f t="shared" si="1231"/>
        <v>7.02189</v>
      </c>
      <c r="EU152" s="145">
        <f t="shared" si="1231"/>
        <v>1941.5810027272728</v>
      </c>
      <c r="EV152" s="146" t="e">
        <f t="shared" si="1231"/>
        <v>#DIV/0!</v>
      </c>
      <c r="EW152" s="147">
        <f t="shared" si="1231"/>
        <v>7080.3342727272729</v>
      </c>
      <c r="EX152" s="145">
        <f t="shared" si="1231"/>
        <v>6983.3726178236857</v>
      </c>
      <c r="EY152" s="145">
        <f t="shared" si="1231"/>
        <v>96.961654903587018</v>
      </c>
      <c r="EZ152" s="145">
        <f t="shared" si="1231"/>
        <v>0</v>
      </c>
      <c r="FA152" s="145">
        <f t="shared" si="1231"/>
        <v>5292.2514299999993</v>
      </c>
      <c r="FB152" s="145">
        <f t="shared" si="1231"/>
        <v>3950.1831117300121</v>
      </c>
      <c r="FC152" s="145">
        <f t="shared" ref="FC152:GV152" si="1232">SUM(FC145:FC151)</f>
        <v>1339.5039182699877</v>
      </c>
      <c r="FD152" s="145">
        <f t="shared" si="1232"/>
        <v>2.5644</v>
      </c>
      <c r="FE152" s="145">
        <f t="shared" si="1232"/>
        <v>1788.0828427272729</v>
      </c>
      <c r="FF152" s="146" t="e">
        <f t="shared" si="1232"/>
        <v>#DIV/0!</v>
      </c>
      <c r="FG152" s="147">
        <f t="shared" si="1232"/>
        <v>7112.2842727272728</v>
      </c>
      <c r="FH152" s="145">
        <f t="shared" si="1232"/>
        <v>7016.9266065602505</v>
      </c>
      <c r="FI152" s="145">
        <f t="shared" si="1232"/>
        <v>95.357666167021904</v>
      </c>
      <c r="FJ152" s="145">
        <f t="shared" si="1232"/>
        <v>0</v>
      </c>
      <c r="FK152" s="145">
        <f t="shared" si="1232"/>
        <v>5616.460070000001</v>
      </c>
      <c r="FL152" s="145">
        <f t="shared" si="1232"/>
        <v>4312.185367674515</v>
      </c>
      <c r="FM152" s="145">
        <f t="shared" si="1232"/>
        <v>1298.8672223254853</v>
      </c>
      <c r="FN152" s="145">
        <f t="shared" si="1232"/>
        <v>5.4074799999999996</v>
      </c>
      <c r="FO152" s="145">
        <f t="shared" si="1232"/>
        <v>1495.8242027272724</v>
      </c>
      <c r="FP152" s="146" t="e">
        <f t="shared" si="1232"/>
        <v>#DIV/0!</v>
      </c>
      <c r="FQ152" s="147">
        <f t="shared" si="1232"/>
        <v>21271.952818181817</v>
      </c>
      <c r="FR152" s="145">
        <f t="shared" si="1232"/>
        <v>20984.275830944189</v>
      </c>
      <c r="FS152" s="145">
        <f t="shared" si="1232"/>
        <v>287.67698723763084</v>
      </c>
      <c r="FT152" s="145">
        <f t="shared" si="1232"/>
        <v>0</v>
      </c>
      <c r="FU152" s="145">
        <f t="shared" si="1232"/>
        <v>16046.46477</v>
      </c>
      <c r="FV152" s="145">
        <f t="shared" si="1232"/>
        <v>12162.008792584136</v>
      </c>
      <c r="FW152" s="145">
        <f t="shared" si="1232"/>
        <v>3869.4622074158619</v>
      </c>
      <c r="FX152" s="145">
        <f t="shared" si="1232"/>
        <v>14.993770000000001</v>
      </c>
      <c r="FY152" s="145">
        <f t="shared" si="1232"/>
        <v>5225.4880481818172</v>
      </c>
      <c r="FZ152" s="146" t="e">
        <f t="shared" si="1232"/>
        <v>#DIV/0!</v>
      </c>
      <c r="GA152" s="147">
        <f t="shared" si="1232"/>
        <v>37235.043818181824</v>
      </c>
      <c r="GB152" s="145">
        <f t="shared" si="1232"/>
        <v>36666.138344025327</v>
      </c>
      <c r="GC152" s="145">
        <f t="shared" si="1232"/>
        <v>568.90547415649428</v>
      </c>
      <c r="GD152" s="145">
        <f t="shared" si="1232"/>
        <v>0</v>
      </c>
      <c r="GE152" s="145">
        <f t="shared" si="1232"/>
        <v>29283.08567</v>
      </c>
      <c r="GF152" s="145">
        <f t="shared" si="1232"/>
        <v>22468.71173218673</v>
      </c>
      <c r="GG152" s="145">
        <f t="shared" si="1232"/>
        <v>6764.7299978132733</v>
      </c>
      <c r="GH152" s="145">
        <f t="shared" si="1232"/>
        <v>49.643940000000001</v>
      </c>
      <c r="GI152" s="145">
        <f t="shared" si="1232"/>
        <v>7951.9581481818186</v>
      </c>
      <c r="GJ152" s="146" t="e">
        <f t="shared" si="1232"/>
        <v>#DIV/0!</v>
      </c>
      <c r="GK152" s="147">
        <f t="shared" si="1232"/>
        <v>65525.841488181832</v>
      </c>
      <c r="GL152" s="145">
        <f t="shared" si="1232"/>
        <v>64600.667768781459</v>
      </c>
      <c r="GM152" s="145">
        <f t="shared" si="1232"/>
        <v>925.17371940036526</v>
      </c>
      <c r="GN152" s="145">
        <f t="shared" si="1232"/>
        <v>0</v>
      </c>
      <c r="GO152" s="145">
        <f t="shared" si="1232"/>
        <v>52799.154295552697</v>
      </c>
      <c r="GP152" s="145">
        <f t="shared" si="1232"/>
        <v>40352.376033807741</v>
      </c>
      <c r="GQ152" s="145">
        <f t="shared" si="1232"/>
        <v>12350.50582174495</v>
      </c>
      <c r="GR152" s="145">
        <f t="shared" si="1232"/>
        <v>96.272439999999989</v>
      </c>
      <c r="GS152" s="145">
        <f t="shared" si="1232"/>
        <v>12726.687192629128</v>
      </c>
      <c r="GT152" s="146" t="e">
        <f t="shared" si="1232"/>
        <v>#DIV/0!</v>
      </c>
      <c r="GV152" s="145">
        <f t="shared" si="1232"/>
        <v>65236.091488181832</v>
      </c>
      <c r="GW152" s="77"/>
      <c r="GX152" s="65">
        <f t="shared" si="1158"/>
        <v>-23516.068625552696</v>
      </c>
      <c r="GZ152" s="79">
        <f t="shared" si="874"/>
        <v>11355.4551355527</v>
      </c>
      <c r="HD152" s="79">
        <f>+[1]Аппарат!EG147+[1]Филиалы!EG103</f>
        <v>36752.689525552698</v>
      </c>
    </row>
    <row r="153" spans="1:212" ht="12.75" customHeight="1" x14ac:dyDescent="0.2">
      <c r="A153" s="338" t="s">
        <v>411</v>
      </c>
      <c r="B153" s="128" t="s">
        <v>412</v>
      </c>
      <c r="C153" s="149">
        <f t="shared" si="1159"/>
        <v>0</v>
      </c>
      <c r="D153" s="68">
        <f>+[1]Аппарат!D148</f>
        <v>0</v>
      </c>
      <c r="E153" s="68">
        <f>+[1]Аппарат!E148</f>
        <v>0</v>
      </c>
      <c r="F153" s="68"/>
      <c r="G153" s="150">
        <f t="shared" si="934"/>
        <v>0</v>
      </c>
      <c r="H153" s="68">
        <f>+[1]Аппарат!H148</f>
        <v>0</v>
      </c>
      <c r="I153" s="68">
        <f>+[1]Аппарат!I148</f>
        <v>0</v>
      </c>
      <c r="J153" s="68">
        <f>+[1]Аппарат!J148</f>
        <v>0</v>
      </c>
      <c r="K153" s="139">
        <f t="shared" si="1162"/>
        <v>0</v>
      </c>
      <c r="L153" s="140" t="e">
        <f t="shared" si="1163"/>
        <v>#DIV/0!</v>
      </c>
      <c r="M153" s="149">
        <f t="shared" ref="M153:M186" si="1233">SUM(N153:P153)</f>
        <v>0</v>
      </c>
      <c r="N153" s="68">
        <f>+[1]Аппарат!N148</f>
        <v>0</v>
      </c>
      <c r="O153" s="68">
        <f>+[1]Аппарат!O148</f>
        <v>0</v>
      </c>
      <c r="P153" s="68"/>
      <c r="Q153" s="150">
        <f t="shared" si="1156"/>
        <v>0</v>
      </c>
      <c r="R153" s="68">
        <f>+[1]Аппарат!R148</f>
        <v>0</v>
      </c>
      <c r="S153" s="68">
        <f>+[1]Аппарат!S148</f>
        <v>0</v>
      </c>
      <c r="T153" s="68">
        <f>+[1]Аппарат!T148</f>
        <v>0</v>
      </c>
      <c r="U153" s="139">
        <f t="shared" si="1166"/>
        <v>0</v>
      </c>
      <c r="V153" s="140" t="e">
        <f t="shared" si="1167"/>
        <v>#DIV/0!</v>
      </c>
      <c r="W153" s="149">
        <f t="shared" si="841"/>
        <v>0</v>
      </c>
      <c r="X153" s="68">
        <f>+[1]Аппарат!X148</f>
        <v>0</v>
      </c>
      <c r="Y153" s="68">
        <f>+[1]Аппарат!Y148</f>
        <v>0</v>
      </c>
      <c r="Z153" s="68"/>
      <c r="AA153" s="150">
        <f t="shared" si="842"/>
        <v>0</v>
      </c>
      <c r="AB153" s="68">
        <f>+[1]Аппарат!AB148</f>
        <v>0</v>
      </c>
      <c r="AC153" s="68">
        <f>+[1]Аппарат!AC148</f>
        <v>0</v>
      </c>
      <c r="AD153" s="68">
        <f>+[1]Аппарат!AD148</f>
        <v>0</v>
      </c>
      <c r="AE153" s="139">
        <f t="shared" si="1170"/>
        <v>0</v>
      </c>
      <c r="AF153" s="140" t="e">
        <f t="shared" si="1171"/>
        <v>#DIV/0!</v>
      </c>
      <c r="AG153" s="149">
        <f t="shared" si="843"/>
        <v>0</v>
      </c>
      <c r="AH153" s="68">
        <f t="shared" ref="AH153:AJ156" si="1234">+D153+N153+X153</f>
        <v>0</v>
      </c>
      <c r="AI153" s="68">
        <f t="shared" si="1234"/>
        <v>0</v>
      </c>
      <c r="AJ153" s="68">
        <f t="shared" si="1234"/>
        <v>0</v>
      </c>
      <c r="AK153" s="150">
        <f t="shared" si="844"/>
        <v>0</v>
      </c>
      <c r="AL153" s="68">
        <f t="shared" ref="AL153:AN156" si="1235">+H153+R153+AB153</f>
        <v>0</v>
      </c>
      <c r="AM153" s="68">
        <f t="shared" si="1235"/>
        <v>0</v>
      </c>
      <c r="AN153" s="68">
        <f t="shared" si="1235"/>
        <v>0</v>
      </c>
      <c r="AO153" s="139">
        <f t="shared" si="1174"/>
        <v>0</v>
      </c>
      <c r="AP153" s="140" t="e">
        <f t="shared" si="1175"/>
        <v>#DIV/0!</v>
      </c>
      <c r="AQ153" s="149">
        <f t="shared" si="845"/>
        <v>0</v>
      </c>
      <c r="AR153" s="68">
        <f>+[1]Аппарат!AR148</f>
        <v>0</v>
      </c>
      <c r="AS153" s="68">
        <f>+[1]Аппарат!AS148</f>
        <v>0</v>
      </c>
      <c r="AT153" s="68"/>
      <c r="AU153" s="150">
        <f t="shared" si="846"/>
        <v>0</v>
      </c>
      <c r="AV153" s="68">
        <f>+[1]Аппарат!AV148</f>
        <v>0</v>
      </c>
      <c r="AW153" s="68">
        <f>+[1]Аппарат!AW148</f>
        <v>0</v>
      </c>
      <c r="AX153" s="68">
        <f>+[1]Аппарат!AX148</f>
        <v>0</v>
      </c>
      <c r="AY153" s="139">
        <f t="shared" si="1178"/>
        <v>0</v>
      </c>
      <c r="AZ153" s="140" t="e">
        <f t="shared" si="1179"/>
        <v>#DIV/0!</v>
      </c>
      <c r="BA153" s="149">
        <f t="shared" si="847"/>
        <v>0</v>
      </c>
      <c r="BB153" s="68">
        <f>+[1]Аппарат!BB148</f>
        <v>0</v>
      </c>
      <c r="BC153" s="68">
        <f>+[1]Аппарат!BC148</f>
        <v>0</v>
      </c>
      <c r="BD153" s="68"/>
      <c r="BE153" s="150">
        <f t="shared" si="848"/>
        <v>0</v>
      </c>
      <c r="BF153" s="68">
        <f>+[1]Аппарат!BF148</f>
        <v>0</v>
      </c>
      <c r="BG153" s="68">
        <f>+[1]Аппарат!BG148</f>
        <v>0</v>
      </c>
      <c r="BH153" s="68">
        <f>+[1]Аппарат!BH148</f>
        <v>0</v>
      </c>
      <c r="BI153" s="139">
        <f t="shared" si="1182"/>
        <v>0</v>
      </c>
      <c r="BJ153" s="140" t="e">
        <f t="shared" si="1183"/>
        <v>#DIV/0!</v>
      </c>
      <c r="BK153" s="149">
        <f t="shared" si="849"/>
        <v>0</v>
      </c>
      <c r="BL153" s="68">
        <f>+[1]Аппарат!BL148</f>
        <v>0</v>
      </c>
      <c r="BM153" s="68">
        <f>+[1]Аппарат!BM148</f>
        <v>0</v>
      </c>
      <c r="BN153" s="68"/>
      <c r="BO153" s="150">
        <f t="shared" si="850"/>
        <v>0</v>
      </c>
      <c r="BP153" s="68">
        <f>+[1]Аппарат!BP148</f>
        <v>0</v>
      </c>
      <c r="BQ153" s="68">
        <f>+[1]Аппарат!BQ148</f>
        <v>0</v>
      </c>
      <c r="BR153" s="68">
        <f>+[1]Аппарат!BR148</f>
        <v>0</v>
      </c>
      <c r="BS153" s="139">
        <f t="shared" si="1186"/>
        <v>0</v>
      </c>
      <c r="BT153" s="140" t="e">
        <f t="shared" si="1187"/>
        <v>#DIV/0!</v>
      </c>
      <c r="BU153" s="149">
        <f t="shared" si="851"/>
        <v>0</v>
      </c>
      <c r="BV153" s="68">
        <f t="shared" ref="BV153:BX156" si="1236">+AR153+BB153+BL153</f>
        <v>0</v>
      </c>
      <c r="BW153" s="68">
        <f t="shared" si="1236"/>
        <v>0</v>
      </c>
      <c r="BX153" s="68">
        <f t="shared" si="1236"/>
        <v>0</v>
      </c>
      <c r="BY153" s="150">
        <f t="shared" si="852"/>
        <v>0</v>
      </c>
      <c r="BZ153" s="68">
        <f t="shared" ref="BZ153:CB156" si="1237">+AV153+BF153+BP153</f>
        <v>0</v>
      </c>
      <c r="CA153" s="68">
        <f t="shared" si="1237"/>
        <v>0</v>
      </c>
      <c r="CB153" s="68">
        <f t="shared" si="1237"/>
        <v>0</v>
      </c>
      <c r="CC153" s="139">
        <f t="shared" si="1190"/>
        <v>0</v>
      </c>
      <c r="CD153" s="140" t="e">
        <f t="shared" si="1191"/>
        <v>#DIV/0!</v>
      </c>
      <c r="CE153" s="149">
        <f t="shared" si="853"/>
        <v>0</v>
      </c>
      <c r="CF153" s="68">
        <f t="shared" ref="CF153:CH156" si="1238">+AH153+BV153</f>
        <v>0</v>
      </c>
      <c r="CG153" s="68">
        <f t="shared" si="1238"/>
        <v>0</v>
      </c>
      <c r="CH153" s="68">
        <f t="shared" si="1238"/>
        <v>0</v>
      </c>
      <c r="CI153" s="150">
        <f t="shared" si="854"/>
        <v>0</v>
      </c>
      <c r="CJ153" s="68">
        <f>+[1]Аппарат!CJ148</f>
        <v>0</v>
      </c>
      <c r="CK153" s="68">
        <f>+[1]Аппарат!CK148</f>
        <v>0</v>
      </c>
      <c r="CL153" s="68">
        <f>+[1]Аппарат!CL148</f>
        <v>0</v>
      </c>
      <c r="CM153" s="139">
        <f t="shared" si="1194"/>
        <v>0</v>
      </c>
      <c r="CN153" s="140" t="e">
        <f t="shared" si="1195"/>
        <v>#DIV/0!</v>
      </c>
      <c r="CO153" s="149">
        <f t="shared" si="933"/>
        <v>0</v>
      </c>
      <c r="CP153" s="68">
        <f>+[1]Аппарат!CP148</f>
        <v>0</v>
      </c>
      <c r="CQ153" s="68">
        <f>+[1]Аппарат!CQ148</f>
        <v>0</v>
      </c>
      <c r="CR153" s="68"/>
      <c r="CS153" s="150">
        <f t="shared" si="935"/>
        <v>0</v>
      </c>
      <c r="CT153" s="68">
        <f>+[1]Аппарат!CT148</f>
        <v>0</v>
      </c>
      <c r="CU153" s="68">
        <f>+[1]Аппарат!CU148</f>
        <v>0</v>
      </c>
      <c r="CV153" s="68">
        <f>+[1]Аппарат!CV148</f>
        <v>0</v>
      </c>
      <c r="CW153" s="139">
        <f t="shared" si="763"/>
        <v>0</v>
      </c>
      <c r="CX153" s="140" t="e">
        <f t="shared" si="764"/>
        <v>#DIV/0!</v>
      </c>
      <c r="CY153" s="149">
        <f t="shared" ref="CY153:CY186" si="1239">SUM(CZ153:DB153)</f>
        <v>0</v>
      </c>
      <c r="CZ153" s="68">
        <f>+[1]Аппарат!CZ148</f>
        <v>0</v>
      </c>
      <c r="DA153" s="68">
        <f>+[1]Аппарат!DA148</f>
        <v>0</v>
      </c>
      <c r="DB153" s="68"/>
      <c r="DC153" s="150">
        <f t="shared" si="1157"/>
        <v>0</v>
      </c>
      <c r="DD153" s="68">
        <f>+[1]Аппарат!DD148</f>
        <v>0</v>
      </c>
      <c r="DE153" s="68">
        <f>+[1]Аппарат!DE148</f>
        <v>0</v>
      </c>
      <c r="DF153" s="68">
        <f>+[1]Аппарат!DF148</f>
        <v>0</v>
      </c>
      <c r="DG153" s="139">
        <f t="shared" si="766"/>
        <v>0</v>
      </c>
      <c r="DH153" s="140" t="e">
        <f t="shared" si="767"/>
        <v>#DIV/0!</v>
      </c>
      <c r="DI153" s="149">
        <f t="shared" si="855"/>
        <v>0</v>
      </c>
      <c r="DJ153" s="68">
        <f>+[1]Аппарат!DJ148</f>
        <v>0</v>
      </c>
      <c r="DK153" s="68">
        <f>+[1]Аппарат!DK148</f>
        <v>0</v>
      </c>
      <c r="DL153" s="68"/>
      <c r="DM153" s="150">
        <f t="shared" si="856"/>
        <v>0</v>
      </c>
      <c r="DN153" s="68">
        <f>+[1]Аппарат!DN148</f>
        <v>0</v>
      </c>
      <c r="DO153" s="68">
        <f>+[1]Аппарат!DO148</f>
        <v>0</v>
      </c>
      <c r="DP153" s="68">
        <f>+[1]Аппарат!DP148</f>
        <v>0</v>
      </c>
      <c r="DQ153" s="139">
        <f t="shared" si="768"/>
        <v>0</v>
      </c>
      <c r="DR153" s="140" t="e">
        <f t="shared" si="769"/>
        <v>#DIV/0!</v>
      </c>
      <c r="DS153" s="149">
        <f t="shared" si="857"/>
        <v>0</v>
      </c>
      <c r="DT153" s="68">
        <f t="shared" ref="DT153:DV156" si="1240">+CP153+CZ153+DJ153</f>
        <v>0</v>
      </c>
      <c r="DU153" s="68">
        <f t="shared" si="1240"/>
        <v>0</v>
      </c>
      <c r="DV153" s="68">
        <f t="shared" si="1240"/>
        <v>0</v>
      </c>
      <c r="DW153" s="150">
        <f t="shared" si="858"/>
        <v>0</v>
      </c>
      <c r="DX153" s="68">
        <f t="shared" ref="DX153:DZ156" si="1241">+CT153+DD153+DN153</f>
        <v>0</v>
      </c>
      <c r="DY153" s="68">
        <f t="shared" si="1241"/>
        <v>0</v>
      </c>
      <c r="DZ153" s="68">
        <f t="shared" si="1241"/>
        <v>0</v>
      </c>
      <c r="EA153" s="139">
        <f t="shared" si="770"/>
        <v>0</v>
      </c>
      <c r="EB153" s="140" t="e">
        <f t="shared" si="771"/>
        <v>#DIV/0!</v>
      </c>
      <c r="EC153" s="149">
        <f t="shared" si="859"/>
        <v>0</v>
      </c>
      <c r="ED153" s="68">
        <f t="shared" ref="ED153:EF156" si="1242">+CF153+DT153</f>
        <v>0</v>
      </c>
      <c r="EE153" s="68">
        <f t="shared" si="1242"/>
        <v>0</v>
      </c>
      <c r="EF153" s="68">
        <f t="shared" si="1242"/>
        <v>0</v>
      </c>
      <c r="EG153" s="150">
        <f t="shared" si="860"/>
        <v>0</v>
      </c>
      <c r="EH153" s="68">
        <f t="shared" ref="EH153:EJ156" si="1243">+CJ153+DX153</f>
        <v>0</v>
      </c>
      <c r="EI153" s="68">
        <f t="shared" si="1243"/>
        <v>0</v>
      </c>
      <c r="EJ153" s="68">
        <f t="shared" si="1243"/>
        <v>0</v>
      </c>
      <c r="EK153" s="139">
        <f t="shared" si="772"/>
        <v>0</v>
      </c>
      <c r="EL153" s="140" t="e">
        <f t="shared" si="773"/>
        <v>#DIV/0!</v>
      </c>
      <c r="EM153" s="149">
        <f t="shared" si="861"/>
        <v>0</v>
      </c>
      <c r="EN153" s="68">
        <f>+[1]Аппарат!EN148</f>
        <v>0</v>
      </c>
      <c r="EO153" s="68">
        <f>+[1]Аппарат!EO148</f>
        <v>0</v>
      </c>
      <c r="EP153" s="68"/>
      <c r="EQ153" s="150">
        <f t="shared" si="862"/>
        <v>0</v>
      </c>
      <c r="ER153" s="68">
        <f>+[1]Аппарат!ER148</f>
        <v>0</v>
      </c>
      <c r="ES153" s="68">
        <f>+[1]Аппарат!ES148</f>
        <v>0</v>
      </c>
      <c r="ET153" s="68">
        <f>+[1]Аппарат!ET148</f>
        <v>0</v>
      </c>
      <c r="EU153" s="139">
        <f t="shared" si="774"/>
        <v>0</v>
      </c>
      <c r="EV153" s="140" t="e">
        <f t="shared" si="775"/>
        <v>#DIV/0!</v>
      </c>
      <c r="EW153" s="149">
        <f t="shared" si="863"/>
        <v>0</v>
      </c>
      <c r="EX153" s="68">
        <f>+[1]Аппарат!EX148</f>
        <v>0</v>
      </c>
      <c r="EY153" s="68">
        <f>+[1]Аппарат!EY148</f>
        <v>0</v>
      </c>
      <c r="EZ153" s="68"/>
      <c r="FA153" s="150">
        <f t="shared" si="864"/>
        <v>0</v>
      </c>
      <c r="FB153" s="68">
        <f>+[1]Аппарат!FB148</f>
        <v>0</v>
      </c>
      <c r="FC153" s="68">
        <f>+[1]Аппарат!FC148</f>
        <v>0</v>
      </c>
      <c r="FD153" s="68">
        <f>+[1]Аппарат!FD148</f>
        <v>0</v>
      </c>
      <c r="FE153" s="139">
        <f t="shared" si="776"/>
        <v>0</v>
      </c>
      <c r="FF153" s="140" t="e">
        <f t="shared" si="777"/>
        <v>#DIV/0!</v>
      </c>
      <c r="FG153" s="149">
        <f t="shared" si="865"/>
        <v>0</v>
      </c>
      <c r="FH153" s="68">
        <f>+[1]Аппарат!FH148</f>
        <v>0</v>
      </c>
      <c r="FI153" s="68">
        <f>+[1]Аппарат!FI148</f>
        <v>0</v>
      </c>
      <c r="FJ153" s="68"/>
      <c r="FK153" s="150">
        <f t="shared" si="866"/>
        <v>0</v>
      </c>
      <c r="FL153" s="68">
        <f>+[1]Аппарат!FL148</f>
        <v>0</v>
      </c>
      <c r="FM153" s="68">
        <f>+[1]Аппарат!FM148</f>
        <v>0</v>
      </c>
      <c r="FN153" s="68">
        <f>+[1]Аппарат!FN148</f>
        <v>0</v>
      </c>
      <c r="FO153" s="139">
        <f t="shared" si="778"/>
        <v>0</v>
      </c>
      <c r="FP153" s="140" t="e">
        <f t="shared" si="779"/>
        <v>#DIV/0!</v>
      </c>
      <c r="FQ153" s="149">
        <f t="shared" si="867"/>
        <v>0</v>
      </c>
      <c r="FR153" s="68">
        <f t="shared" ref="FR153:FT156" si="1244">+EN153+EX153+FH153</f>
        <v>0</v>
      </c>
      <c r="FS153" s="68">
        <f t="shared" si="1244"/>
        <v>0</v>
      </c>
      <c r="FT153" s="68">
        <f t="shared" si="1244"/>
        <v>0</v>
      </c>
      <c r="FU153" s="150">
        <f t="shared" si="868"/>
        <v>0</v>
      </c>
      <c r="FV153" s="68">
        <f t="shared" ref="FV153:FX156" si="1245">+ER153+FB153+FL153</f>
        <v>0</v>
      </c>
      <c r="FW153" s="68">
        <f t="shared" si="1245"/>
        <v>0</v>
      </c>
      <c r="FX153" s="68">
        <f t="shared" si="1245"/>
        <v>0</v>
      </c>
      <c r="FY153" s="139">
        <f t="shared" si="780"/>
        <v>0</v>
      </c>
      <c r="FZ153" s="140" t="e">
        <f t="shared" si="781"/>
        <v>#DIV/0!</v>
      </c>
      <c r="GA153" s="149">
        <f t="shared" si="869"/>
        <v>0</v>
      </c>
      <c r="GB153" s="68">
        <f t="shared" ref="GB153:GD156" si="1246">+DT153+FR153</f>
        <v>0</v>
      </c>
      <c r="GC153" s="68">
        <f t="shared" si="1246"/>
        <v>0</v>
      </c>
      <c r="GD153" s="68">
        <f t="shared" si="1246"/>
        <v>0</v>
      </c>
      <c r="GE153" s="150">
        <f t="shared" si="870"/>
        <v>0</v>
      </c>
      <c r="GF153" s="68">
        <f t="shared" ref="GF153:GH156" si="1247">+DX153+FV153</f>
        <v>0</v>
      </c>
      <c r="GG153" s="68">
        <f t="shared" si="1247"/>
        <v>0</v>
      </c>
      <c r="GH153" s="68">
        <f t="shared" si="1247"/>
        <v>0</v>
      </c>
      <c r="GI153" s="139">
        <f t="shared" si="782"/>
        <v>0</v>
      </c>
      <c r="GJ153" s="140" t="e">
        <f t="shared" si="783"/>
        <v>#DIV/0!</v>
      </c>
      <c r="GK153" s="149">
        <f t="shared" si="871"/>
        <v>0</v>
      </c>
      <c r="GL153" s="68">
        <f t="shared" ref="GL153:GN156" si="1248">+ED153+FR153</f>
        <v>0</v>
      </c>
      <c r="GM153" s="68">
        <f t="shared" si="1248"/>
        <v>0</v>
      </c>
      <c r="GN153" s="68">
        <f t="shared" si="1248"/>
        <v>0</v>
      </c>
      <c r="GO153" s="150">
        <f t="shared" si="872"/>
        <v>0</v>
      </c>
      <c r="GP153" s="68">
        <f t="shared" ref="GP153:GR156" si="1249">+EH153+FV153</f>
        <v>0</v>
      </c>
      <c r="GQ153" s="68">
        <f t="shared" si="1249"/>
        <v>0</v>
      </c>
      <c r="GR153" s="68">
        <f t="shared" si="1249"/>
        <v>0</v>
      </c>
      <c r="GS153" s="139">
        <f t="shared" si="784"/>
        <v>0</v>
      </c>
      <c r="GT153" s="140" t="e">
        <f t="shared" si="785"/>
        <v>#DIV/0!</v>
      </c>
      <c r="GV153" s="31">
        <f>+GK153-[1]Шатура!GK132</f>
        <v>-42.5</v>
      </c>
      <c r="GX153" s="65">
        <f t="shared" si="1158"/>
        <v>0</v>
      </c>
      <c r="GZ153" s="79">
        <f t="shared" si="874"/>
        <v>0</v>
      </c>
    </row>
    <row r="154" spans="1:212" ht="15" x14ac:dyDescent="0.2">
      <c r="A154" s="338"/>
      <c r="B154" s="107" t="s">
        <v>413</v>
      </c>
      <c r="C154" s="149">
        <f t="shared" si="1159"/>
        <v>302</v>
      </c>
      <c r="D154" s="68">
        <f>+[1]Аппарат!D149+[1]Филиалы!D114</f>
        <v>233.41490193673042</v>
      </c>
      <c r="E154" s="68">
        <f>+[1]Аппарат!E149+[1]Филиалы!F114</f>
        <v>68.585098063269584</v>
      </c>
      <c r="F154" s="68">
        <f>+[1]Филиалы!E114</f>
        <v>0</v>
      </c>
      <c r="G154" s="150">
        <f t="shared" si="934"/>
        <v>33.989999999999995</v>
      </c>
      <c r="H154" s="68">
        <f>+[1]Аппарат!H149+[1]Филиалы!H114</f>
        <v>33.979999999999997</v>
      </c>
      <c r="I154" s="68">
        <f>+[1]Аппарат!I149+[1]Филиалы!J114</f>
        <v>0.01</v>
      </c>
      <c r="J154" s="68">
        <f>+[1]Филиалы!I114</f>
        <v>0</v>
      </c>
      <c r="K154" s="139">
        <f t="shared" si="1162"/>
        <v>268.01</v>
      </c>
      <c r="L154" s="140">
        <f t="shared" si="1163"/>
        <v>-88.745033112582789</v>
      </c>
      <c r="M154" s="149">
        <f t="shared" si="1233"/>
        <v>320.46000000000004</v>
      </c>
      <c r="N154" s="68">
        <f>+[1]Аппарат!N149+[1]Филиалы!N114</f>
        <v>252.06613421671972</v>
      </c>
      <c r="O154" s="68">
        <f>+[1]Аппарат!O149+[1]Филиалы!P114</f>
        <v>68.393865783280319</v>
      </c>
      <c r="P154" s="68">
        <f>+[1]Филиалы!O114</f>
        <v>0</v>
      </c>
      <c r="Q154" s="150">
        <f t="shared" si="1156"/>
        <v>124.4593447825</v>
      </c>
      <c r="R154" s="68">
        <f>+[1]Аппарат!R149+[1]Филиалы!R114</f>
        <v>102.8783703325</v>
      </c>
      <c r="S154" s="68">
        <f>+[1]Аппарат!S149+[1]Филиалы!T114</f>
        <v>21.580974449999999</v>
      </c>
      <c r="T154" s="68">
        <f>+[1]Филиалы!S114</f>
        <v>0</v>
      </c>
      <c r="U154" s="139">
        <f t="shared" si="1166"/>
        <v>196.00065521750003</v>
      </c>
      <c r="V154" s="140">
        <f t="shared" si="1167"/>
        <v>-61.162283972258635</v>
      </c>
      <c r="W154" s="149">
        <f t="shared" si="841"/>
        <v>362.26</v>
      </c>
      <c r="X154" s="68">
        <f>+[1]Аппарат!X149+[1]Филиалы!X114</f>
        <v>293.67490193673041</v>
      </c>
      <c r="Y154" s="68">
        <f>+[1]Аппарат!Y149+[1]Филиалы!Z114</f>
        <v>68.585098063269598</v>
      </c>
      <c r="Z154" s="68">
        <f>+[1]Филиалы!Y114</f>
        <v>0</v>
      </c>
      <c r="AA154" s="150">
        <f t="shared" si="842"/>
        <v>602.30799999999999</v>
      </c>
      <c r="AB154" s="68">
        <f>+[1]Аппарат!AB149+[1]Филиалы!AB114</f>
        <v>454.42845671143999</v>
      </c>
      <c r="AC154" s="68">
        <f>+[1]Аппарат!AC149+[1]Филиалы!AD114</f>
        <v>147.87954328856003</v>
      </c>
      <c r="AD154" s="68">
        <f>+[1]Филиалы!AC114</f>
        <v>0</v>
      </c>
      <c r="AE154" s="139">
        <f t="shared" si="1170"/>
        <v>-240.048</v>
      </c>
      <c r="AF154" s="140">
        <f t="shared" si="1171"/>
        <v>66.264009275106275</v>
      </c>
      <c r="AG154" s="149">
        <f t="shared" si="843"/>
        <v>984.72</v>
      </c>
      <c r="AH154" s="68">
        <f t="shared" si="1234"/>
        <v>779.1559380901806</v>
      </c>
      <c r="AI154" s="68">
        <f t="shared" si="1234"/>
        <v>205.56406190981949</v>
      </c>
      <c r="AJ154" s="68">
        <f t="shared" si="1234"/>
        <v>0</v>
      </c>
      <c r="AK154" s="150">
        <f t="shared" si="844"/>
        <v>760.75734478250001</v>
      </c>
      <c r="AL154" s="68">
        <f t="shared" si="1235"/>
        <v>591.28682704393998</v>
      </c>
      <c r="AM154" s="68">
        <f t="shared" si="1235"/>
        <v>169.47051773856003</v>
      </c>
      <c r="AN154" s="68">
        <f t="shared" si="1235"/>
        <v>0</v>
      </c>
      <c r="AO154" s="139">
        <f t="shared" si="1174"/>
        <v>223.96265521750001</v>
      </c>
      <c r="AP154" s="140">
        <f t="shared" si="1175"/>
        <v>-22.743790642771557</v>
      </c>
      <c r="AQ154" s="149">
        <f t="shared" si="845"/>
        <v>428.46</v>
      </c>
      <c r="AR154" s="68">
        <f>+[1]Аппарат!AR149+[1]Филиалы!AR114</f>
        <v>339.78161148850688</v>
      </c>
      <c r="AS154" s="68">
        <f>+[1]Аппарат!AS149+[1]Филиалы!AT114</f>
        <v>88.678388511493111</v>
      </c>
      <c r="AT154" s="68">
        <f>+[1]Филиалы!AS114</f>
        <v>0</v>
      </c>
      <c r="AU154" s="150">
        <f t="shared" si="846"/>
        <v>69.7</v>
      </c>
      <c r="AV154" s="68">
        <f>+[1]Аппарат!AV149+[1]Филиалы!AV114</f>
        <v>49.929693272818007</v>
      </c>
      <c r="AW154" s="68">
        <f>+[1]Аппарат!AW149+[1]Филиалы!AX114</f>
        <v>19.770306727182</v>
      </c>
      <c r="AX154" s="68">
        <f>+[1]Филиалы!AW114</f>
        <v>0</v>
      </c>
      <c r="AY154" s="139">
        <f t="shared" si="1178"/>
        <v>358.76</v>
      </c>
      <c r="AZ154" s="140">
        <f t="shared" si="1179"/>
        <v>-83.732437100312751</v>
      </c>
      <c r="BA154" s="149">
        <f t="shared" si="847"/>
        <v>504.26</v>
      </c>
      <c r="BB154" s="68">
        <f>+[1]Аппарат!BB149+[1]Филиалы!BB114</f>
        <v>380.07629973607351</v>
      </c>
      <c r="BC154" s="68">
        <f>+[1]Аппарат!BC149+[1]Филиалы!BD114</f>
        <v>124.18370026392648</v>
      </c>
      <c r="BD154" s="68">
        <f>+[1]Филиалы!BC114</f>
        <v>0</v>
      </c>
      <c r="BE154" s="150">
        <f t="shared" si="848"/>
        <v>10.68</v>
      </c>
      <c r="BF154" s="68">
        <f>+[1]Аппарат!BF149+[1]Филиалы!BF114</f>
        <v>10.68</v>
      </c>
      <c r="BG154" s="68">
        <f>+[1]Аппарат!BG149+[1]Филиалы!BH114</f>
        <v>0</v>
      </c>
      <c r="BH154" s="68">
        <f>+[1]Филиалы!BG114</f>
        <v>0</v>
      </c>
      <c r="BI154" s="139">
        <f t="shared" si="1182"/>
        <v>493.58</v>
      </c>
      <c r="BJ154" s="140">
        <f t="shared" si="1183"/>
        <v>-97.882044976797687</v>
      </c>
      <c r="BK154" s="149">
        <f t="shared" si="849"/>
        <v>530.45999999999992</v>
      </c>
      <c r="BL154" s="68">
        <f>+[1]Аппарат!BL149+[1]Филиалы!BL114</f>
        <v>410.16816784996854</v>
      </c>
      <c r="BM154" s="68">
        <f>+[1]Аппарат!BM149+[1]Филиалы!BN114</f>
        <v>120.29183215003142</v>
      </c>
      <c r="BN154" s="68">
        <f>+[1]Филиалы!BM114</f>
        <v>0</v>
      </c>
      <c r="BO154" s="150">
        <f t="shared" si="850"/>
        <v>0</v>
      </c>
      <c r="BP154" s="68">
        <f>+[1]Аппарат!BP149+[1]Филиалы!BP114</f>
        <v>0</v>
      </c>
      <c r="BQ154" s="68">
        <f>+[1]Аппарат!BQ149+[1]Филиалы!BR114</f>
        <v>0</v>
      </c>
      <c r="BR154" s="68">
        <f>+[1]Филиалы!BQ114</f>
        <v>0</v>
      </c>
      <c r="BS154" s="139">
        <f t="shared" si="1186"/>
        <v>530.45999999999992</v>
      </c>
      <c r="BT154" s="140">
        <f t="shared" si="1187"/>
        <v>-100</v>
      </c>
      <c r="BU154" s="149">
        <f t="shared" si="851"/>
        <v>1463.18</v>
      </c>
      <c r="BV154" s="68">
        <f t="shared" si="1236"/>
        <v>1130.026079074549</v>
      </c>
      <c r="BW154" s="68">
        <f t="shared" si="1236"/>
        <v>333.15392092545102</v>
      </c>
      <c r="BX154" s="68">
        <f t="shared" si="1236"/>
        <v>0</v>
      </c>
      <c r="BY154" s="150">
        <f t="shared" si="852"/>
        <v>80.38000000000001</v>
      </c>
      <c r="BZ154" s="68">
        <f t="shared" si="1237"/>
        <v>60.609693272818006</v>
      </c>
      <c r="CA154" s="68">
        <f t="shared" si="1237"/>
        <v>19.770306727182</v>
      </c>
      <c r="CB154" s="68">
        <f t="shared" si="1237"/>
        <v>0</v>
      </c>
      <c r="CC154" s="139">
        <f t="shared" si="1190"/>
        <v>1382.8</v>
      </c>
      <c r="CD154" s="140">
        <f t="shared" si="1191"/>
        <v>-94.506485873235007</v>
      </c>
      <c r="CE154" s="149">
        <f t="shared" si="853"/>
        <v>2447.9</v>
      </c>
      <c r="CF154" s="68">
        <f t="shared" si="1238"/>
        <v>1909.1820171647296</v>
      </c>
      <c r="CG154" s="68">
        <f t="shared" si="1238"/>
        <v>538.7179828352705</v>
      </c>
      <c r="CH154" s="68">
        <f t="shared" si="1238"/>
        <v>0</v>
      </c>
      <c r="CI154" s="150">
        <f t="shared" si="854"/>
        <v>841.13734478250012</v>
      </c>
      <c r="CJ154" s="68">
        <f>+[1]Аппарат!CJ149+[1]Филиалы!CJ114</f>
        <v>651.89652031675803</v>
      </c>
      <c r="CK154" s="68">
        <f>+[1]Аппарат!CK149+[1]Филиалы!CL114</f>
        <v>189.24082446574207</v>
      </c>
      <c r="CL154" s="68">
        <f>+[1]Филиалы!CK114</f>
        <v>0</v>
      </c>
      <c r="CM154" s="139">
        <f t="shared" si="1194"/>
        <v>1606.7626552175</v>
      </c>
      <c r="CN154" s="140">
        <f t="shared" si="1195"/>
        <v>-65.63841068742596</v>
      </c>
      <c r="CO154" s="149">
        <f t="shared" si="933"/>
        <v>307.46000000000004</v>
      </c>
      <c r="CP154" s="68">
        <f>+[1]Аппарат!CP149+[1]Филиалы!CP114</f>
        <v>238.87490193673042</v>
      </c>
      <c r="CQ154" s="68">
        <f>+[1]Аппарат!CQ149+[1]Филиалы!CR114</f>
        <v>68.585098063269612</v>
      </c>
      <c r="CR154" s="68">
        <f>+[1]Филиалы!CQ114</f>
        <v>0</v>
      </c>
      <c r="CS154" s="150">
        <f t="shared" si="935"/>
        <v>283.56400000000002</v>
      </c>
      <c r="CT154" s="68">
        <f>+[1]Аппарат!CT149+[1]Филиалы!CT114</f>
        <v>200.41192024276637</v>
      </c>
      <c r="CU154" s="68">
        <f>+[1]Аппарат!CU149+[1]Филиалы!CV114</f>
        <v>83.14207975723366</v>
      </c>
      <c r="CV154" s="68">
        <f>+[1]Филиалы!CU114</f>
        <v>0.01</v>
      </c>
      <c r="CW154" s="139">
        <f t="shared" ref="CW154:CW187" si="1250">+CO154-CS154</f>
        <v>23.896000000000015</v>
      </c>
      <c r="CX154" s="140">
        <f t="shared" ref="CX154:CX187" si="1251">+CS154/CO154*100-100</f>
        <v>-7.7720679112730124</v>
      </c>
      <c r="CY154" s="149">
        <f t="shared" si="1239"/>
        <v>270.46000000000004</v>
      </c>
      <c r="CZ154" s="68">
        <f>+[1]Аппарат!CZ149+[1]Филиалы!CZ114</f>
        <v>210.82455512521858</v>
      </c>
      <c r="DA154" s="68">
        <f>+[1]Аппарат!DA149+[1]Филиалы!DB114</f>
        <v>59.635444874781456</v>
      </c>
      <c r="DB154" s="68">
        <f>+[1]Филиалы!DA114</f>
        <v>0</v>
      </c>
      <c r="DC154" s="150">
        <f t="shared" si="1157"/>
        <v>129.62</v>
      </c>
      <c r="DD154" s="68">
        <f>+[1]Аппарат!DD149+[1]Филиалы!DD114</f>
        <v>99.389971782401133</v>
      </c>
      <c r="DE154" s="68">
        <f>+[1]Аппарат!DE149+[1]Филиалы!DF114</f>
        <v>30.230028217598868</v>
      </c>
      <c r="DF154" s="68">
        <f>+[1]Филиалы!DE114</f>
        <v>0</v>
      </c>
      <c r="DG154" s="139">
        <f t="shared" ref="DG154:DG187" si="1252">+CY154-DC154</f>
        <v>140.84000000000003</v>
      </c>
      <c r="DH154" s="140">
        <f t="shared" ref="DH154:DH187" si="1253">+DC154/CY154*100-100</f>
        <v>-52.074243880795684</v>
      </c>
      <c r="DI154" s="149">
        <f t="shared" si="855"/>
        <v>562.84</v>
      </c>
      <c r="DJ154" s="68">
        <f>+[1]Аппарат!DJ149+[1]Филиалы!DJ114</f>
        <v>427.2772671093187</v>
      </c>
      <c r="DK154" s="68">
        <f>+[1]Аппарат!DK149+[1]Филиалы!DL114</f>
        <v>135.56273289068133</v>
      </c>
      <c r="DL154" s="68">
        <f>+[1]Филиалы!DK114</f>
        <v>0</v>
      </c>
      <c r="DM154" s="150">
        <f t="shared" si="856"/>
        <v>118.84699999999998</v>
      </c>
      <c r="DN154" s="68">
        <f>+[1]Аппарат!DN149+[1]Филиалы!DN114</f>
        <v>86.388701805649276</v>
      </c>
      <c r="DO154" s="68">
        <f>+[1]Аппарат!DO149+[1]Филиалы!DP114</f>
        <v>32.458298194350711</v>
      </c>
      <c r="DP154" s="68">
        <f>+[1]Филиалы!DO114</f>
        <v>0</v>
      </c>
      <c r="DQ154" s="139">
        <f t="shared" ref="DQ154:DQ187" si="1254">+DI154-DM154</f>
        <v>443.99300000000005</v>
      </c>
      <c r="DR154" s="140">
        <f t="shared" ref="DR154:DR187" si="1255">+DM154/DI154*100-100</f>
        <v>-78.884407646933411</v>
      </c>
      <c r="DS154" s="149">
        <f t="shared" si="857"/>
        <v>1140.7600000000002</v>
      </c>
      <c r="DT154" s="68">
        <f t="shared" si="1240"/>
        <v>876.97672417126773</v>
      </c>
      <c r="DU154" s="68">
        <f t="shared" si="1240"/>
        <v>263.78327582873237</v>
      </c>
      <c r="DV154" s="68">
        <f t="shared" si="1240"/>
        <v>0</v>
      </c>
      <c r="DW154" s="150">
        <f t="shared" si="858"/>
        <v>532.03099999999995</v>
      </c>
      <c r="DX154" s="68">
        <f t="shared" si="1241"/>
        <v>386.19059383081674</v>
      </c>
      <c r="DY154" s="68">
        <f t="shared" si="1241"/>
        <v>145.83040616918325</v>
      </c>
      <c r="DZ154" s="68">
        <f t="shared" si="1241"/>
        <v>0.01</v>
      </c>
      <c r="EA154" s="139">
        <f t="shared" ref="EA154:EA187" si="1256">+DS154-DW154</f>
        <v>608.72900000000027</v>
      </c>
      <c r="EB154" s="140">
        <f t="shared" ref="EB154:EB187" si="1257">+DW154/DS154*100-100</f>
        <v>-53.361706230933777</v>
      </c>
      <c r="EC154" s="149">
        <f t="shared" si="859"/>
        <v>3588.6600000000003</v>
      </c>
      <c r="ED154" s="68">
        <f t="shared" si="1242"/>
        <v>2786.1587413359975</v>
      </c>
      <c r="EE154" s="68">
        <f t="shared" si="1242"/>
        <v>802.50125866400288</v>
      </c>
      <c r="EF154" s="68">
        <f t="shared" si="1242"/>
        <v>0</v>
      </c>
      <c r="EG154" s="150">
        <f t="shared" si="860"/>
        <v>1373.1683447825001</v>
      </c>
      <c r="EH154" s="68">
        <f t="shared" si="1243"/>
        <v>1038.0871141475748</v>
      </c>
      <c r="EI154" s="68">
        <f t="shared" si="1243"/>
        <v>335.07123063492531</v>
      </c>
      <c r="EJ154" s="68">
        <f t="shared" si="1243"/>
        <v>0.01</v>
      </c>
      <c r="EK154" s="139">
        <f t="shared" ref="EK154:EK187" si="1258">+EC154-EG154</f>
        <v>2215.4916552175</v>
      </c>
      <c r="EL154" s="140">
        <f t="shared" ref="EL154:EL187" si="1259">+EG154/EC154*100-100</f>
        <v>-61.73590296148145</v>
      </c>
      <c r="EM154" s="149">
        <f t="shared" si="861"/>
        <v>265.40000000000003</v>
      </c>
      <c r="EN154" s="68">
        <f>+[1]Аппарат!EN149+[1]Филиалы!EN114</f>
        <v>212.08580267738031</v>
      </c>
      <c r="EO154" s="68">
        <f>+[1]Аппарат!EO149+[1]Филиалы!EP114</f>
        <v>53.314197322619727</v>
      </c>
      <c r="EP154" s="68">
        <f>+[1]Филиалы!EO114</f>
        <v>0</v>
      </c>
      <c r="EQ154" s="150">
        <f t="shared" si="862"/>
        <v>717.82099999999991</v>
      </c>
      <c r="ER154" s="68">
        <f>+[1]Аппарат!ER149+[1]Филиалы!ER114</f>
        <v>531.81825466883265</v>
      </c>
      <c r="ES154" s="68">
        <f>+[1]Аппарат!ES149+[1]Филиалы!ET114</f>
        <v>186.00274533116732</v>
      </c>
      <c r="ET154" s="68">
        <f>+[1]Филиалы!ES114</f>
        <v>0</v>
      </c>
      <c r="EU154" s="139">
        <f t="shared" ref="EU154:EU187" si="1260">+EM154-EQ154</f>
        <v>-452.42099999999988</v>
      </c>
      <c r="EV154" s="140">
        <f t="shared" ref="EV154:EV187" si="1261">+EQ154/EM154*100-100</f>
        <v>170.46759608138655</v>
      </c>
      <c r="EW154" s="149">
        <f t="shared" si="863"/>
        <v>652.40000000000009</v>
      </c>
      <c r="EX154" s="68">
        <f>+[1]Аппарат!EX149+[1]Филиалы!EX114</f>
        <v>494.1257235279196</v>
      </c>
      <c r="EY154" s="68">
        <f>+[1]Аппарат!EY149+[1]Филиалы!EZ114</f>
        <v>158.27427647208043</v>
      </c>
      <c r="EZ154" s="68">
        <f>+[1]Филиалы!EY114</f>
        <v>0</v>
      </c>
      <c r="FA154" s="150">
        <f t="shared" si="864"/>
        <v>4499.5969999999998</v>
      </c>
      <c r="FB154" s="68">
        <f>+[1]Аппарат!FB149+[1]Филиалы!FB114</f>
        <v>3249.9565242848485</v>
      </c>
      <c r="FC154" s="68">
        <f>+[1]Аппарат!FC149+[1]Филиалы!FD114</f>
        <v>1249.6404757151508</v>
      </c>
      <c r="FD154" s="68">
        <f>+[1]Филиалы!FC114</f>
        <v>0</v>
      </c>
      <c r="FE154" s="139">
        <f t="shared" ref="FE154:FE187" si="1262">+EW154-FA154</f>
        <v>-3847.1969999999997</v>
      </c>
      <c r="FF154" s="140">
        <f t="shared" ref="FF154:FF187" si="1263">+FA154/EW154*100-100</f>
        <v>589.69911097486192</v>
      </c>
      <c r="FG154" s="149">
        <f t="shared" si="865"/>
        <v>866</v>
      </c>
      <c r="FH154" s="68">
        <f>+[1]Аппарат!FH149+[1]Филиалы!FH114</f>
        <v>651.93947909159215</v>
      </c>
      <c r="FI154" s="68">
        <f>+[1]Аппарат!FI149+[1]Филиалы!FJ114</f>
        <v>214.0605209084078</v>
      </c>
      <c r="FJ154" s="68">
        <f>+[1]Филиалы!FI114</f>
        <v>0</v>
      </c>
      <c r="FK154" s="150">
        <f t="shared" si="866"/>
        <v>384.78199999999998</v>
      </c>
      <c r="FL154" s="68">
        <f>+[1]Аппарат!FL149+[1]Филиалы!FL114</f>
        <v>281.79435794968765</v>
      </c>
      <c r="FM154" s="68">
        <f>+[1]Аппарат!FM149+[1]Филиалы!FN114</f>
        <v>102.98764205031235</v>
      </c>
      <c r="FN154" s="68">
        <f>+[1]Филиалы!FM114</f>
        <v>0</v>
      </c>
      <c r="FO154" s="139">
        <f t="shared" ref="FO154:FO187" si="1264">+FG154-FK154</f>
        <v>481.21800000000002</v>
      </c>
      <c r="FP154" s="140">
        <f t="shared" ref="FP154:FP187" si="1265">+FK154/FG154*100-100</f>
        <v>-55.567898383371826</v>
      </c>
      <c r="FQ154" s="149">
        <f t="shared" si="867"/>
        <v>1783.8</v>
      </c>
      <c r="FR154" s="68">
        <f t="shared" si="1244"/>
        <v>1358.151005296892</v>
      </c>
      <c r="FS154" s="68">
        <f t="shared" si="1244"/>
        <v>425.64899470310797</v>
      </c>
      <c r="FT154" s="68">
        <f t="shared" si="1244"/>
        <v>0</v>
      </c>
      <c r="FU154" s="150">
        <f t="shared" si="868"/>
        <v>5602.1999999999989</v>
      </c>
      <c r="FV154" s="68">
        <f t="shared" si="1245"/>
        <v>4063.5691369033689</v>
      </c>
      <c r="FW154" s="68">
        <f t="shared" si="1245"/>
        <v>1538.6308630966305</v>
      </c>
      <c r="FX154" s="68">
        <f t="shared" si="1245"/>
        <v>0</v>
      </c>
      <c r="FY154" s="139">
        <f t="shared" ref="FY154:FY187" si="1266">+FQ154-FU154</f>
        <v>-3818.3999999999987</v>
      </c>
      <c r="FZ154" s="140">
        <f t="shared" ref="FZ154:FZ187" si="1267">+FU154/FQ154*100-100</f>
        <v>214.05987218298009</v>
      </c>
      <c r="GA154" s="149">
        <f t="shared" si="869"/>
        <v>2924.56</v>
      </c>
      <c r="GB154" s="68">
        <f t="shared" si="1246"/>
        <v>2235.1277294681595</v>
      </c>
      <c r="GC154" s="68">
        <f t="shared" si="1246"/>
        <v>689.43227053184035</v>
      </c>
      <c r="GD154" s="68">
        <f t="shared" si="1246"/>
        <v>0</v>
      </c>
      <c r="GE154" s="150">
        <f t="shared" si="870"/>
        <v>6134.2309999999998</v>
      </c>
      <c r="GF154" s="68">
        <f t="shared" si="1247"/>
        <v>4449.7597307341857</v>
      </c>
      <c r="GG154" s="68">
        <f t="shared" si="1247"/>
        <v>1684.4612692658138</v>
      </c>
      <c r="GH154" s="68">
        <f t="shared" si="1247"/>
        <v>0.01</v>
      </c>
      <c r="GI154" s="139">
        <f t="shared" ref="GI154:GI187" si="1268">+GA154-GE154</f>
        <v>-3209.6709999999998</v>
      </c>
      <c r="GJ154" s="140">
        <f t="shared" ref="GJ154:GJ187" si="1269">+GE154/GA154*100-100</f>
        <v>109.74885110922671</v>
      </c>
      <c r="GK154" s="149">
        <f t="shared" si="871"/>
        <v>5372.46</v>
      </c>
      <c r="GL154" s="68">
        <f t="shared" si="1248"/>
        <v>4144.3097466328891</v>
      </c>
      <c r="GM154" s="68">
        <f t="shared" si="1248"/>
        <v>1228.150253367111</v>
      </c>
      <c r="GN154" s="68">
        <f t="shared" si="1248"/>
        <v>0</v>
      </c>
      <c r="GO154" s="150">
        <f t="shared" si="872"/>
        <v>6975.3683447824997</v>
      </c>
      <c r="GP154" s="68">
        <f t="shared" si="1249"/>
        <v>5101.6562510509439</v>
      </c>
      <c r="GQ154" s="68">
        <f t="shared" si="1249"/>
        <v>1873.7020937315558</v>
      </c>
      <c r="GR154" s="68">
        <f t="shared" si="1249"/>
        <v>0.01</v>
      </c>
      <c r="GS154" s="139">
        <f t="shared" ref="GS154:GS187" si="1270">+GK154-GO154</f>
        <v>-1602.9083447824996</v>
      </c>
      <c r="GT154" s="140">
        <f t="shared" ref="GT154:GT187" si="1271">+GO154/GK154*100-100</f>
        <v>29.835649679709121</v>
      </c>
      <c r="GV154" s="31">
        <f>+GK154</f>
        <v>5372.46</v>
      </c>
      <c r="GW154" s="31">
        <v>61.45</v>
      </c>
      <c r="GX154" s="65">
        <f t="shared" si="1158"/>
        <v>-779.68734478250008</v>
      </c>
      <c r="GZ154" s="79">
        <f t="shared" si="874"/>
        <v>760.75734478250001</v>
      </c>
      <c r="HD154" s="65">
        <f>+[1]Аппарат!EG149+[1]Филиалы!EG114</f>
        <v>1373.1683447825001</v>
      </c>
    </row>
    <row r="155" spans="1:212" ht="15" x14ac:dyDescent="0.2">
      <c r="A155" s="338"/>
      <c r="B155" s="107" t="s">
        <v>414</v>
      </c>
      <c r="C155" s="149">
        <f t="shared" si="1159"/>
        <v>0</v>
      </c>
      <c r="D155" s="68">
        <f>+[1]Аппарат!D150</f>
        <v>0</v>
      </c>
      <c r="E155" s="68">
        <f>+[1]Аппарат!E150</f>
        <v>0</v>
      </c>
      <c r="F155" s="68"/>
      <c r="G155" s="150">
        <f t="shared" si="934"/>
        <v>0</v>
      </c>
      <c r="H155" s="68">
        <f>+[1]Аппарат!H150</f>
        <v>0</v>
      </c>
      <c r="I155" s="68">
        <f>+[1]Аппарат!I150</f>
        <v>0</v>
      </c>
      <c r="J155" s="68">
        <f>+[1]Аппарат!J150</f>
        <v>0</v>
      </c>
      <c r="K155" s="139">
        <f t="shared" si="1162"/>
        <v>0</v>
      </c>
      <c r="L155" s="140" t="e">
        <f t="shared" si="1163"/>
        <v>#DIV/0!</v>
      </c>
      <c r="M155" s="149">
        <f t="shared" si="1233"/>
        <v>0</v>
      </c>
      <c r="N155" s="68">
        <f>+[1]Аппарат!N150</f>
        <v>0</v>
      </c>
      <c r="O155" s="68">
        <f>+[1]Аппарат!O150</f>
        <v>0</v>
      </c>
      <c r="P155" s="68"/>
      <c r="Q155" s="150">
        <f t="shared" si="1156"/>
        <v>0</v>
      </c>
      <c r="R155" s="68">
        <f>+[1]Аппарат!R150</f>
        <v>0</v>
      </c>
      <c r="S155" s="68">
        <f>+[1]Аппарат!S150</f>
        <v>0</v>
      </c>
      <c r="T155" s="68">
        <f>+[1]Аппарат!T150</f>
        <v>0</v>
      </c>
      <c r="U155" s="139">
        <f t="shared" si="1166"/>
        <v>0</v>
      </c>
      <c r="V155" s="140" t="e">
        <f t="shared" si="1167"/>
        <v>#DIV/0!</v>
      </c>
      <c r="W155" s="149">
        <f t="shared" si="841"/>
        <v>0</v>
      </c>
      <c r="X155" s="68">
        <f>+[1]Аппарат!X150</f>
        <v>0</v>
      </c>
      <c r="Y155" s="68">
        <f>+[1]Аппарат!Y150</f>
        <v>0</v>
      </c>
      <c r="Z155" s="68"/>
      <c r="AA155" s="150">
        <f t="shared" si="842"/>
        <v>0</v>
      </c>
      <c r="AB155" s="68">
        <f>+[1]Аппарат!AB150</f>
        <v>0</v>
      </c>
      <c r="AC155" s="68">
        <f>+[1]Аппарат!AC150</f>
        <v>0</v>
      </c>
      <c r="AD155" s="68">
        <f>+[1]Аппарат!AD150</f>
        <v>0</v>
      </c>
      <c r="AE155" s="139">
        <f t="shared" si="1170"/>
        <v>0</v>
      </c>
      <c r="AF155" s="140" t="e">
        <f t="shared" si="1171"/>
        <v>#DIV/0!</v>
      </c>
      <c r="AG155" s="149">
        <f t="shared" si="843"/>
        <v>0</v>
      </c>
      <c r="AH155" s="68">
        <f t="shared" si="1234"/>
        <v>0</v>
      </c>
      <c r="AI155" s="68">
        <f t="shared" si="1234"/>
        <v>0</v>
      </c>
      <c r="AJ155" s="68">
        <f t="shared" si="1234"/>
        <v>0</v>
      </c>
      <c r="AK155" s="150">
        <f t="shared" si="844"/>
        <v>0</v>
      </c>
      <c r="AL155" s="68">
        <f t="shared" si="1235"/>
        <v>0</v>
      </c>
      <c r="AM155" s="68">
        <f t="shared" si="1235"/>
        <v>0</v>
      </c>
      <c r="AN155" s="68">
        <f t="shared" si="1235"/>
        <v>0</v>
      </c>
      <c r="AO155" s="139">
        <f t="shared" si="1174"/>
        <v>0</v>
      </c>
      <c r="AP155" s="140" t="e">
        <f t="shared" si="1175"/>
        <v>#DIV/0!</v>
      </c>
      <c r="AQ155" s="149">
        <f t="shared" si="845"/>
        <v>0</v>
      </c>
      <c r="AR155" s="68">
        <f>+[1]Аппарат!AR150</f>
        <v>0</v>
      </c>
      <c r="AS155" s="68">
        <f>+[1]Аппарат!AS150</f>
        <v>0</v>
      </c>
      <c r="AT155" s="68"/>
      <c r="AU155" s="150">
        <f t="shared" si="846"/>
        <v>0</v>
      </c>
      <c r="AV155" s="68">
        <f>+[1]Аппарат!AV150</f>
        <v>0</v>
      </c>
      <c r="AW155" s="68">
        <f>+[1]Аппарат!AW150</f>
        <v>0</v>
      </c>
      <c r="AX155" s="68">
        <f>+[1]Аппарат!AX150</f>
        <v>0</v>
      </c>
      <c r="AY155" s="139">
        <f t="shared" si="1178"/>
        <v>0</v>
      </c>
      <c r="AZ155" s="140" t="e">
        <f t="shared" si="1179"/>
        <v>#DIV/0!</v>
      </c>
      <c r="BA155" s="149">
        <f t="shared" si="847"/>
        <v>0</v>
      </c>
      <c r="BB155" s="68">
        <f>+[1]Аппарат!BB150</f>
        <v>0</v>
      </c>
      <c r="BC155" s="68">
        <f>+[1]Аппарат!BC150</f>
        <v>0</v>
      </c>
      <c r="BD155" s="68"/>
      <c r="BE155" s="150">
        <f t="shared" si="848"/>
        <v>0</v>
      </c>
      <c r="BF155" s="68">
        <f>+[1]Аппарат!BF150</f>
        <v>0</v>
      </c>
      <c r="BG155" s="68">
        <f>+[1]Аппарат!BG150</f>
        <v>0</v>
      </c>
      <c r="BH155" s="68">
        <f>+[1]Аппарат!BH150</f>
        <v>0</v>
      </c>
      <c r="BI155" s="139">
        <f t="shared" si="1182"/>
        <v>0</v>
      </c>
      <c r="BJ155" s="140" t="e">
        <f t="shared" si="1183"/>
        <v>#DIV/0!</v>
      </c>
      <c r="BK155" s="149">
        <f t="shared" si="849"/>
        <v>0</v>
      </c>
      <c r="BL155" s="68">
        <f>+[1]Аппарат!BL150</f>
        <v>0</v>
      </c>
      <c r="BM155" s="68">
        <f>+[1]Аппарат!BM150</f>
        <v>0</v>
      </c>
      <c r="BN155" s="68"/>
      <c r="BO155" s="150">
        <f t="shared" si="850"/>
        <v>0</v>
      </c>
      <c r="BP155" s="68">
        <f>+[1]Аппарат!BP150</f>
        <v>0</v>
      </c>
      <c r="BQ155" s="68">
        <f>+[1]Аппарат!BQ150</f>
        <v>0</v>
      </c>
      <c r="BR155" s="68">
        <f>+[1]Аппарат!BR150</f>
        <v>0</v>
      </c>
      <c r="BS155" s="139">
        <f t="shared" si="1186"/>
        <v>0</v>
      </c>
      <c r="BT155" s="140" t="e">
        <f t="shared" si="1187"/>
        <v>#DIV/0!</v>
      </c>
      <c r="BU155" s="149">
        <f t="shared" si="851"/>
        <v>0</v>
      </c>
      <c r="BV155" s="68">
        <f t="shared" si="1236"/>
        <v>0</v>
      </c>
      <c r="BW155" s="68">
        <f t="shared" si="1236"/>
        <v>0</v>
      </c>
      <c r="BX155" s="68">
        <f t="shared" si="1236"/>
        <v>0</v>
      </c>
      <c r="BY155" s="150">
        <f t="shared" si="852"/>
        <v>0</v>
      </c>
      <c r="BZ155" s="68">
        <f t="shared" si="1237"/>
        <v>0</v>
      </c>
      <c r="CA155" s="68">
        <f t="shared" si="1237"/>
        <v>0</v>
      </c>
      <c r="CB155" s="68">
        <f t="shared" si="1237"/>
        <v>0</v>
      </c>
      <c r="CC155" s="139">
        <f t="shared" si="1190"/>
        <v>0</v>
      </c>
      <c r="CD155" s="140" t="e">
        <f t="shared" si="1191"/>
        <v>#DIV/0!</v>
      </c>
      <c r="CE155" s="149">
        <f t="shared" si="853"/>
        <v>0</v>
      </c>
      <c r="CF155" s="68">
        <f t="shared" si="1238"/>
        <v>0</v>
      </c>
      <c r="CG155" s="68">
        <f t="shared" si="1238"/>
        <v>0</v>
      </c>
      <c r="CH155" s="68">
        <f t="shared" si="1238"/>
        <v>0</v>
      </c>
      <c r="CI155" s="150">
        <f t="shared" si="854"/>
        <v>0</v>
      </c>
      <c r="CJ155" s="68">
        <f>+[1]Аппарат!CJ150</f>
        <v>0</v>
      </c>
      <c r="CK155" s="68">
        <f>+[1]Аппарат!CK150</f>
        <v>0</v>
      </c>
      <c r="CL155" s="68">
        <f>+[1]Аппарат!CL150</f>
        <v>0</v>
      </c>
      <c r="CM155" s="139">
        <f t="shared" si="1194"/>
        <v>0</v>
      </c>
      <c r="CN155" s="140" t="e">
        <f t="shared" si="1195"/>
        <v>#DIV/0!</v>
      </c>
      <c r="CO155" s="149">
        <f t="shared" si="933"/>
        <v>0</v>
      </c>
      <c r="CP155" s="68">
        <f>+[1]Аппарат!CP150</f>
        <v>0</v>
      </c>
      <c r="CQ155" s="68">
        <f>+[1]Аппарат!CQ150</f>
        <v>0</v>
      </c>
      <c r="CR155" s="68"/>
      <c r="CS155" s="150">
        <f t="shared" si="935"/>
        <v>0</v>
      </c>
      <c r="CT155" s="68">
        <f>+[1]Аппарат!CT150</f>
        <v>0</v>
      </c>
      <c r="CU155" s="68">
        <f>+[1]Аппарат!CU150</f>
        <v>0</v>
      </c>
      <c r="CV155" s="68">
        <f>+[1]Аппарат!CV150</f>
        <v>0</v>
      </c>
      <c r="CW155" s="139">
        <f t="shared" si="1250"/>
        <v>0</v>
      </c>
      <c r="CX155" s="140" t="e">
        <f t="shared" si="1251"/>
        <v>#DIV/0!</v>
      </c>
      <c r="CY155" s="149">
        <f t="shared" si="1239"/>
        <v>0</v>
      </c>
      <c r="CZ155" s="68">
        <f>+[1]Аппарат!CZ150</f>
        <v>0</v>
      </c>
      <c r="DA155" s="68">
        <f>+[1]Аппарат!DA150</f>
        <v>0</v>
      </c>
      <c r="DB155" s="68"/>
      <c r="DC155" s="150">
        <f t="shared" si="1157"/>
        <v>0</v>
      </c>
      <c r="DD155" s="68">
        <f>+[1]Аппарат!DD150</f>
        <v>0</v>
      </c>
      <c r="DE155" s="68">
        <f>+[1]Аппарат!DE150</f>
        <v>0</v>
      </c>
      <c r="DF155" s="68">
        <f>+[1]Аппарат!DF150</f>
        <v>0</v>
      </c>
      <c r="DG155" s="139">
        <f t="shared" si="1252"/>
        <v>0</v>
      </c>
      <c r="DH155" s="140" t="e">
        <f t="shared" si="1253"/>
        <v>#DIV/0!</v>
      </c>
      <c r="DI155" s="149">
        <f t="shared" si="855"/>
        <v>0</v>
      </c>
      <c r="DJ155" s="68">
        <f>+[1]Аппарат!DJ150</f>
        <v>0</v>
      </c>
      <c r="DK155" s="68">
        <f>+[1]Аппарат!DK150</f>
        <v>0</v>
      </c>
      <c r="DL155" s="68"/>
      <c r="DM155" s="150">
        <f t="shared" si="856"/>
        <v>0</v>
      </c>
      <c r="DN155" s="68">
        <f>+[1]Аппарат!DN150</f>
        <v>0</v>
      </c>
      <c r="DO155" s="68">
        <f>+[1]Аппарат!DO150</f>
        <v>0</v>
      </c>
      <c r="DP155" s="68">
        <f>+[1]Аппарат!DP150</f>
        <v>0</v>
      </c>
      <c r="DQ155" s="139">
        <f t="shared" si="1254"/>
        <v>0</v>
      </c>
      <c r="DR155" s="140" t="e">
        <f t="shared" si="1255"/>
        <v>#DIV/0!</v>
      </c>
      <c r="DS155" s="149">
        <f t="shared" si="857"/>
        <v>0</v>
      </c>
      <c r="DT155" s="68">
        <f t="shared" si="1240"/>
        <v>0</v>
      </c>
      <c r="DU155" s="68">
        <f t="shared" si="1240"/>
        <v>0</v>
      </c>
      <c r="DV155" s="68">
        <f t="shared" si="1240"/>
        <v>0</v>
      </c>
      <c r="DW155" s="150">
        <f t="shared" si="858"/>
        <v>0</v>
      </c>
      <c r="DX155" s="68">
        <f t="shared" si="1241"/>
        <v>0</v>
      </c>
      <c r="DY155" s="68">
        <f t="shared" si="1241"/>
        <v>0</v>
      </c>
      <c r="DZ155" s="68">
        <f t="shared" si="1241"/>
        <v>0</v>
      </c>
      <c r="EA155" s="139">
        <f t="shared" si="1256"/>
        <v>0</v>
      </c>
      <c r="EB155" s="140" t="e">
        <f t="shared" si="1257"/>
        <v>#DIV/0!</v>
      </c>
      <c r="EC155" s="149">
        <f t="shared" si="859"/>
        <v>0</v>
      </c>
      <c r="ED155" s="68">
        <f t="shared" si="1242"/>
        <v>0</v>
      </c>
      <c r="EE155" s="68">
        <f t="shared" si="1242"/>
        <v>0</v>
      </c>
      <c r="EF155" s="68">
        <f t="shared" si="1242"/>
        <v>0</v>
      </c>
      <c r="EG155" s="150">
        <f t="shared" si="860"/>
        <v>0</v>
      </c>
      <c r="EH155" s="68">
        <f t="shared" si="1243"/>
        <v>0</v>
      </c>
      <c r="EI155" s="68">
        <f t="shared" si="1243"/>
        <v>0</v>
      </c>
      <c r="EJ155" s="68">
        <f t="shared" si="1243"/>
        <v>0</v>
      </c>
      <c r="EK155" s="139">
        <f t="shared" si="1258"/>
        <v>0</v>
      </c>
      <c r="EL155" s="140" t="e">
        <f t="shared" si="1259"/>
        <v>#DIV/0!</v>
      </c>
      <c r="EM155" s="149">
        <f t="shared" si="861"/>
        <v>0</v>
      </c>
      <c r="EN155" s="68">
        <f>+[1]Аппарат!EN150</f>
        <v>0</v>
      </c>
      <c r="EO155" s="68">
        <f>+[1]Аппарат!EO150</f>
        <v>0</v>
      </c>
      <c r="EP155" s="68"/>
      <c r="EQ155" s="150">
        <f t="shared" si="862"/>
        <v>0</v>
      </c>
      <c r="ER155" s="68">
        <f>+[1]Аппарат!ER150</f>
        <v>0</v>
      </c>
      <c r="ES155" s="68">
        <f>+[1]Аппарат!ES150</f>
        <v>0</v>
      </c>
      <c r="ET155" s="68">
        <f>+[1]Аппарат!ET150</f>
        <v>0</v>
      </c>
      <c r="EU155" s="139">
        <f t="shared" si="1260"/>
        <v>0</v>
      </c>
      <c r="EV155" s="140" t="e">
        <f t="shared" si="1261"/>
        <v>#DIV/0!</v>
      </c>
      <c r="EW155" s="149">
        <f t="shared" si="863"/>
        <v>0</v>
      </c>
      <c r="EX155" s="68">
        <f>+[1]Аппарат!EX150</f>
        <v>0</v>
      </c>
      <c r="EY155" s="68">
        <f>+[1]Аппарат!EY150</f>
        <v>0</v>
      </c>
      <c r="EZ155" s="68"/>
      <c r="FA155" s="150">
        <f t="shared" si="864"/>
        <v>0</v>
      </c>
      <c r="FB155" s="68">
        <f>+[1]Аппарат!FB150</f>
        <v>0</v>
      </c>
      <c r="FC155" s="68">
        <f>+[1]Аппарат!FC150</f>
        <v>0</v>
      </c>
      <c r="FD155" s="68">
        <f>+[1]Аппарат!FD150</f>
        <v>0</v>
      </c>
      <c r="FE155" s="139">
        <f t="shared" si="1262"/>
        <v>0</v>
      </c>
      <c r="FF155" s="140" t="e">
        <f t="shared" si="1263"/>
        <v>#DIV/0!</v>
      </c>
      <c r="FG155" s="149">
        <f t="shared" si="865"/>
        <v>0</v>
      </c>
      <c r="FH155" s="68">
        <f>+[1]Аппарат!FH150</f>
        <v>0</v>
      </c>
      <c r="FI155" s="68">
        <f>+[1]Аппарат!FI150</f>
        <v>0</v>
      </c>
      <c r="FJ155" s="68"/>
      <c r="FK155" s="150">
        <f t="shared" si="866"/>
        <v>0</v>
      </c>
      <c r="FL155" s="68">
        <f>+[1]Аппарат!FL150</f>
        <v>0</v>
      </c>
      <c r="FM155" s="68">
        <f>+[1]Аппарат!FM150</f>
        <v>0</v>
      </c>
      <c r="FN155" s="68">
        <f>+[1]Аппарат!FN150</f>
        <v>0</v>
      </c>
      <c r="FO155" s="139">
        <f t="shared" si="1264"/>
        <v>0</v>
      </c>
      <c r="FP155" s="140" t="e">
        <f t="shared" si="1265"/>
        <v>#DIV/0!</v>
      </c>
      <c r="FQ155" s="149">
        <f t="shared" si="867"/>
        <v>0</v>
      </c>
      <c r="FR155" s="68">
        <f t="shared" si="1244"/>
        <v>0</v>
      </c>
      <c r="FS155" s="68">
        <f t="shared" si="1244"/>
        <v>0</v>
      </c>
      <c r="FT155" s="68">
        <f t="shared" si="1244"/>
        <v>0</v>
      </c>
      <c r="FU155" s="150">
        <f t="shared" si="868"/>
        <v>0</v>
      </c>
      <c r="FV155" s="68">
        <f t="shared" si="1245"/>
        <v>0</v>
      </c>
      <c r="FW155" s="68">
        <f t="shared" si="1245"/>
        <v>0</v>
      </c>
      <c r="FX155" s="68">
        <f t="shared" si="1245"/>
        <v>0</v>
      </c>
      <c r="FY155" s="139">
        <f t="shared" si="1266"/>
        <v>0</v>
      </c>
      <c r="FZ155" s="140" t="e">
        <f t="shared" si="1267"/>
        <v>#DIV/0!</v>
      </c>
      <c r="GA155" s="149">
        <f t="shared" si="869"/>
        <v>0</v>
      </c>
      <c r="GB155" s="68">
        <f t="shared" si="1246"/>
        <v>0</v>
      </c>
      <c r="GC155" s="68">
        <f t="shared" si="1246"/>
        <v>0</v>
      </c>
      <c r="GD155" s="68">
        <f t="shared" si="1246"/>
        <v>0</v>
      </c>
      <c r="GE155" s="150">
        <f t="shared" si="870"/>
        <v>0</v>
      </c>
      <c r="GF155" s="68">
        <f t="shared" si="1247"/>
        <v>0</v>
      </c>
      <c r="GG155" s="68">
        <f t="shared" si="1247"/>
        <v>0</v>
      </c>
      <c r="GH155" s="68">
        <f t="shared" si="1247"/>
        <v>0</v>
      </c>
      <c r="GI155" s="139">
        <f t="shared" si="1268"/>
        <v>0</v>
      </c>
      <c r="GJ155" s="140" t="e">
        <f t="shared" si="1269"/>
        <v>#DIV/0!</v>
      </c>
      <c r="GK155" s="149">
        <f t="shared" si="871"/>
        <v>0</v>
      </c>
      <c r="GL155" s="68">
        <f t="shared" si="1248"/>
        <v>0</v>
      </c>
      <c r="GM155" s="68">
        <f t="shared" si="1248"/>
        <v>0</v>
      </c>
      <c r="GN155" s="68">
        <f t="shared" si="1248"/>
        <v>0</v>
      </c>
      <c r="GO155" s="150">
        <f t="shared" si="872"/>
        <v>0</v>
      </c>
      <c r="GP155" s="68">
        <f t="shared" si="1249"/>
        <v>0</v>
      </c>
      <c r="GQ155" s="68">
        <f t="shared" si="1249"/>
        <v>0</v>
      </c>
      <c r="GR155" s="68">
        <f t="shared" si="1249"/>
        <v>0</v>
      </c>
      <c r="GS155" s="139">
        <f t="shared" si="1270"/>
        <v>0</v>
      </c>
      <c r="GT155" s="140" t="e">
        <f t="shared" si="1271"/>
        <v>#DIV/0!</v>
      </c>
      <c r="GV155" s="31">
        <f>+GK155</f>
        <v>0</v>
      </c>
      <c r="GX155" s="65">
        <f t="shared" si="1158"/>
        <v>0</v>
      </c>
      <c r="GZ155" s="79">
        <f t="shared" si="874"/>
        <v>0</v>
      </c>
    </row>
    <row r="156" spans="1:212" ht="25.5" x14ac:dyDescent="0.2">
      <c r="A156" s="338"/>
      <c r="B156" s="107" t="s">
        <v>415</v>
      </c>
      <c r="C156" s="149">
        <f t="shared" si="1159"/>
        <v>0</v>
      </c>
      <c r="D156" s="68">
        <f>+[1]Аппарат!D151</f>
        <v>0</v>
      </c>
      <c r="E156" s="68">
        <f>+[1]Аппарат!E151</f>
        <v>0</v>
      </c>
      <c r="F156" s="68"/>
      <c r="G156" s="150">
        <f t="shared" si="934"/>
        <v>0</v>
      </c>
      <c r="H156" s="68">
        <f>+[1]Аппарат!H151</f>
        <v>0</v>
      </c>
      <c r="I156" s="68">
        <f>+[1]Аппарат!I151</f>
        <v>0</v>
      </c>
      <c r="J156" s="68">
        <f>+[1]Аппарат!J151</f>
        <v>0</v>
      </c>
      <c r="K156" s="139">
        <f t="shared" si="1162"/>
        <v>0</v>
      </c>
      <c r="L156" s="140" t="e">
        <f t="shared" si="1163"/>
        <v>#DIV/0!</v>
      </c>
      <c r="M156" s="149">
        <f t="shared" si="1233"/>
        <v>0</v>
      </c>
      <c r="N156" s="68">
        <f>+[1]Аппарат!N151</f>
        <v>0</v>
      </c>
      <c r="O156" s="68">
        <f>+[1]Аппарат!O151</f>
        <v>0</v>
      </c>
      <c r="P156" s="68"/>
      <c r="Q156" s="150">
        <f t="shared" si="1156"/>
        <v>0</v>
      </c>
      <c r="R156" s="68">
        <f>+[1]Аппарат!R151</f>
        <v>0</v>
      </c>
      <c r="S156" s="68">
        <f>+[1]Аппарат!S151</f>
        <v>0</v>
      </c>
      <c r="T156" s="68">
        <f>+[1]Аппарат!T151</f>
        <v>0</v>
      </c>
      <c r="U156" s="139">
        <f t="shared" si="1166"/>
        <v>0</v>
      </c>
      <c r="V156" s="140" t="e">
        <f t="shared" si="1167"/>
        <v>#DIV/0!</v>
      </c>
      <c r="W156" s="149">
        <f t="shared" si="841"/>
        <v>0</v>
      </c>
      <c r="X156" s="68">
        <f>+[1]Аппарат!X151</f>
        <v>0</v>
      </c>
      <c r="Y156" s="68">
        <f>+[1]Аппарат!Y151</f>
        <v>0</v>
      </c>
      <c r="Z156" s="68"/>
      <c r="AA156" s="150">
        <f t="shared" si="842"/>
        <v>0</v>
      </c>
      <c r="AB156" s="68">
        <f>+[1]Аппарат!AB151</f>
        <v>0</v>
      </c>
      <c r="AC156" s="68">
        <f>+[1]Аппарат!AC151</f>
        <v>0</v>
      </c>
      <c r="AD156" s="68">
        <f>+[1]Аппарат!AD151</f>
        <v>0</v>
      </c>
      <c r="AE156" s="139">
        <f t="shared" si="1170"/>
        <v>0</v>
      </c>
      <c r="AF156" s="140" t="e">
        <f t="shared" si="1171"/>
        <v>#DIV/0!</v>
      </c>
      <c r="AG156" s="149">
        <f t="shared" si="843"/>
        <v>0</v>
      </c>
      <c r="AH156" s="68">
        <f t="shared" si="1234"/>
        <v>0</v>
      </c>
      <c r="AI156" s="68">
        <f t="shared" si="1234"/>
        <v>0</v>
      </c>
      <c r="AJ156" s="68">
        <f t="shared" si="1234"/>
        <v>0</v>
      </c>
      <c r="AK156" s="150">
        <f t="shared" si="844"/>
        <v>0</v>
      </c>
      <c r="AL156" s="68">
        <f t="shared" si="1235"/>
        <v>0</v>
      </c>
      <c r="AM156" s="68">
        <f t="shared" si="1235"/>
        <v>0</v>
      </c>
      <c r="AN156" s="68">
        <f t="shared" si="1235"/>
        <v>0</v>
      </c>
      <c r="AO156" s="139">
        <f t="shared" si="1174"/>
        <v>0</v>
      </c>
      <c r="AP156" s="140" t="e">
        <f t="shared" si="1175"/>
        <v>#DIV/0!</v>
      </c>
      <c r="AQ156" s="149">
        <f t="shared" si="845"/>
        <v>0</v>
      </c>
      <c r="AR156" s="68">
        <f>+[1]Аппарат!AR151</f>
        <v>0</v>
      </c>
      <c r="AS156" s="68">
        <f>+[1]Аппарат!AS151</f>
        <v>0</v>
      </c>
      <c r="AT156" s="68"/>
      <c r="AU156" s="150">
        <f t="shared" si="846"/>
        <v>0</v>
      </c>
      <c r="AV156" s="68">
        <f>+[1]Аппарат!AV151</f>
        <v>0</v>
      </c>
      <c r="AW156" s="68">
        <f>+[1]Аппарат!AW151</f>
        <v>0</v>
      </c>
      <c r="AX156" s="68">
        <f>+[1]Аппарат!AX151</f>
        <v>0</v>
      </c>
      <c r="AY156" s="139">
        <f t="shared" si="1178"/>
        <v>0</v>
      </c>
      <c r="AZ156" s="140" t="e">
        <f t="shared" si="1179"/>
        <v>#DIV/0!</v>
      </c>
      <c r="BA156" s="149">
        <f t="shared" si="847"/>
        <v>0</v>
      </c>
      <c r="BB156" s="68">
        <f>+[1]Аппарат!BB151</f>
        <v>0</v>
      </c>
      <c r="BC156" s="68">
        <f>+[1]Аппарат!BC151</f>
        <v>0</v>
      </c>
      <c r="BD156" s="68"/>
      <c r="BE156" s="150">
        <f t="shared" si="848"/>
        <v>0</v>
      </c>
      <c r="BF156" s="68">
        <f>+[1]Аппарат!BF151</f>
        <v>0</v>
      </c>
      <c r="BG156" s="68">
        <f>+[1]Аппарат!BG151</f>
        <v>0</v>
      </c>
      <c r="BH156" s="68">
        <f>+[1]Аппарат!BH151</f>
        <v>0</v>
      </c>
      <c r="BI156" s="139">
        <f t="shared" si="1182"/>
        <v>0</v>
      </c>
      <c r="BJ156" s="140" t="e">
        <f t="shared" si="1183"/>
        <v>#DIV/0!</v>
      </c>
      <c r="BK156" s="149">
        <f t="shared" si="849"/>
        <v>0</v>
      </c>
      <c r="BL156" s="68">
        <f>+[1]Аппарат!BL151</f>
        <v>0</v>
      </c>
      <c r="BM156" s="68">
        <f>+[1]Аппарат!BM151</f>
        <v>0</v>
      </c>
      <c r="BN156" s="68"/>
      <c r="BO156" s="150">
        <f t="shared" si="850"/>
        <v>0</v>
      </c>
      <c r="BP156" s="68">
        <f>+[1]Аппарат!BP151</f>
        <v>0</v>
      </c>
      <c r="BQ156" s="68">
        <f>+[1]Аппарат!BQ151</f>
        <v>0</v>
      </c>
      <c r="BR156" s="68">
        <f>+[1]Аппарат!BR151</f>
        <v>0</v>
      </c>
      <c r="BS156" s="139">
        <f t="shared" si="1186"/>
        <v>0</v>
      </c>
      <c r="BT156" s="140" t="e">
        <f t="shared" si="1187"/>
        <v>#DIV/0!</v>
      </c>
      <c r="BU156" s="149">
        <f t="shared" si="851"/>
        <v>0</v>
      </c>
      <c r="BV156" s="68">
        <f t="shared" si="1236"/>
        <v>0</v>
      </c>
      <c r="BW156" s="68">
        <f t="shared" si="1236"/>
        <v>0</v>
      </c>
      <c r="BX156" s="68">
        <f t="shared" si="1236"/>
        <v>0</v>
      </c>
      <c r="BY156" s="150">
        <f t="shared" si="852"/>
        <v>0</v>
      </c>
      <c r="BZ156" s="68">
        <f t="shared" si="1237"/>
        <v>0</v>
      </c>
      <c r="CA156" s="68">
        <f t="shared" si="1237"/>
        <v>0</v>
      </c>
      <c r="CB156" s="68">
        <f t="shared" si="1237"/>
        <v>0</v>
      </c>
      <c r="CC156" s="139">
        <f t="shared" si="1190"/>
        <v>0</v>
      </c>
      <c r="CD156" s="140" t="e">
        <f t="shared" si="1191"/>
        <v>#DIV/0!</v>
      </c>
      <c r="CE156" s="149">
        <f t="shared" si="853"/>
        <v>0</v>
      </c>
      <c r="CF156" s="68">
        <f t="shared" si="1238"/>
        <v>0</v>
      </c>
      <c r="CG156" s="68">
        <f t="shared" si="1238"/>
        <v>0</v>
      </c>
      <c r="CH156" s="68">
        <f t="shared" si="1238"/>
        <v>0</v>
      </c>
      <c r="CI156" s="150">
        <f t="shared" si="854"/>
        <v>0</v>
      </c>
      <c r="CJ156" s="68">
        <f>+[1]Аппарат!CJ151</f>
        <v>0</v>
      </c>
      <c r="CK156" s="68">
        <f>+[1]Аппарат!CK151</f>
        <v>0</v>
      </c>
      <c r="CL156" s="68">
        <f>+[1]Аппарат!CL151</f>
        <v>0</v>
      </c>
      <c r="CM156" s="139">
        <f t="shared" si="1194"/>
        <v>0</v>
      </c>
      <c r="CN156" s="140" t="e">
        <f t="shared" si="1195"/>
        <v>#DIV/0!</v>
      </c>
      <c r="CO156" s="149">
        <f t="shared" si="933"/>
        <v>0</v>
      </c>
      <c r="CP156" s="68">
        <f>+[1]Аппарат!CP151</f>
        <v>0</v>
      </c>
      <c r="CQ156" s="68">
        <f>+[1]Аппарат!CQ151</f>
        <v>0</v>
      </c>
      <c r="CR156" s="68"/>
      <c r="CS156" s="150">
        <f t="shared" si="935"/>
        <v>0</v>
      </c>
      <c r="CT156" s="68">
        <f>+[1]Аппарат!CT151</f>
        <v>0</v>
      </c>
      <c r="CU156" s="68">
        <f>+[1]Аппарат!CU151</f>
        <v>0</v>
      </c>
      <c r="CV156" s="68">
        <f>+[1]Аппарат!CV151</f>
        <v>0</v>
      </c>
      <c r="CW156" s="139">
        <f t="shared" si="1250"/>
        <v>0</v>
      </c>
      <c r="CX156" s="140" t="e">
        <f t="shared" si="1251"/>
        <v>#DIV/0!</v>
      </c>
      <c r="CY156" s="149">
        <f t="shared" si="1239"/>
        <v>0</v>
      </c>
      <c r="CZ156" s="68">
        <f>+[1]Аппарат!CZ151</f>
        <v>0</v>
      </c>
      <c r="DA156" s="68">
        <f>+[1]Аппарат!DA151</f>
        <v>0</v>
      </c>
      <c r="DB156" s="68"/>
      <c r="DC156" s="150">
        <f t="shared" si="1157"/>
        <v>0</v>
      </c>
      <c r="DD156" s="68">
        <f>+[1]Аппарат!DD151</f>
        <v>0</v>
      </c>
      <c r="DE156" s="68">
        <f>+[1]Аппарат!DE151</f>
        <v>0</v>
      </c>
      <c r="DF156" s="68">
        <f>+[1]Аппарат!DF151</f>
        <v>0</v>
      </c>
      <c r="DG156" s="139">
        <f t="shared" si="1252"/>
        <v>0</v>
      </c>
      <c r="DH156" s="140" t="e">
        <f t="shared" si="1253"/>
        <v>#DIV/0!</v>
      </c>
      <c r="DI156" s="149">
        <f t="shared" si="855"/>
        <v>0</v>
      </c>
      <c r="DJ156" s="68">
        <f>+[1]Аппарат!DJ151</f>
        <v>0</v>
      </c>
      <c r="DK156" s="68">
        <f>+[1]Аппарат!DK151</f>
        <v>0</v>
      </c>
      <c r="DL156" s="68"/>
      <c r="DM156" s="150">
        <f t="shared" si="856"/>
        <v>0</v>
      </c>
      <c r="DN156" s="68">
        <f>+[1]Аппарат!DN151</f>
        <v>0</v>
      </c>
      <c r="DO156" s="68">
        <f>+[1]Аппарат!DO151</f>
        <v>0</v>
      </c>
      <c r="DP156" s="68">
        <f>+[1]Аппарат!DP151</f>
        <v>0</v>
      </c>
      <c r="DQ156" s="139">
        <f t="shared" si="1254"/>
        <v>0</v>
      </c>
      <c r="DR156" s="140" t="e">
        <f t="shared" si="1255"/>
        <v>#DIV/0!</v>
      </c>
      <c r="DS156" s="149">
        <f t="shared" si="857"/>
        <v>0</v>
      </c>
      <c r="DT156" s="68">
        <f t="shared" si="1240"/>
        <v>0</v>
      </c>
      <c r="DU156" s="68">
        <f t="shared" si="1240"/>
        <v>0</v>
      </c>
      <c r="DV156" s="68">
        <f t="shared" si="1240"/>
        <v>0</v>
      </c>
      <c r="DW156" s="150">
        <f t="shared" si="858"/>
        <v>0</v>
      </c>
      <c r="DX156" s="68">
        <f t="shared" si="1241"/>
        <v>0</v>
      </c>
      <c r="DY156" s="68">
        <f t="shared" si="1241"/>
        <v>0</v>
      </c>
      <c r="DZ156" s="68">
        <f t="shared" si="1241"/>
        <v>0</v>
      </c>
      <c r="EA156" s="139">
        <f t="shared" si="1256"/>
        <v>0</v>
      </c>
      <c r="EB156" s="140" t="e">
        <f t="shared" si="1257"/>
        <v>#DIV/0!</v>
      </c>
      <c r="EC156" s="149">
        <f t="shared" si="859"/>
        <v>0</v>
      </c>
      <c r="ED156" s="68">
        <f t="shared" si="1242"/>
        <v>0</v>
      </c>
      <c r="EE156" s="68">
        <f t="shared" si="1242"/>
        <v>0</v>
      </c>
      <c r="EF156" s="68">
        <f t="shared" si="1242"/>
        <v>0</v>
      </c>
      <c r="EG156" s="150">
        <f t="shared" si="860"/>
        <v>0</v>
      </c>
      <c r="EH156" s="68">
        <f t="shared" si="1243"/>
        <v>0</v>
      </c>
      <c r="EI156" s="68">
        <f t="shared" si="1243"/>
        <v>0</v>
      </c>
      <c r="EJ156" s="68">
        <f t="shared" si="1243"/>
        <v>0</v>
      </c>
      <c r="EK156" s="139">
        <f t="shared" si="1258"/>
        <v>0</v>
      </c>
      <c r="EL156" s="140" t="e">
        <f t="shared" si="1259"/>
        <v>#DIV/0!</v>
      </c>
      <c r="EM156" s="149">
        <f t="shared" si="861"/>
        <v>0</v>
      </c>
      <c r="EN156" s="68">
        <f>+[1]Аппарат!EN151</f>
        <v>0</v>
      </c>
      <c r="EO156" s="68">
        <f>+[1]Аппарат!EO151</f>
        <v>0</v>
      </c>
      <c r="EP156" s="68"/>
      <c r="EQ156" s="150">
        <f t="shared" si="862"/>
        <v>0</v>
      </c>
      <c r="ER156" s="68">
        <f>+[1]Аппарат!ER151</f>
        <v>0</v>
      </c>
      <c r="ES156" s="68">
        <f>+[1]Аппарат!ES151</f>
        <v>0</v>
      </c>
      <c r="ET156" s="68">
        <f>+[1]Аппарат!ET151</f>
        <v>0</v>
      </c>
      <c r="EU156" s="139">
        <f t="shared" si="1260"/>
        <v>0</v>
      </c>
      <c r="EV156" s="140" t="e">
        <f t="shared" si="1261"/>
        <v>#DIV/0!</v>
      </c>
      <c r="EW156" s="149">
        <f t="shared" si="863"/>
        <v>0</v>
      </c>
      <c r="EX156" s="68">
        <f>+[1]Аппарат!EX151</f>
        <v>0</v>
      </c>
      <c r="EY156" s="68">
        <f>+[1]Аппарат!EY151</f>
        <v>0</v>
      </c>
      <c r="EZ156" s="68"/>
      <c r="FA156" s="150">
        <f t="shared" si="864"/>
        <v>0</v>
      </c>
      <c r="FB156" s="68">
        <f>+[1]Аппарат!FB151</f>
        <v>0</v>
      </c>
      <c r="FC156" s="68">
        <f>+[1]Аппарат!FC151</f>
        <v>0</v>
      </c>
      <c r="FD156" s="68">
        <f>+[1]Аппарат!FD151</f>
        <v>0</v>
      </c>
      <c r="FE156" s="139">
        <f t="shared" si="1262"/>
        <v>0</v>
      </c>
      <c r="FF156" s="140" t="e">
        <f t="shared" si="1263"/>
        <v>#DIV/0!</v>
      </c>
      <c r="FG156" s="149">
        <f t="shared" si="865"/>
        <v>0</v>
      </c>
      <c r="FH156" s="68">
        <f>+[1]Аппарат!FH151</f>
        <v>0</v>
      </c>
      <c r="FI156" s="68">
        <f>+[1]Аппарат!FI151</f>
        <v>0</v>
      </c>
      <c r="FJ156" s="68"/>
      <c r="FK156" s="150">
        <f t="shared" si="866"/>
        <v>0</v>
      </c>
      <c r="FL156" s="68">
        <f>+[1]Аппарат!FL151</f>
        <v>0</v>
      </c>
      <c r="FM156" s="68">
        <f>+[1]Аппарат!FM151</f>
        <v>0</v>
      </c>
      <c r="FN156" s="68">
        <f>+[1]Аппарат!FN151</f>
        <v>0</v>
      </c>
      <c r="FO156" s="139">
        <f t="shared" si="1264"/>
        <v>0</v>
      </c>
      <c r="FP156" s="140" t="e">
        <f t="shared" si="1265"/>
        <v>#DIV/0!</v>
      </c>
      <c r="FQ156" s="149">
        <f t="shared" si="867"/>
        <v>0</v>
      </c>
      <c r="FR156" s="68">
        <f t="shared" si="1244"/>
        <v>0</v>
      </c>
      <c r="FS156" s="68">
        <f t="shared" si="1244"/>
        <v>0</v>
      </c>
      <c r="FT156" s="68">
        <f t="shared" si="1244"/>
        <v>0</v>
      </c>
      <c r="FU156" s="150">
        <f t="shared" si="868"/>
        <v>0</v>
      </c>
      <c r="FV156" s="68">
        <f t="shared" si="1245"/>
        <v>0</v>
      </c>
      <c r="FW156" s="68">
        <f t="shared" si="1245"/>
        <v>0</v>
      </c>
      <c r="FX156" s="68">
        <f t="shared" si="1245"/>
        <v>0</v>
      </c>
      <c r="FY156" s="139">
        <f t="shared" si="1266"/>
        <v>0</v>
      </c>
      <c r="FZ156" s="140" t="e">
        <f t="shared" si="1267"/>
        <v>#DIV/0!</v>
      </c>
      <c r="GA156" s="149">
        <f t="shared" si="869"/>
        <v>0</v>
      </c>
      <c r="GB156" s="68">
        <f t="shared" si="1246"/>
        <v>0</v>
      </c>
      <c r="GC156" s="68">
        <f t="shared" si="1246"/>
        <v>0</v>
      </c>
      <c r="GD156" s="68">
        <f t="shared" si="1246"/>
        <v>0</v>
      </c>
      <c r="GE156" s="150">
        <f t="shared" si="870"/>
        <v>0</v>
      </c>
      <c r="GF156" s="68">
        <f t="shared" si="1247"/>
        <v>0</v>
      </c>
      <c r="GG156" s="68">
        <f t="shared" si="1247"/>
        <v>0</v>
      </c>
      <c r="GH156" s="68">
        <f t="shared" si="1247"/>
        <v>0</v>
      </c>
      <c r="GI156" s="139">
        <f t="shared" si="1268"/>
        <v>0</v>
      </c>
      <c r="GJ156" s="140" t="e">
        <f t="shared" si="1269"/>
        <v>#DIV/0!</v>
      </c>
      <c r="GK156" s="149">
        <f t="shared" si="871"/>
        <v>0</v>
      </c>
      <c r="GL156" s="68">
        <f t="shared" si="1248"/>
        <v>0</v>
      </c>
      <c r="GM156" s="68">
        <f t="shared" si="1248"/>
        <v>0</v>
      </c>
      <c r="GN156" s="68">
        <f t="shared" si="1248"/>
        <v>0</v>
      </c>
      <c r="GO156" s="150">
        <f t="shared" si="872"/>
        <v>0</v>
      </c>
      <c r="GP156" s="68">
        <f t="shared" si="1249"/>
        <v>0</v>
      </c>
      <c r="GQ156" s="68">
        <f t="shared" si="1249"/>
        <v>0</v>
      </c>
      <c r="GR156" s="68">
        <f t="shared" si="1249"/>
        <v>0</v>
      </c>
      <c r="GS156" s="139">
        <f t="shared" si="1270"/>
        <v>0</v>
      </c>
      <c r="GT156" s="140" t="e">
        <f t="shared" si="1271"/>
        <v>#DIV/0!</v>
      </c>
      <c r="GV156" s="31">
        <f>+GK156-[1]Шатура!GK135</f>
        <v>0</v>
      </c>
      <c r="GX156" s="65">
        <f t="shared" si="1158"/>
        <v>0</v>
      </c>
      <c r="GZ156" s="79">
        <f t="shared" si="874"/>
        <v>0</v>
      </c>
    </row>
    <row r="157" spans="1:212" s="76" customFormat="1" ht="15" x14ac:dyDescent="0.2">
      <c r="A157" s="131" t="s">
        <v>290</v>
      </c>
      <c r="B157" s="132" t="s">
        <v>411</v>
      </c>
      <c r="C157" s="147">
        <f t="shared" si="1159"/>
        <v>302</v>
      </c>
      <c r="D157" s="145">
        <f>SUM(D153:D156)</f>
        <v>233.41490193673042</v>
      </c>
      <c r="E157" s="145">
        <f>SUM(E153:E156)</f>
        <v>68.585098063269584</v>
      </c>
      <c r="F157" s="145">
        <f t="shared" ref="F157" si="1272">SUM(F153:F156)</f>
        <v>0</v>
      </c>
      <c r="G157" s="145">
        <f t="shared" si="934"/>
        <v>33.989999999999995</v>
      </c>
      <c r="H157" s="145">
        <f>SUM(H153:H156)</f>
        <v>33.979999999999997</v>
      </c>
      <c r="I157" s="145">
        <f t="shared" ref="I157:J157" si="1273">SUM(I153:I156)</f>
        <v>0.01</v>
      </c>
      <c r="J157" s="145">
        <f t="shared" si="1273"/>
        <v>0</v>
      </c>
      <c r="K157" s="145">
        <f t="shared" si="1162"/>
        <v>268.01</v>
      </c>
      <c r="L157" s="146">
        <f t="shared" si="1163"/>
        <v>-88.745033112582789</v>
      </c>
      <c r="M157" s="147">
        <f t="shared" si="1233"/>
        <v>320.46000000000004</v>
      </c>
      <c r="N157" s="145">
        <f>SUM(N153:N156)</f>
        <v>252.06613421671972</v>
      </c>
      <c r="O157" s="145">
        <f t="shared" ref="O157:P157" si="1274">SUM(O153:O156)</f>
        <v>68.393865783280319</v>
      </c>
      <c r="P157" s="145">
        <f t="shared" si="1274"/>
        <v>0</v>
      </c>
      <c r="Q157" s="145">
        <f t="shared" si="1156"/>
        <v>124.4593447825</v>
      </c>
      <c r="R157" s="145">
        <f>SUM(R153:R156)</f>
        <v>102.8783703325</v>
      </c>
      <c r="S157" s="145">
        <f t="shared" ref="S157:T157" si="1275">SUM(S153:S156)</f>
        <v>21.580974449999999</v>
      </c>
      <c r="T157" s="145">
        <f t="shared" si="1275"/>
        <v>0</v>
      </c>
      <c r="U157" s="145">
        <f t="shared" si="1166"/>
        <v>196.00065521750003</v>
      </c>
      <c r="V157" s="146">
        <f t="shared" si="1167"/>
        <v>-61.162283972258635</v>
      </c>
      <c r="W157" s="147">
        <f t="shared" si="841"/>
        <v>362.26</v>
      </c>
      <c r="X157" s="145">
        <f>SUM(X153:X156)</f>
        <v>293.67490193673041</v>
      </c>
      <c r="Y157" s="145">
        <f t="shared" ref="Y157:Z157" si="1276">SUM(Y153:Y156)</f>
        <v>68.585098063269598</v>
      </c>
      <c r="Z157" s="145">
        <f t="shared" si="1276"/>
        <v>0</v>
      </c>
      <c r="AA157" s="145">
        <f t="shared" si="842"/>
        <v>602.30799999999999</v>
      </c>
      <c r="AB157" s="145">
        <f>SUM(AB153:AB156)</f>
        <v>454.42845671143999</v>
      </c>
      <c r="AC157" s="145">
        <f t="shared" ref="AC157:AD157" si="1277">SUM(AC153:AC156)</f>
        <v>147.87954328856003</v>
      </c>
      <c r="AD157" s="145">
        <f t="shared" si="1277"/>
        <v>0</v>
      </c>
      <c r="AE157" s="145">
        <f t="shared" si="1170"/>
        <v>-240.048</v>
      </c>
      <c r="AF157" s="146">
        <f t="shared" si="1171"/>
        <v>66.264009275106275</v>
      </c>
      <c r="AG157" s="147">
        <f t="shared" si="843"/>
        <v>984.72</v>
      </c>
      <c r="AH157" s="145">
        <f>SUM(AH153:AH156)</f>
        <v>779.1559380901806</v>
      </c>
      <c r="AI157" s="145">
        <f t="shared" ref="AI157:AJ157" si="1278">SUM(AI153:AI156)</f>
        <v>205.56406190981949</v>
      </c>
      <c r="AJ157" s="145">
        <f t="shared" si="1278"/>
        <v>0</v>
      </c>
      <c r="AK157" s="145">
        <f t="shared" si="844"/>
        <v>760.75734478250001</v>
      </c>
      <c r="AL157" s="145">
        <f>SUM(AL153:AL156)</f>
        <v>591.28682704393998</v>
      </c>
      <c r="AM157" s="145">
        <f t="shared" ref="AM157:AN157" si="1279">SUM(AM153:AM156)</f>
        <v>169.47051773856003</v>
      </c>
      <c r="AN157" s="145">
        <f t="shared" si="1279"/>
        <v>0</v>
      </c>
      <c r="AO157" s="145">
        <f t="shared" si="1174"/>
        <v>223.96265521750001</v>
      </c>
      <c r="AP157" s="146">
        <f t="shared" si="1175"/>
        <v>-22.743790642771557</v>
      </c>
      <c r="AQ157" s="147">
        <f t="shared" si="845"/>
        <v>428.46</v>
      </c>
      <c r="AR157" s="145">
        <f>SUM(AR153:AR156)</f>
        <v>339.78161148850688</v>
      </c>
      <c r="AS157" s="145">
        <f t="shared" ref="AS157:AT157" si="1280">SUM(AS153:AS156)</f>
        <v>88.678388511493111</v>
      </c>
      <c r="AT157" s="145">
        <f t="shared" si="1280"/>
        <v>0</v>
      </c>
      <c r="AU157" s="145">
        <f t="shared" si="846"/>
        <v>69.7</v>
      </c>
      <c r="AV157" s="145">
        <f>SUM(AV153:AV156)</f>
        <v>49.929693272818007</v>
      </c>
      <c r="AW157" s="145">
        <f t="shared" ref="AW157:AX157" si="1281">SUM(AW153:AW156)</f>
        <v>19.770306727182</v>
      </c>
      <c r="AX157" s="145">
        <f t="shared" si="1281"/>
        <v>0</v>
      </c>
      <c r="AY157" s="145">
        <f t="shared" si="1178"/>
        <v>358.76</v>
      </c>
      <c r="AZ157" s="146">
        <f t="shared" si="1179"/>
        <v>-83.732437100312751</v>
      </c>
      <c r="BA157" s="147">
        <f t="shared" si="847"/>
        <v>504.26</v>
      </c>
      <c r="BB157" s="145">
        <f>SUM(BB153:BB156)</f>
        <v>380.07629973607351</v>
      </c>
      <c r="BC157" s="145">
        <f t="shared" ref="BC157:BD157" si="1282">SUM(BC153:BC156)</f>
        <v>124.18370026392648</v>
      </c>
      <c r="BD157" s="145">
        <f t="shared" si="1282"/>
        <v>0</v>
      </c>
      <c r="BE157" s="145">
        <f t="shared" si="848"/>
        <v>10.68</v>
      </c>
      <c r="BF157" s="145">
        <f>SUM(BF153:BF156)</f>
        <v>10.68</v>
      </c>
      <c r="BG157" s="145">
        <f t="shared" ref="BG157:BH157" si="1283">SUM(BG153:BG156)</f>
        <v>0</v>
      </c>
      <c r="BH157" s="145">
        <f t="shared" si="1283"/>
        <v>0</v>
      </c>
      <c r="BI157" s="145">
        <f t="shared" si="1182"/>
        <v>493.58</v>
      </c>
      <c r="BJ157" s="146">
        <f t="shared" si="1183"/>
        <v>-97.882044976797687</v>
      </c>
      <c r="BK157" s="147">
        <f t="shared" si="849"/>
        <v>530.45999999999992</v>
      </c>
      <c r="BL157" s="145">
        <f>SUM(BL153:BL156)</f>
        <v>410.16816784996854</v>
      </c>
      <c r="BM157" s="145">
        <f t="shared" ref="BM157:BN157" si="1284">SUM(BM153:BM156)</f>
        <v>120.29183215003142</v>
      </c>
      <c r="BN157" s="145">
        <f t="shared" si="1284"/>
        <v>0</v>
      </c>
      <c r="BO157" s="145">
        <f t="shared" si="850"/>
        <v>0</v>
      </c>
      <c r="BP157" s="145">
        <f>SUM(BP153:BP156)</f>
        <v>0</v>
      </c>
      <c r="BQ157" s="145">
        <f t="shared" ref="BQ157:BR157" si="1285">SUM(BQ153:BQ156)</f>
        <v>0</v>
      </c>
      <c r="BR157" s="145">
        <f t="shared" si="1285"/>
        <v>0</v>
      </c>
      <c r="BS157" s="145">
        <f t="shared" si="1186"/>
        <v>530.45999999999992</v>
      </c>
      <c r="BT157" s="146">
        <f t="shared" si="1187"/>
        <v>-100</v>
      </c>
      <c r="BU157" s="147">
        <f t="shared" si="851"/>
        <v>1463.18</v>
      </c>
      <c r="BV157" s="145">
        <f>SUM(BV153:BV156)</f>
        <v>1130.026079074549</v>
      </c>
      <c r="BW157" s="145">
        <f t="shared" ref="BW157:BX157" si="1286">SUM(BW153:BW156)</f>
        <v>333.15392092545102</v>
      </c>
      <c r="BX157" s="145">
        <f t="shared" si="1286"/>
        <v>0</v>
      </c>
      <c r="BY157" s="145">
        <f t="shared" si="852"/>
        <v>80.38000000000001</v>
      </c>
      <c r="BZ157" s="145">
        <f>SUM(BZ153:BZ156)</f>
        <v>60.609693272818006</v>
      </c>
      <c r="CA157" s="145">
        <f t="shared" ref="CA157:CB157" si="1287">SUM(CA153:CA156)</f>
        <v>19.770306727182</v>
      </c>
      <c r="CB157" s="145">
        <f t="shared" si="1287"/>
        <v>0</v>
      </c>
      <c r="CC157" s="145">
        <f t="shared" si="1190"/>
        <v>1382.8</v>
      </c>
      <c r="CD157" s="146">
        <f t="shared" si="1191"/>
        <v>-94.506485873235007</v>
      </c>
      <c r="CE157" s="147">
        <f t="shared" si="853"/>
        <v>2447.9</v>
      </c>
      <c r="CF157" s="145">
        <f>SUM(CF153:CF156)</f>
        <v>1909.1820171647296</v>
      </c>
      <c r="CG157" s="145">
        <f t="shared" ref="CG157:CH157" si="1288">SUM(CG153:CG156)</f>
        <v>538.7179828352705</v>
      </c>
      <c r="CH157" s="145">
        <f t="shared" si="1288"/>
        <v>0</v>
      </c>
      <c r="CI157" s="145">
        <f t="shared" si="854"/>
        <v>841.13734478250012</v>
      </c>
      <c r="CJ157" s="145">
        <f>SUM(CJ153:CJ156)</f>
        <v>651.89652031675803</v>
      </c>
      <c r="CK157" s="145">
        <f t="shared" ref="CK157:CL157" si="1289">SUM(CK153:CK156)</f>
        <v>189.24082446574207</v>
      </c>
      <c r="CL157" s="145">
        <f t="shared" si="1289"/>
        <v>0</v>
      </c>
      <c r="CM157" s="145">
        <f t="shared" si="1194"/>
        <v>1606.7626552175</v>
      </c>
      <c r="CN157" s="146">
        <f t="shared" si="1195"/>
        <v>-65.63841068742596</v>
      </c>
      <c r="CO157" s="147">
        <f t="shared" si="933"/>
        <v>307.46000000000004</v>
      </c>
      <c r="CP157" s="145">
        <f>SUM(CP153:CP156)</f>
        <v>238.87490193673042</v>
      </c>
      <c r="CQ157" s="145">
        <f t="shared" ref="CQ157:FB157" si="1290">SUM(CQ153:CQ156)</f>
        <v>68.585098063269612</v>
      </c>
      <c r="CR157" s="145">
        <f t="shared" si="1290"/>
        <v>0</v>
      </c>
      <c r="CS157" s="145">
        <f t="shared" si="1290"/>
        <v>283.56400000000002</v>
      </c>
      <c r="CT157" s="145">
        <f t="shared" si="1290"/>
        <v>200.41192024276637</v>
      </c>
      <c r="CU157" s="145">
        <f t="shared" si="1290"/>
        <v>83.14207975723366</v>
      </c>
      <c r="CV157" s="145">
        <f t="shared" si="1290"/>
        <v>0.01</v>
      </c>
      <c r="CW157" s="145">
        <f t="shared" si="1290"/>
        <v>23.896000000000015</v>
      </c>
      <c r="CX157" s="146" t="e">
        <f t="shared" si="1290"/>
        <v>#DIV/0!</v>
      </c>
      <c r="CY157" s="147">
        <f t="shared" si="1290"/>
        <v>270.46000000000004</v>
      </c>
      <c r="CZ157" s="145">
        <f t="shared" si="1290"/>
        <v>210.82455512521858</v>
      </c>
      <c r="DA157" s="145">
        <f t="shared" si="1290"/>
        <v>59.635444874781456</v>
      </c>
      <c r="DB157" s="145">
        <f t="shared" si="1290"/>
        <v>0</v>
      </c>
      <c r="DC157" s="145">
        <f t="shared" si="1290"/>
        <v>129.62</v>
      </c>
      <c r="DD157" s="145">
        <f t="shared" si="1290"/>
        <v>99.389971782401133</v>
      </c>
      <c r="DE157" s="145">
        <f t="shared" si="1290"/>
        <v>30.230028217598868</v>
      </c>
      <c r="DF157" s="145">
        <f t="shared" si="1290"/>
        <v>0</v>
      </c>
      <c r="DG157" s="145">
        <f t="shared" si="1290"/>
        <v>140.84000000000003</v>
      </c>
      <c r="DH157" s="146" t="e">
        <f t="shared" si="1290"/>
        <v>#DIV/0!</v>
      </c>
      <c r="DI157" s="147">
        <f t="shared" si="1290"/>
        <v>562.84</v>
      </c>
      <c r="DJ157" s="145">
        <f t="shared" si="1290"/>
        <v>427.2772671093187</v>
      </c>
      <c r="DK157" s="145">
        <f t="shared" si="1290"/>
        <v>135.56273289068133</v>
      </c>
      <c r="DL157" s="145">
        <f t="shared" si="1290"/>
        <v>0</v>
      </c>
      <c r="DM157" s="145">
        <f t="shared" si="1290"/>
        <v>118.84699999999998</v>
      </c>
      <c r="DN157" s="145">
        <f t="shared" si="1290"/>
        <v>86.388701805649276</v>
      </c>
      <c r="DO157" s="145">
        <f t="shared" si="1290"/>
        <v>32.458298194350711</v>
      </c>
      <c r="DP157" s="145">
        <f t="shared" si="1290"/>
        <v>0</v>
      </c>
      <c r="DQ157" s="145">
        <f t="shared" si="1290"/>
        <v>443.99300000000005</v>
      </c>
      <c r="DR157" s="146" t="e">
        <f t="shared" si="1290"/>
        <v>#DIV/0!</v>
      </c>
      <c r="DS157" s="147">
        <f t="shared" si="1290"/>
        <v>1140.7600000000002</v>
      </c>
      <c r="DT157" s="145">
        <f t="shared" si="1290"/>
        <v>876.97672417126773</v>
      </c>
      <c r="DU157" s="145">
        <f t="shared" si="1290"/>
        <v>263.78327582873237</v>
      </c>
      <c r="DV157" s="145">
        <f t="shared" si="1290"/>
        <v>0</v>
      </c>
      <c r="DW157" s="145">
        <f t="shared" si="1290"/>
        <v>532.03099999999995</v>
      </c>
      <c r="DX157" s="145">
        <f t="shared" si="1290"/>
        <v>386.19059383081674</v>
      </c>
      <c r="DY157" s="145">
        <f t="shared" si="1290"/>
        <v>145.83040616918325</v>
      </c>
      <c r="DZ157" s="145">
        <f t="shared" si="1290"/>
        <v>0.01</v>
      </c>
      <c r="EA157" s="145">
        <f t="shared" si="1290"/>
        <v>608.72900000000027</v>
      </c>
      <c r="EB157" s="146" t="e">
        <f t="shared" si="1290"/>
        <v>#DIV/0!</v>
      </c>
      <c r="EC157" s="147">
        <f t="shared" si="1290"/>
        <v>3588.6600000000003</v>
      </c>
      <c r="ED157" s="145">
        <f t="shared" si="1290"/>
        <v>2786.1587413359975</v>
      </c>
      <c r="EE157" s="145">
        <f t="shared" si="1290"/>
        <v>802.50125866400288</v>
      </c>
      <c r="EF157" s="145">
        <f t="shared" si="1290"/>
        <v>0</v>
      </c>
      <c r="EG157" s="145">
        <f t="shared" si="1290"/>
        <v>1373.1683447825001</v>
      </c>
      <c r="EH157" s="145">
        <f t="shared" si="1290"/>
        <v>1038.0871141475748</v>
      </c>
      <c r="EI157" s="145">
        <f t="shared" si="1290"/>
        <v>335.07123063492531</v>
      </c>
      <c r="EJ157" s="145">
        <f t="shared" si="1290"/>
        <v>0.01</v>
      </c>
      <c r="EK157" s="145">
        <f t="shared" si="1290"/>
        <v>2215.4916552175</v>
      </c>
      <c r="EL157" s="146" t="e">
        <f t="shared" si="1290"/>
        <v>#DIV/0!</v>
      </c>
      <c r="EM157" s="147">
        <f t="shared" si="1290"/>
        <v>265.40000000000003</v>
      </c>
      <c r="EN157" s="145">
        <f t="shared" si="1290"/>
        <v>212.08580267738031</v>
      </c>
      <c r="EO157" s="145">
        <f t="shared" si="1290"/>
        <v>53.314197322619727</v>
      </c>
      <c r="EP157" s="145">
        <f t="shared" si="1290"/>
        <v>0</v>
      </c>
      <c r="EQ157" s="145">
        <f t="shared" si="1290"/>
        <v>717.82099999999991</v>
      </c>
      <c r="ER157" s="145">
        <f t="shared" si="1290"/>
        <v>531.81825466883265</v>
      </c>
      <c r="ES157" s="145">
        <f t="shared" si="1290"/>
        <v>186.00274533116732</v>
      </c>
      <c r="ET157" s="145">
        <f t="shared" si="1290"/>
        <v>0</v>
      </c>
      <c r="EU157" s="145">
        <f t="shared" si="1290"/>
        <v>-452.42099999999988</v>
      </c>
      <c r="EV157" s="146" t="e">
        <f t="shared" si="1290"/>
        <v>#DIV/0!</v>
      </c>
      <c r="EW157" s="147">
        <f t="shared" si="1290"/>
        <v>652.40000000000009</v>
      </c>
      <c r="EX157" s="145">
        <f t="shared" si="1290"/>
        <v>494.1257235279196</v>
      </c>
      <c r="EY157" s="145">
        <f t="shared" si="1290"/>
        <v>158.27427647208043</v>
      </c>
      <c r="EZ157" s="145">
        <f t="shared" si="1290"/>
        <v>0</v>
      </c>
      <c r="FA157" s="145">
        <f t="shared" si="1290"/>
        <v>4499.5969999999998</v>
      </c>
      <c r="FB157" s="145">
        <f t="shared" si="1290"/>
        <v>3249.9565242848485</v>
      </c>
      <c r="FC157" s="145">
        <f t="shared" ref="FC157:GV157" si="1291">SUM(FC153:FC156)</f>
        <v>1249.6404757151508</v>
      </c>
      <c r="FD157" s="145">
        <f t="shared" si="1291"/>
        <v>0</v>
      </c>
      <c r="FE157" s="145">
        <f t="shared" si="1291"/>
        <v>-3847.1969999999997</v>
      </c>
      <c r="FF157" s="146" t="e">
        <f t="shared" si="1291"/>
        <v>#DIV/0!</v>
      </c>
      <c r="FG157" s="147">
        <f t="shared" si="1291"/>
        <v>866</v>
      </c>
      <c r="FH157" s="145">
        <f t="shared" si="1291"/>
        <v>651.93947909159215</v>
      </c>
      <c r="FI157" s="145">
        <f t="shared" si="1291"/>
        <v>214.0605209084078</v>
      </c>
      <c r="FJ157" s="145">
        <f t="shared" si="1291"/>
        <v>0</v>
      </c>
      <c r="FK157" s="145">
        <f t="shared" si="1291"/>
        <v>384.78199999999998</v>
      </c>
      <c r="FL157" s="145">
        <f t="shared" si="1291"/>
        <v>281.79435794968765</v>
      </c>
      <c r="FM157" s="145">
        <f t="shared" si="1291"/>
        <v>102.98764205031235</v>
      </c>
      <c r="FN157" s="145">
        <f t="shared" si="1291"/>
        <v>0</v>
      </c>
      <c r="FO157" s="145">
        <f t="shared" si="1291"/>
        <v>481.21800000000002</v>
      </c>
      <c r="FP157" s="146" t="e">
        <f t="shared" si="1291"/>
        <v>#DIV/0!</v>
      </c>
      <c r="FQ157" s="147">
        <f t="shared" si="1291"/>
        <v>1783.8</v>
      </c>
      <c r="FR157" s="145">
        <f t="shared" si="1291"/>
        <v>1358.151005296892</v>
      </c>
      <c r="FS157" s="145">
        <f t="shared" si="1291"/>
        <v>425.64899470310797</v>
      </c>
      <c r="FT157" s="145">
        <f t="shared" si="1291"/>
        <v>0</v>
      </c>
      <c r="FU157" s="145">
        <f t="shared" si="1291"/>
        <v>5602.1999999999989</v>
      </c>
      <c r="FV157" s="145">
        <f t="shared" si="1291"/>
        <v>4063.5691369033689</v>
      </c>
      <c r="FW157" s="145">
        <f t="shared" si="1291"/>
        <v>1538.6308630966305</v>
      </c>
      <c r="FX157" s="145">
        <f t="shared" si="1291"/>
        <v>0</v>
      </c>
      <c r="FY157" s="145">
        <f t="shared" si="1291"/>
        <v>-3818.3999999999987</v>
      </c>
      <c r="FZ157" s="146" t="e">
        <f t="shared" si="1291"/>
        <v>#DIV/0!</v>
      </c>
      <c r="GA157" s="147">
        <f t="shared" si="1291"/>
        <v>2924.56</v>
      </c>
      <c r="GB157" s="145">
        <f t="shared" si="1291"/>
        <v>2235.1277294681595</v>
      </c>
      <c r="GC157" s="145">
        <f t="shared" si="1291"/>
        <v>689.43227053184035</v>
      </c>
      <c r="GD157" s="145">
        <f t="shared" si="1291"/>
        <v>0</v>
      </c>
      <c r="GE157" s="145">
        <f t="shared" si="1291"/>
        <v>6134.2309999999998</v>
      </c>
      <c r="GF157" s="145">
        <f t="shared" si="1291"/>
        <v>4449.7597307341857</v>
      </c>
      <c r="GG157" s="145">
        <f t="shared" si="1291"/>
        <v>1684.4612692658138</v>
      </c>
      <c r="GH157" s="145">
        <f t="shared" si="1291"/>
        <v>0.01</v>
      </c>
      <c r="GI157" s="145">
        <f t="shared" si="1291"/>
        <v>-3209.6709999999998</v>
      </c>
      <c r="GJ157" s="146" t="e">
        <f t="shared" si="1291"/>
        <v>#DIV/0!</v>
      </c>
      <c r="GK157" s="147">
        <f t="shared" si="1291"/>
        <v>5372.46</v>
      </c>
      <c r="GL157" s="145">
        <f t="shared" si="1291"/>
        <v>4144.3097466328891</v>
      </c>
      <c r="GM157" s="145">
        <f t="shared" si="1291"/>
        <v>1228.150253367111</v>
      </c>
      <c r="GN157" s="145">
        <f t="shared" si="1291"/>
        <v>0</v>
      </c>
      <c r="GO157" s="145">
        <f t="shared" si="1291"/>
        <v>6975.3683447824997</v>
      </c>
      <c r="GP157" s="145">
        <f t="shared" si="1291"/>
        <v>5101.6562510509439</v>
      </c>
      <c r="GQ157" s="145">
        <f t="shared" si="1291"/>
        <v>1873.7020937315558</v>
      </c>
      <c r="GR157" s="145">
        <f t="shared" si="1291"/>
        <v>0.01</v>
      </c>
      <c r="GS157" s="145">
        <f t="shared" si="1291"/>
        <v>-1602.9083447824996</v>
      </c>
      <c r="GT157" s="146" t="e">
        <f t="shared" si="1291"/>
        <v>#DIV/0!</v>
      </c>
      <c r="GV157" s="145">
        <f t="shared" si="1291"/>
        <v>5329.96</v>
      </c>
      <c r="GW157" s="77"/>
      <c r="GX157" s="65">
        <f t="shared" si="1158"/>
        <v>-841.13734478250012</v>
      </c>
      <c r="GZ157" s="79">
        <f t="shared" si="874"/>
        <v>760.75734478250001</v>
      </c>
    </row>
    <row r="158" spans="1:212" ht="15" x14ac:dyDescent="0.2">
      <c r="A158" s="339" t="s">
        <v>416</v>
      </c>
      <c r="B158" s="128" t="s">
        <v>417</v>
      </c>
      <c r="C158" s="149">
        <f t="shared" si="1159"/>
        <v>0</v>
      </c>
      <c r="D158" s="68">
        <f>+[1]Аппарат!D153</f>
        <v>0</v>
      </c>
      <c r="E158" s="68">
        <f>+[1]Аппарат!E153</f>
        <v>0</v>
      </c>
      <c r="F158" s="68"/>
      <c r="G158" s="150">
        <f t="shared" si="934"/>
        <v>0</v>
      </c>
      <c r="H158" s="68">
        <f>+[1]Аппарат!H153</f>
        <v>0</v>
      </c>
      <c r="I158" s="68">
        <f>+[1]Аппарат!I153</f>
        <v>0</v>
      </c>
      <c r="J158" s="68">
        <f>+[1]Аппарат!J153</f>
        <v>0</v>
      </c>
      <c r="K158" s="139">
        <f t="shared" si="1162"/>
        <v>0</v>
      </c>
      <c r="L158" s="140" t="e">
        <f t="shared" si="1163"/>
        <v>#DIV/0!</v>
      </c>
      <c r="M158" s="149">
        <f t="shared" si="1233"/>
        <v>0</v>
      </c>
      <c r="N158" s="68">
        <f>+[1]Аппарат!N153</f>
        <v>0</v>
      </c>
      <c r="O158" s="68">
        <f>+[1]Аппарат!O153</f>
        <v>0</v>
      </c>
      <c r="P158" s="68"/>
      <c r="Q158" s="150">
        <f t="shared" si="1156"/>
        <v>0</v>
      </c>
      <c r="R158" s="68">
        <f>+[1]Аппарат!R153</f>
        <v>0</v>
      </c>
      <c r="S158" s="68">
        <f>+[1]Аппарат!S153</f>
        <v>0</v>
      </c>
      <c r="T158" s="68">
        <f>+[1]Аппарат!T153</f>
        <v>0</v>
      </c>
      <c r="U158" s="139">
        <f t="shared" si="1166"/>
        <v>0</v>
      </c>
      <c r="V158" s="140" t="e">
        <f t="shared" si="1167"/>
        <v>#DIV/0!</v>
      </c>
      <c r="W158" s="149">
        <f t="shared" si="841"/>
        <v>0</v>
      </c>
      <c r="X158" s="68">
        <f>+[1]Аппарат!X153</f>
        <v>0</v>
      </c>
      <c r="Y158" s="68">
        <f>+[1]Аппарат!Y153</f>
        <v>0</v>
      </c>
      <c r="Z158" s="68"/>
      <c r="AA158" s="150">
        <f t="shared" si="842"/>
        <v>0</v>
      </c>
      <c r="AB158" s="68">
        <f>+[1]Аппарат!AB153</f>
        <v>0</v>
      </c>
      <c r="AC158" s="68">
        <f>+[1]Аппарат!AC153</f>
        <v>0</v>
      </c>
      <c r="AD158" s="68">
        <f>+[1]Аппарат!AD153</f>
        <v>0</v>
      </c>
      <c r="AE158" s="139">
        <f t="shared" si="1170"/>
        <v>0</v>
      </c>
      <c r="AF158" s="140" t="e">
        <f t="shared" si="1171"/>
        <v>#DIV/0!</v>
      </c>
      <c r="AG158" s="149">
        <f t="shared" si="843"/>
        <v>0</v>
      </c>
      <c r="AH158" s="68">
        <f t="shared" ref="AH158:AJ163" si="1292">+D158+N158+X158</f>
        <v>0</v>
      </c>
      <c r="AI158" s="68">
        <f t="shared" si="1292"/>
        <v>0</v>
      </c>
      <c r="AJ158" s="68">
        <f t="shared" si="1292"/>
        <v>0</v>
      </c>
      <c r="AK158" s="150">
        <f t="shared" si="844"/>
        <v>0</v>
      </c>
      <c r="AL158" s="68">
        <f t="shared" ref="AL158:AN163" si="1293">+H158+R158+AB158</f>
        <v>0</v>
      </c>
      <c r="AM158" s="68">
        <f t="shared" si="1293"/>
        <v>0</v>
      </c>
      <c r="AN158" s="68">
        <f t="shared" si="1293"/>
        <v>0</v>
      </c>
      <c r="AO158" s="139">
        <f t="shared" si="1174"/>
        <v>0</v>
      </c>
      <c r="AP158" s="140" t="e">
        <f t="shared" si="1175"/>
        <v>#DIV/0!</v>
      </c>
      <c r="AQ158" s="149">
        <f t="shared" si="845"/>
        <v>0</v>
      </c>
      <c r="AR158" s="68">
        <f>+[1]Аппарат!AR153</f>
        <v>0</v>
      </c>
      <c r="AS158" s="68">
        <f>+[1]Аппарат!AS153</f>
        <v>0</v>
      </c>
      <c r="AT158" s="68"/>
      <c r="AU158" s="150">
        <f t="shared" si="846"/>
        <v>0</v>
      </c>
      <c r="AV158" s="68">
        <f>+[1]Аппарат!AV153</f>
        <v>0</v>
      </c>
      <c r="AW158" s="68">
        <f>+[1]Аппарат!AW153</f>
        <v>0</v>
      </c>
      <c r="AX158" s="68">
        <f>+[1]Аппарат!AX153</f>
        <v>0</v>
      </c>
      <c r="AY158" s="139">
        <f t="shared" si="1178"/>
        <v>0</v>
      </c>
      <c r="AZ158" s="140" t="e">
        <f t="shared" si="1179"/>
        <v>#DIV/0!</v>
      </c>
      <c r="BA158" s="149">
        <f t="shared" si="847"/>
        <v>0</v>
      </c>
      <c r="BB158" s="68">
        <f>+[1]Аппарат!BB153</f>
        <v>0</v>
      </c>
      <c r="BC158" s="68">
        <f>+[1]Аппарат!BC153</f>
        <v>0</v>
      </c>
      <c r="BD158" s="68"/>
      <c r="BE158" s="150">
        <f t="shared" si="848"/>
        <v>0</v>
      </c>
      <c r="BF158" s="68">
        <f>+[1]Аппарат!BF153</f>
        <v>0</v>
      </c>
      <c r="BG158" s="68">
        <f>+[1]Аппарат!BG153</f>
        <v>0</v>
      </c>
      <c r="BH158" s="68">
        <f>+[1]Аппарат!BH153</f>
        <v>0</v>
      </c>
      <c r="BI158" s="139">
        <f t="shared" si="1182"/>
        <v>0</v>
      </c>
      <c r="BJ158" s="140" t="e">
        <f t="shared" si="1183"/>
        <v>#DIV/0!</v>
      </c>
      <c r="BK158" s="149">
        <f t="shared" si="849"/>
        <v>0</v>
      </c>
      <c r="BL158" s="68">
        <f>+[1]Аппарат!BL153</f>
        <v>0</v>
      </c>
      <c r="BM158" s="68">
        <f>+[1]Аппарат!BM153</f>
        <v>0</v>
      </c>
      <c r="BN158" s="68"/>
      <c r="BO158" s="150">
        <f t="shared" si="850"/>
        <v>0</v>
      </c>
      <c r="BP158" s="68">
        <f>+[1]Аппарат!BP153</f>
        <v>0</v>
      </c>
      <c r="BQ158" s="68">
        <f>+[1]Аппарат!BQ153</f>
        <v>0</v>
      </c>
      <c r="BR158" s="68">
        <f>+[1]Аппарат!BR153</f>
        <v>0</v>
      </c>
      <c r="BS158" s="139">
        <f t="shared" si="1186"/>
        <v>0</v>
      </c>
      <c r="BT158" s="140" t="e">
        <f t="shared" si="1187"/>
        <v>#DIV/0!</v>
      </c>
      <c r="BU158" s="149">
        <f t="shared" si="851"/>
        <v>0</v>
      </c>
      <c r="BV158" s="68">
        <f t="shared" ref="BV158:BX163" si="1294">+AR158+BB158+BL158</f>
        <v>0</v>
      </c>
      <c r="BW158" s="68">
        <f t="shared" si="1294"/>
        <v>0</v>
      </c>
      <c r="BX158" s="68">
        <f t="shared" si="1294"/>
        <v>0</v>
      </c>
      <c r="BY158" s="150">
        <f t="shared" si="852"/>
        <v>0</v>
      </c>
      <c r="BZ158" s="68">
        <f t="shared" ref="BZ158:CB163" si="1295">+AV158+BF158+BP158</f>
        <v>0</v>
      </c>
      <c r="CA158" s="68">
        <f t="shared" si="1295"/>
        <v>0</v>
      </c>
      <c r="CB158" s="68">
        <f t="shared" si="1295"/>
        <v>0</v>
      </c>
      <c r="CC158" s="139">
        <f t="shared" si="1190"/>
        <v>0</v>
      </c>
      <c r="CD158" s="140" t="e">
        <f t="shared" si="1191"/>
        <v>#DIV/0!</v>
      </c>
      <c r="CE158" s="149">
        <f t="shared" si="853"/>
        <v>0</v>
      </c>
      <c r="CF158" s="68">
        <f t="shared" ref="CF158:CH163" si="1296">+AH158+BV158</f>
        <v>0</v>
      </c>
      <c r="CG158" s="68">
        <f t="shared" si="1296"/>
        <v>0</v>
      </c>
      <c r="CH158" s="68">
        <f t="shared" si="1296"/>
        <v>0</v>
      </c>
      <c r="CI158" s="150">
        <f t="shared" si="854"/>
        <v>0</v>
      </c>
      <c r="CJ158" s="68">
        <f>+[1]Аппарат!CJ153</f>
        <v>0</v>
      </c>
      <c r="CK158" s="68">
        <f>+[1]Аппарат!CK153</f>
        <v>0</v>
      </c>
      <c r="CL158" s="68">
        <f>+[1]Аппарат!CL153</f>
        <v>0</v>
      </c>
      <c r="CM158" s="139">
        <f t="shared" si="1194"/>
        <v>0</v>
      </c>
      <c r="CN158" s="140" t="e">
        <f t="shared" si="1195"/>
        <v>#DIV/0!</v>
      </c>
      <c r="CO158" s="149">
        <f t="shared" si="933"/>
        <v>0</v>
      </c>
      <c r="CP158" s="68">
        <f>+[1]Аппарат!CP153</f>
        <v>0</v>
      </c>
      <c r="CQ158" s="68">
        <f>+[1]Аппарат!CQ153</f>
        <v>0</v>
      </c>
      <c r="CR158" s="68"/>
      <c r="CS158" s="150">
        <f t="shared" si="935"/>
        <v>0</v>
      </c>
      <c r="CT158" s="68">
        <f>+[1]Аппарат!CT153</f>
        <v>0</v>
      </c>
      <c r="CU158" s="68">
        <f>+[1]Аппарат!CU153</f>
        <v>0</v>
      </c>
      <c r="CV158" s="68">
        <f>+[1]Аппарат!CV153</f>
        <v>0</v>
      </c>
      <c r="CW158" s="139">
        <f t="shared" si="1250"/>
        <v>0</v>
      </c>
      <c r="CX158" s="140" t="e">
        <f t="shared" si="1251"/>
        <v>#DIV/0!</v>
      </c>
      <c r="CY158" s="149">
        <f t="shared" si="1239"/>
        <v>0</v>
      </c>
      <c r="CZ158" s="68">
        <f>+[1]Аппарат!CZ153</f>
        <v>0</v>
      </c>
      <c r="DA158" s="68">
        <f>+[1]Аппарат!DA153</f>
        <v>0</v>
      </c>
      <c r="DB158" s="68"/>
      <c r="DC158" s="150">
        <f t="shared" si="1157"/>
        <v>0</v>
      </c>
      <c r="DD158" s="68">
        <f>+[1]Аппарат!DD153</f>
        <v>0</v>
      </c>
      <c r="DE158" s="68">
        <f>+[1]Аппарат!DE153</f>
        <v>0</v>
      </c>
      <c r="DF158" s="68">
        <f>+[1]Аппарат!DF153</f>
        <v>0</v>
      </c>
      <c r="DG158" s="139">
        <f t="shared" si="1252"/>
        <v>0</v>
      </c>
      <c r="DH158" s="140" t="e">
        <f t="shared" si="1253"/>
        <v>#DIV/0!</v>
      </c>
      <c r="DI158" s="149">
        <f t="shared" si="855"/>
        <v>0</v>
      </c>
      <c r="DJ158" s="68">
        <f>+[1]Аппарат!DJ153</f>
        <v>0</v>
      </c>
      <c r="DK158" s="68">
        <f>+[1]Аппарат!DK153</f>
        <v>0</v>
      </c>
      <c r="DL158" s="68"/>
      <c r="DM158" s="150">
        <f t="shared" si="856"/>
        <v>0</v>
      </c>
      <c r="DN158" s="68">
        <f>+[1]Аппарат!DN153</f>
        <v>0</v>
      </c>
      <c r="DO158" s="68">
        <f>+[1]Аппарат!DO153</f>
        <v>0</v>
      </c>
      <c r="DP158" s="68">
        <f>+[1]Аппарат!DP153</f>
        <v>0</v>
      </c>
      <c r="DQ158" s="139">
        <f t="shared" si="1254"/>
        <v>0</v>
      </c>
      <c r="DR158" s="140" t="e">
        <f t="shared" si="1255"/>
        <v>#DIV/0!</v>
      </c>
      <c r="DS158" s="149">
        <f t="shared" si="857"/>
        <v>0</v>
      </c>
      <c r="DT158" s="68">
        <f t="shared" ref="DT158:DV163" si="1297">+CP158+CZ158+DJ158</f>
        <v>0</v>
      </c>
      <c r="DU158" s="68">
        <f t="shared" si="1297"/>
        <v>0</v>
      </c>
      <c r="DV158" s="68">
        <f t="shared" si="1297"/>
        <v>0</v>
      </c>
      <c r="DW158" s="150">
        <f t="shared" si="858"/>
        <v>0</v>
      </c>
      <c r="DX158" s="68">
        <f t="shared" ref="DX158:DZ163" si="1298">+CT158+DD158+DN158</f>
        <v>0</v>
      </c>
      <c r="DY158" s="68">
        <f t="shared" si="1298"/>
        <v>0</v>
      </c>
      <c r="DZ158" s="68">
        <f t="shared" si="1298"/>
        <v>0</v>
      </c>
      <c r="EA158" s="139">
        <f t="shared" si="1256"/>
        <v>0</v>
      </c>
      <c r="EB158" s="140" t="e">
        <f t="shared" si="1257"/>
        <v>#DIV/0!</v>
      </c>
      <c r="EC158" s="149">
        <f t="shared" si="859"/>
        <v>0</v>
      </c>
      <c r="ED158" s="68">
        <f t="shared" ref="ED158:EF163" si="1299">+CF158+DT158</f>
        <v>0</v>
      </c>
      <c r="EE158" s="68">
        <f t="shared" si="1299"/>
        <v>0</v>
      </c>
      <c r="EF158" s="68">
        <f t="shared" si="1299"/>
        <v>0</v>
      </c>
      <c r="EG158" s="150">
        <f t="shared" si="860"/>
        <v>0</v>
      </c>
      <c r="EH158" s="68">
        <f t="shared" ref="EH158:EJ163" si="1300">+CJ158+DX158</f>
        <v>0</v>
      </c>
      <c r="EI158" s="68">
        <f t="shared" si="1300"/>
        <v>0</v>
      </c>
      <c r="EJ158" s="68">
        <f t="shared" si="1300"/>
        <v>0</v>
      </c>
      <c r="EK158" s="139">
        <f t="shared" si="1258"/>
        <v>0</v>
      </c>
      <c r="EL158" s="140" t="e">
        <f t="shared" si="1259"/>
        <v>#DIV/0!</v>
      </c>
      <c r="EM158" s="149">
        <f t="shared" si="861"/>
        <v>0</v>
      </c>
      <c r="EN158" s="68">
        <f>+[1]Аппарат!EN153</f>
        <v>0</v>
      </c>
      <c r="EO158" s="68">
        <f>+[1]Аппарат!EO153</f>
        <v>0</v>
      </c>
      <c r="EP158" s="68"/>
      <c r="EQ158" s="150">
        <f t="shared" si="862"/>
        <v>0</v>
      </c>
      <c r="ER158" s="68">
        <f>+[1]Аппарат!ER153</f>
        <v>0</v>
      </c>
      <c r="ES158" s="68">
        <f>+[1]Аппарат!ES153</f>
        <v>0</v>
      </c>
      <c r="ET158" s="68">
        <f>+[1]Аппарат!ET153</f>
        <v>0</v>
      </c>
      <c r="EU158" s="139">
        <f t="shared" si="1260"/>
        <v>0</v>
      </c>
      <c r="EV158" s="140" t="e">
        <f t="shared" si="1261"/>
        <v>#DIV/0!</v>
      </c>
      <c r="EW158" s="149">
        <f t="shared" si="863"/>
        <v>0</v>
      </c>
      <c r="EX158" s="68">
        <f>+[1]Аппарат!EX153</f>
        <v>0</v>
      </c>
      <c r="EY158" s="68">
        <f>+[1]Аппарат!EY153</f>
        <v>0</v>
      </c>
      <c r="EZ158" s="68"/>
      <c r="FA158" s="150">
        <f t="shared" si="864"/>
        <v>0</v>
      </c>
      <c r="FB158" s="68">
        <f>+[1]Аппарат!FB153</f>
        <v>0</v>
      </c>
      <c r="FC158" s="68">
        <f>+[1]Аппарат!FC153</f>
        <v>0</v>
      </c>
      <c r="FD158" s="68">
        <f>+[1]Аппарат!FD153</f>
        <v>0</v>
      </c>
      <c r="FE158" s="139">
        <f t="shared" si="1262"/>
        <v>0</v>
      </c>
      <c r="FF158" s="140" t="e">
        <f t="shared" si="1263"/>
        <v>#DIV/0!</v>
      </c>
      <c r="FG158" s="149">
        <f t="shared" si="865"/>
        <v>0</v>
      </c>
      <c r="FH158" s="68">
        <f>+[1]Аппарат!FH153</f>
        <v>0</v>
      </c>
      <c r="FI158" s="68">
        <f>+[1]Аппарат!FI153</f>
        <v>0</v>
      </c>
      <c r="FJ158" s="68"/>
      <c r="FK158" s="150">
        <f t="shared" si="866"/>
        <v>0</v>
      </c>
      <c r="FL158" s="68">
        <f>+[1]Аппарат!FL153</f>
        <v>0</v>
      </c>
      <c r="FM158" s="68">
        <f>+[1]Аппарат!FM153</f>
        <v>0</v>
      </c>
      <c r="FN158" s="68">
        <f>+[1]Аппарат!FN153</f>
        <v>0</v>
      </c>
      <c r="FO158" s="139">
        <f t="shared" si="1264"/>
        <v>0</v>
      </c>
      <c r="FP158" s="140" t="e">
        <f t="shared" si="1265"/>
        <v>#DIV/0!</v>
      </c>
      <c r="FQ158" s="149">
        <f t="shared" si="867"/>
        <v>0</v>
      </c>
      <c r="FR158" s="68">
        <f t="shared" ref="FR158:FT163" si="1301">+EN158+EX158+FH158</f>
        <v>0</v>
      </c>
      <c r="FS158" s="68">
        <f t="shared" si="1301"/>
        <v>0</v>
      </c>
      <c r="FT158" s="68">
        <f t="shared" si="1301"/>
        <v>0</v>
      </c>
      <c r="FU158" s="150">
        <f t="shared" si="868"/>
        <v>0</v>
      </c>
      <c r="FV158" s="68">
        <f t="shared" ref="FV158:FX163" si="1302">+ER158+FB158+FL158</f>
        <v>0</v>
      </c>
      <c r="FW158" s="68">
        <f t="shared" si="1302"/>
        <v>0</v>
      </c>
      <c r="FX158" s="68">
        <f t="shared" si="1302"/>
        <v>0</v>
      </c>
      <c r="FY158" s="139">
        <f t="shared" si="1266"/>
        <v>0</v>
      </c>
      <c r="FZ158" s="140" t="e">
        <f t="shared" si="1267"/>
        <v>#DIV/0!</v>
      </c>
      <c r="GA158" s="149">
        <f t="shared" si="869"/>
        <v>0</v>
      </c>
      <c r="GB158" s="68">
        <f t="shared" ref="GB158:GD163" si="1303">+DT158+FR158</f>
        <v>0</v>
      </c>
      <c r="GC158" s="68">
        <f t="shared" si="1303"/>
        <v>0</v>
      </c>
      <c r="GD158" s="68">
        <f t="shared" si="1303"/>
        <v>0</v>
      </c>
      <c r="GE158" s="150">
        <f t="shared" si="870"/>
        <v>0</v>
      </c>
      <c r="GF158" s="68">
        <f t="shared" ref="GF158:GH163" si="1304">+DX158+FV158</f>
        <v>0</v>
      </c>
      <c r="GG158" s="68">
        <f t="shared" si="1304"/>
        <v>0</v>
      </c>
      <c r="GH158" s="68">
        <f t="shared" si="1304"/>
        <v>0</v>
      </c>
      <c r="GI158" s="139">
        <f t="shared" si="1268"/>
        <v>0</v>
      </c>
      <c r="GJ158" s="140" t="e">
        <f t="shared" si="1269"/>
        <v>#DIV/0!</v>
      </c>
      <c r="GK158" s="149">
        <f t="shared" si="871"/>
        <v>0</v>
      </c>
      <c r="GL158" s="68">
        <f t="shared" ref="GL158:GN163" si="1305">+ED158+FR158</f>
        <v>0</v>
      </c>
      <c r="GM158" s="68">
        <f t="shared" si="1305"/>
        <v>0</v>
      </c>
      <c r="GN158" s="68">
        <f t="shared" si="1305"/>
        <v>0</v>
      </c>
      <c r="GO158" s="150">
        <f t="shared" si="872"/>
        <v>0</v>
      </c>
      <c r="GP158" s="68">
        <f t="shared" ref="GP158:GR163" si="1306">+EH158+FV158</f>
        <v>0</v>
      </c>
      <c r="GQ158" s="68">
        <f t="shared" si="1306"/>
        <v>0</v>
      </c>
      <c r="GR158" s="68">
        <f t="shared" si="1306"/>
        <v>0</v>
      </c>
      <c r="GS158" s="139">
        <f t="shared" si="1270"/>
        <v>0</v>
      </c>
      <c r="GT158" s="140" t="e">
        <f t="shared" si="1271"/>
        <v>#DIV/0!</v>
      </c>
      <c r="GV158" s="31"/>
      <c r="GX158" s="65">
        <f t="shared" si="1158"/>
        <v>0</v>
      </c>
      <c r="GZ158" s="79">
        <f t="shared" si="874"/>
        <v>0</v>
      </c>
    </row>
    <row r="159" spans="1:212" ht="25.5" x14ac:dyDescent="0.2">
      <c r="A159" s="340"/>
      <c r="B159" s="107" t="s">
        <v>418</v>
      </c>
      <c r="C159" s="149">
        <f t="shared" si="1159"/>
        <v>0</v>
      </c>
      <c r="D159" s="68">
        <f>+[1]Аппарат!D154</f>
        <v>0</v>
      </c>
      <c r="E159" s="68">
        <f>+[1]Аппарат!E154</f>
        <v>0</v>
      </c>
      <c r="F159" s="68"/>
      <c r="G159" s="150">
        <f t="shared" si="934"/>
        <v>0</v>
      </c>
      <c r="H159" s="68">
        <f>+[1]Аппарат!H154</f>
        <v>0</v>
      </c>
      <c r="I159" s="68">
        <f>+[1]Аппарат!I154</f>
        <v>0</v>
      </c>
      <c r="J159" s="68">
        <f>+[1]Аппарат!J154</f>
        <v>0</v>
      </c>
      <c r="K159" s="139">
        <f t="shared" si="1162"/>
        <v>0</v>
      </c>
      <c r="L159" s="140" t="e">
        <f t="shared" si="1163"/>
        <v>#DIV/0!</v>
      </c>
      <c r="M159" s="149">
        <f t="shared" si="1233"/>
        <v>0</v>
      </c>
      <c r="N159" s="68">
        <f>+[1]Аппарат!N154</f>
        <v>0</v>
      </c>
      <c r="O159" s="68">
        <f>+[1]Аппарат!O154</f>
        <v>0</v>
      </c>
      <c r="P159" s="68"/>
      <c r="Q159" s="150">
        <f t="shared" si="1156"/>
        <v>0</v>
      </c>
      <c r="R159" s="68">
        <f>+[1]Аппарат!R154</f>
        <v>0</v>
      </c>
      <c r="S159" s="68">
        <f>+[1]Аппарат!S154</f>
        <v>0</v>
      </c>
      <c r="T159" s="68">
        <f>+[1]Аппарат!T154</f>
        <v>0</v>
      </c>
      <c r="U159" s="139">
        <f t="shared" si="1166"/>
        <v>0</v>
      </c>
      <c r="V159" s="140" t="e">
        <f t="shared" si="1167"/>
        <v>#DIV/0!</v>
      </c>
      <c r="W159" s="149">
        <f t="shared" si="841"/>
        <v>0</v>
      </c>
      <c r="X159" s="68">
        <f>+[1]Аппарат!X154</f>
        <v>0</v>
      </c>
      <c r="Y159" s="68">
        <f>+[1]Аппарат!Y154</f>
        <v>0</v>
      </c>
      <c r="Z159" s="68"/>
      <c r="AA159" s="150">
        <f t="shared" si="842"/>
        <v>0</v>
      </c>
      <c r="AB159" s="68">
        <f>+[1]Аппарат!AB154</f>
        <v>0</v>
      </c>
      <c r="AC159" s="68">
        <f>+[1]Аппарат!AC154</f>
        <v>0</v>
      </c>
      <c r="AD159" s="68">
        <f>+[1]Аппарат!AD154</f>
        <v>0</v>
      </c>
      <c r="AE159" s="139">
        <f t="shared" si="1170"/>
        <v>0</v>
      </c>
      <c r="AF159" s="140" t="e">
        <f t="shared" si="1171"/>
        <v>#DIV/0!</v>
      </c>
      <c r="AG159" s="149">
        <f t="shared" si="843"/>
        <v>0</v>
      </c>
      <c r="AH159" s="68">
        <f t="shared" si="1292"/>
        <v>0</v>
      </c>
      <c r="AI159" s="68">
        <f t="shared" si="1292"/>
        <v>0</v>
      </c>
      <c r="AJ159" s="68">
        <f t="shared" si="1292"/>
        <v>0</v>
      </c>
      <c r="AK159" s="150">
        <f t="shared" si="844"/>
        <v>0</v>
      </c>
      <c r="AL159" s="68">
        <f t="shared" si="1293"/>
        <v>0</v>
      </c>
      <c r="AM159" s="68">
        <f t="shared" si="1293"/>
        <v>0</v>
      </c>
      <c r="AN159" s="68">
        <f t="shared" si="1293"/>
        <v>0</v>
      </c>
      <c r="AO159" s="139">
        <f t="shared" si="1174"/>
        <v>0</v>
      </c>
      <c r="AP159" s="140" t="e">
        <f t="shared" si="1175"/>
        <v>#DIV/0!</v>
      </c>
      <c r="AQ159" s="149">
        <f t="shared" si="845"/>
        <v>0</v>
      </c>
      <c r="AR159" s="68">
        <f>+[1]Аппарат!AR154</f>
        <v>0</v>
      </c>
      <c r="AS159" s="68">
        <f>+[1]Аппарат!AS154</f>
        <v>0</v>
      </c>
      <c r="AT159" s="68"/>
      <c r="AU159" s="150">
        <f t="shared" si="846"/>
        <v>0</v>
      </c>
      <c r="AV159" s="68">
        <f>+[1]Аппарат!AV154</f>
        <v>0</v>
      </c>
      <c r="AW159" s="68">
        <f>+[1]Аппарат!AW154</f>
        <v>0</v>
      </c>
      <c r="AX159" s="68">
        <f>+[1]Аппарат!AX154</f>
        <v>0</v>
      </c>
      <c r="AY159" s="139">
        <f t="shared" si="1178"/>
        <v>0</v>
      </c>
      <c r="AZ159" s="140" t="e">
        <f t="shared" si="1179"/>
        <v>#DIV/0!</v>
      </c>
      <c r="BA159" s="149">
        <f t="shared" si="847"/>
        <v>0</v>
      </c>
      <c r="BB159" s="68">
        <f>+[1]Аппарат!BB154</f>
        <v>0</v>
      </c>
      <c r="BC159" s="68">
        <f>+[1]Аппарат!BC154</f>
        <v>0</v>
      </c>
      <c r="BD159" s="68"/>
      <c r="BE159" s="150">
        <f t="shared" si="848"/>
        <v>0</v>
      </c>
      <c r="BF159" s="68">
        <f>+[1]Аппарат!BF154</f>
        <v>0</v>
      </c>
      <c r="BG159" s="68">
        <f>+[1]Аппарат!BG154</f>
        <v>0</v>
      </c>
      <c r="BH159" s="68">
        <f>+[1]Аппарат!BH154</f>
        <v>0</v>
      </c>
      <c r="BI159" s="139">
        <f t="shared" si="1182"/>
        <v>0</v>
      </c>
      <c r="BJ159" s="140" t="e">
        <f t="shared" si="1183"/>
        <v>#DIV/0!</v>
      </c>
      <c r="BK159" s="149">
        <f t="shared" si="849"/>
        <v>0</v>
      </c>
      <c r="BL159" s="68">
        <f>+[1]Аппарат!BL154</f>
        <v>0</v>
      </c>
      <c r="BM159" s="68">
        <f>+[1]Аппарат!BM154</f>
        <v>0</v>
      </c>
      <c r="BN159" s="68"/>
      <c r="BO159" s="150">
        <f t="shared" si="850"/>
        <v>0</v>
      </c>
      <c r="BP159" s="68">
        <f>+[1]Аппарат!BP154</f>
        <v>0</v>
      </c>
      <c r="BQ159" s="68">
        <f>+[1]Аппарат!BQ154</f>
        <v>0</v>
      </c>
      <c r="BR159" s="68">
        <f>+[1]Аппарат!BR154</f>
        <v>0</v>
      </c>
      <c r="BS159" s="139">
        <f t="shared" si="1186"/>
        <v>0</v>
      </c>
      <c r="BT159" s="140" t="e">
        <f t="shared" si="1187"/>
        <v>#DIV/0!</v>
      </c>
      <c r="BU159" s="149">
        <f t="shared" si="851"/>
        <v>0</v>
      </c>
      <c r="BV159" s="68">
        <f t="shared" si="1294"/>
        <v>0</v>
      </c>
      <c r="BW159" s="68">
        <f t="shared" si="1294"/>
        <v>0</v>
      </c>
      <c r="BX159" s="68">
        <f t="shared" si="1294"/>
        <v>0</v>
      </c>
      <c r="BY159" s="150">
        <f t="shared" si="852"/>
        <v>0</v>
      </c>
      <c r="BZ159" s="68">
        <f t="shared" si="1295"/>
        <v>0</v>
      </c>
      <c r="CA159" s="68">
        <f t="shared" si="1295"/>
        <v>0</v>
      </c>
      <c r="CB159" s="68">
        <f t="shared" si="1295"/>
        <v>0</v>
      </c>
      <c r="CC159" s="139">
        <f t="shared" si="1190"/>
        <v>0</v>
      </c>
      <c r="CD159" s="140" t="e">
        <f t="shared" si="1191"/>
        <v>#DIV/0!</v>
      </c>
      <c r="CE159" s="149">
        <f t="shared" si="853"/>
        <v>0</v>
      </c>
      <c r="CF159" s="68">
        <f t="shared" si="1296"/>
        <v>0</v>
      </c>
      <c r="CG159" s="68">
        <f t="shared" si="1296"/>
        <v>0</v>
      </c>
      <c r="CH159" s="68">
        <f t="shared" si="1296"/>
        <v>0</v>
      </c>
      <c r="CI159" s="150">
        <f t="shared" si="854"/>
        <v>0</v>
      </c>
      <c r="CJ159" s="68">
        <f>+[1]Аппарат!CJ154</f>
        <v>0</v>
      </c>
      <c r="CK159" s="68">
        <f>+[1]Аппарат!CK154</f>
        <v>0</v>
      </c>
      <c r="CL159" s="68">
        <f>+[1]Аппарат!CL154</f>
        <v>0</v>
      </c>
      <c r="CM159" s="139">
        <f t="shared" si="1194"/>
        <v>0</v>
      </c>
      <c r="CN159" s="140" t="e">
        <f t="shared" si="1195"/>
        <v>#DIV/0!</v>
      </c>
      <c r="CO159" s="149">
        <f t="shared" si="933"/>
        <v>0</v>
      </c>
      <c r="CP159" s="68">
        <f>+[1]Аппарат!CP154</f>
        <v>0</v>
      </c>
      <c r="CQ159" s="68">
        <f>+[1]Аппарат!CQ154</f>
        <v>0</v>
      </c>
      <c r="CR159" s="68"/>
      <c r="CS159" s="150">
        <f t="shared" si="935"/>
        <v>0</v>
      </c>
      <c r="CT159" s="68">
        <f>+[1]Аппарат!CT154</f>
        <v>0</v>
      </c>
      <c r="CU159" s="68">
        <f>+[1]Аппарат!CU154</f>
        <v>0</v>
      </c>
      <c r="CV159" s="68">
        <f>+[1]Аппарат!CV154</f>
        <v>0</v>
      </c>
      <c r="CW159" s="139">
        <f t="shared" si="1250"/>
        <v>0</v>
      </c>
      <c r="CX159" s="140" t="e">
        <f t="shared" si="1251"/>
        <v>#DIV/0!</v>
      </c>
      <c r="CY159" s="149">
        <f t="shared" si="1239"/>
        <v>0</v>
      </c>
      <c r="CZ159" s="68">
        <f>+[1]Аппарат!CZ154</f>
        <v>0</v>
      </c>
      <c r="DA159" s="68">
        <f>+[1]Аппарат!DA154</f>
        <v>0</v>
      </c>
      <c r="DB159" s="68"/>
      <c r="DC159" s="150">
        <f t="shared" si="1157"/>
        <v>0</v>
      </c>
      <c r="DD159" s="68">
        <f>+[1]Аппарат!DD154</f>
        <v>0</v>
      </c>
      <c r="DE159" s="68">
        <f>+[1]Аппарат!DE154</f>
        <v>0</v>
      </c>
      <c r="DF159" s="68">
        <f>+[1]Аппарат!DF154</f>
        <v>0</v>
      </c>
      <c r="DG159" s="139">
        <f t="shared" si="1252"/>
        <v>0</v>
      </c>
      <c r="DH159" s="140" t="e">
        <f t="shared" si="1253"/>
        <v>#DIV/0!</v>
      </c>
      <c r="DI159" s="149">
        <f t="shared" si="855"/>
        <v>0</v>
      </c>
      <c r="DJ159" s="68">
        <f>+[1]Аппарат!DJ154</f>
        <v>0</v>
      </c>
      <c r="DK159" s="68">
        <f>+[1]Аппарат!DK154</f>
        <v>0</v>
      </c>
      <c r="DL159" s="68"/>
      <c r="DM159" s="150">
        <f t="shared" si="856"/>
        <v>0</v>
      </c>
      <c r="DN159" s="68">
        <f>+[1]Аппарат!DN154</f>
        <v>0</v>
      </c>
      <c r="DO159" s="68">
        <f>+[1]Аппарат!DO154</f>
        <v>0</v>
      </c>
      <c r="DP159" s="68">
        <f>+[1]Аппарат!DP154</f>
        <v>0</v>
      </c>
      <c r="DQ159" s="139">
        <f t="shared" si="1254"/>
        <v>0</v>
      </c>
      <c r="DR159" s="140" t="e">
        <f t="shared" si="1255"/>
        <v>#DIV/0!</v>
      </c>
      <c r="DS159" s="149">
        <f t="shared" si="857"/>
        <v>0</v>
      </c>
      <c r="DT159" s="68">
        <f t="shared" si="1297"/>
        <v>0</v>
      </c>
      <c r="DU159" s="68">
        <f t="shared" si="1297"/>
        <v>0</v>
      </c>
      <c r="DV159" s="68">
        <f t="shared" si="1297"/>
        <v>0</v>
      </c>
      <c r="DW159" s="150">
        <f t="shared" si="858"/>
        <v>0</v>
      </c>
      <c r="DX159" s="68">
        <f t="shared" si="1298"/>
        <v>0</v>
      </c>
      <c r="DY159" s="68">
        <f t="shared" si="1298"/>
        <v>0</v>
      </c>
      <c r="DZ159" s="68">
        <f t="shared" si="1298"/>
        <v>0</v>
      </c>
      <c r="EA159" s="139">
        <f t="shared" si="1256"/>
        <v>0</v>
      </c>
      <c r="EB159" s="140" t="e">
        <f t="shared" si="1257"/>
        <v>#DIV/0!</v>
      </c>
      <c r="EC159" s="149">
        <f t="shared" si="859"/>
        <v>0</v>
      </c>
      <c r="ED159" s="68">
        <f t="shared" si="1299"/>
        <v>0</v>
      </c>
      <c r="EE159" s="68">
        <f t="shared" si="1299"/>
        <v>0</v>
      </c>
      <c r="EF159" s="68">
        <f t="shared" si="1299"/>
        <v>0</v>
      </c>
      <c r="EG159" s="150">
        <f t="shared" si="860"/>
        <v>0</v>
      </c>
      <c r="EH159" s="68">
        <f t="shared" si="1300"/>
        <v>0</v>
      </c>
      <c r="EI159" s="68">
        <f t="shared" si="1300"/>
        <v>0</v>
      </c>
      <c r="EJ159" s="68">
        <f t="shared" si="1300"/>
        <v>0</v>
      </c>
      <c r="EK159" s="139">
        <f t="shared" si="1258"/>
        <v>0</v>
      </c>
      <c r="EL159" s="140" t="e">
        <f t="shared" si="1259"/>
        <v>#DIV/0!</v>
      </c>
      <c r="EM159" s="149">
        <f t="shared" si="861"/>
        <v>0</v>
      </c>
      <c r="EN159" s="68">
        <f>+[1]Аппарат!EN154</f>
        <v>0</v>
      </c>
      <c r="EO159" s="68">
        <f>+[1]Аппарат!EO154</f>
        <v>0</v>
      </c>
      <c r="EP159" s="68"/>
      <c r="EQ159" s="150">
        <f t="shared" si="862"/>
        <v>0</v>
      </c>
      <c r="ER159" s="68">
        <f>+[1]Аппарат!ER154</f>
        <v>0</v>
      </c>
      <c r="ES159" s="68">
        <f>+[1]Аппарат!ES154</f>
        <v>0</v>
      </c>
      <c r="ET159" s="68">
        <f>+[1]Аппарат!ET154</f>
        <v>0</v>
      </c>
      <c r="EU159" s="139">
        <f t="shared" si="1260"/>
        <v>0</v>
      </c>
      <c r="EV159" s="140" t="e">
        <f t="shared" si="1261"/>
        <v>#DIV/0!</v>
      </c>
      <c r="EW159" s="149">
        <f t="shared" si="863"/>
        <v>0</v>
      </c>
      <c r="EX159" s="68">
        <f>+[1]Аппарат!EX154</f>
        <v>0</v>
      </c>
      <c r="EY159" s="68">
        <f>+[1]Аппарат!EY154</f>
        <v>0</v>
      </c>
      <c r="EZ159" s="68"/>
      <c r="FA159" s="150">
        <f t="shared" si="864"/>
        <v>0</v>
      </c>
      <c r="FB159" s="68">
        <f>+[1]Аппарат!FB154</f>
        <v>0</v>
      </c>
      <c r="FC159" s="68">
        <f>+[1]Аппарат!FC154</f>
        <v>0</v>
      </c>
      <c r="FD159" s="68">
        <f>+[1]Аппарат!FD154</f>
        <v>0</v>
      </c>
      <c r="FE159" s="139">
        <f t="shared" si="1262"/>
        <v>0</v>
      </c>
      <c r="FF159" s="140" t="e">
        <f t="shared" si="1263"/>
        <v>#DIV/0!</v>
      </c>
      <c r="FG159" s="149">
        <f t="shared" si="865"/>
        <v>0</v>
      </c>
      <c r="FH159" s="68">
        <f>+[1]Аппарат!FH154</f>
        <v>0</v>
      </c>
      <c r="FI159" s="68">
        <f>+[1]Аппарат!FI154</f>
        <v>0</v>
      </c>
      <c r="FJ159" s="68"/>
      <c r="FK159" s="150">
        <f t="shared" si="866"/>
        <v>0</v>
      </c>
      <c r="FL159" s="68">
        <f>+[1]Аппарат!FL154</f>
        <v>0</v>
      </c>
      <c r="FM159" s="68">
        <f>+[1]Аппарат!FM154</f>
        <v>0</v>
      </c>
      <c r="FN159" s="68">
        <f>+[1]Аппарат!FN154</f>
        <v>0</v>
      </c>
      <c r="FO159" s="139">
        <f t="shared" si="1264"/>
        <v>0</v>
      </c>
      <c r="FP159" s="140" t="e">
        <f t="shared" si="1265"/>
        <v>#DIV/0!</v>
      </c>
      <c r="FQ159" s="149">
        <f t="shared" si="867"/>
        <v>0</v>
      </c>
      <c r="FR159" s="68">
        <f t="shared" si="1301"/>
        <v>0</v>
      </c>
      <c r="FS159" s="68">
        <f t="shared" si="1301"/>
        <v>0</v>
      </c>
      <c r="FT159" s="68">
        <f t="shared" si="1301"/>
        <v>0</v>
      </c>
      <c r="FU159" s="150">
        <f t="shared" si="868"/>
        <v>0</v>
      </c>
      <c r="FV159" s="68">
        <f t="shared" si="1302"/>
        <v>0</v>
      </c>
      <c r="FW159" s="68">
        <f t="shared" si="1302"/>
        <v>0</v>
      </c>
      <c r="FX159" s="68">
        <f t="shared" si="1302"/>
        <v>0</v>
      </c>
      <c r="FY159" s="139">
        <f t="shared" si="1266"/>
        <v>0</v>
      </c>
      <c r="FZ159" s="140" t="e">
        <f t="shared" si="1267"/>
        <v>#DIV/0!</v>
      </c>
      <c r="GA159" s="149">
        <f t="shared" si="869"/>
        <v>0</v>
      </c>
      <c r="GB159" s="68">
        <f t="shared" si="1303"/>
        <v>0</v>
      </c>
      <c r="GC159" s="68">
        <f t="shared" si="1303"/>
        <v>0</v>
      </c>
      <c r="GD159" s="68">
        <f t="shared" si="1303"/>
        <v>0</v>
      </c>
      <c r="GE159" s="150">
        <f t="shared" si="870"/>
        <v>0</v>
      </c>
      <c r="GF159" s="68">
        <f t="shared" si="1304"/>
        <v>0</v>
      </c>
      <c r="GG159" s="68">
        <f t="shared" si="1304"/>
        <v>0</v>
      </c>
      <c r="GH159" s="68">
        <f t="shared" si="1304"/>
        <v>0</v>
      </c>
      <c r="GI159" s="139">
        <f t="shared" si="1268"/>
        <v>0</v>
      </c>
      <c r="GJ159" s="140" t="e">
        <f t="shared" si="1269"/>
        <v>#DIV/0!</v>
      </c>
      <c r="GK159" s="149">
        <f t="shared" si="871"/>
        <v>0</v>
      </c>
      <c r="GL159" s="68">
        <f t="shared" si="1305"/>
        <v>0</v>
      </c>
      <c r="GM159" s="68">
        <f t="shared" si="1305"/>
        <v>0</v>
      </c>
      <c r="GN159" s="68">
        <f t="shared" si="1305"/>
        <v>0</v>
      </c>
      <c r="GO159" s="150">
        <f t="shared" si="872"/>
        <v>0</v>
      </c>
      <c r="GP159" s="68">
        <f t="shared" si="1306"/>
        <v>0</v>
      </c>
      <c r="GQ159" s="68">
        <f t="shared" si="1306"/>
        <v>0</v>
      </c>
      <c r="GR159" s="68">
        <f t="shared" si="1306"/>
        <v>0</v>
      </c>
      <c r="GS159" s="139">
        <f t="shared" si="1270"/>
        <v>0</v>
      </c>
      <c r="GT159" s="140" t="e">
        <f t="shared" si="1271"/>
        <v>#DIV/0!</v>
      </c>
      <c r="GV159" s="31"/>
      <c r="GX159" s="65">
        <f t="shared" si="1158"/>
        <v>0</v>
      </c>
      <c r="GZ159" s="79">
        <f t="shared" si="874"/>
        <v>0</v>
      </c>
    </row>
    <row r="160" spans="1:212" ht="25.5" x14ac:dyDescent="0.2">
      <c r="A160" s="340"/>
      <c r="B160" s="107" t="s">
        <v>419</v>
      </c>
      <c r="C160" s="149">
        <f t="shared" si="1159"/>
        <v>0</v>
      </c>
      <c r="D160" s="68">
        <f>+[1]Аппарат!D155</f>
        <v>0</v>
      </c>
      <c r="E160" s="68">
        <f>+[1]Аппарат!E155</f>
        <v>0</v>
      </c>
      <c r="F160" s="68"/>
      <c r="G160" s="150">
        <f t="shared" si="934"/>
        <v>0</v>
      </c>
      <c r="H160" s="68">
        <f>+[1]Аппарат!H155</f>
        <v>0</v>
      </c>
      <c r="I160" s="68">
        <f>+[1]Аппарат!I155</f>
        <v>0</v>
      </c>
      <c r="J160" s="68">
        <f>+[1]Аппарат!J155</f>
        <v>0</v>
      </c>
      <c r="K160" s="139">
        <f t="shared" si="1162"/>
        <v>0</v>
      </c>
      <c r="L160" s="140" t="e">
        <f t="shared" si="1163"/>
        <v>#DIV/0!</v>
      </c>
      <c r="M160" s="149">
        <f t="shared" si="1233"/>
        <v>0</v>
      </c>
      <c r="N160" s="68">
        <f>+[1]Аппарат!N155</f>
        <v>0</v>
      </c>
      <c r="O160" s="68">
        <f>+[1]Аппарат!O155</f>
        <v>0</v>
      </c>
      <c r="P160" s="68"/>
      <c r="Q160" s="150">
        <f t="shared" si="1156"/>
        <v>0</v>
      </c>
      <c r="R160" s="68">
        <f>+[1]Аппарат!R155</f>
        <v>0</v>
      </c>
      <c r="S160" s="68">
        <f>+[1]Аппарат!S155</f>
        <v>0</v>
      </c>
      <c r="T160" s="68">
        <f>+[1]Аппарат!T155</f>
        <v>0</v>
      </c>
      <c r="U160" s="139">
        <f t="shared" si="1166"/>
        <v>0</v>
      </c>
      <c r="V160" s="140" t="e">
        <f t="shared" si="1167"/>
        <v>#DIV/0!</v>
      </c>
      <c r="W160" s="149">
        <f t="shared" si="841"/>
        <v>0</v>
      </c>
      <c r="X160" s="68">
        <f>+[1]Аппарат!X155</f>
        <v>0</v>
      </c>
      <c r="Y160" s="68">
        <f>+[1]Аппарат!Y155</f>
        <v>0</v>
      </c>
      <c r="Z160" s="68"/>
      <c r="AA160" s="150">
        <f t="shared" si="842"/>
        <v>0</v>
      </c>
      <c r="AB160" s="68">
        <f>+[1]Аппарат!AB155</f>
        <v>0</v>
      </c>
      <c r="AC160" s="68">
        <f>+[1]Аппарат!AC155</f>
        <v>0</v>
      </c>
      <c r="AD160" s="68">
        <f>+[1]Аппарат!AD155</f>
        <v>0</v>
      </c>
      <c r="AE160" s="139">
        <f t="shared" si="1170"/>
        <v>0</v>
      </c>
      <c r="AF160" s="140" t="e">
        <f t="shared" si="1171"/>
        <v>#DIV/0!</v>
      </c>
      <c r="AG160" s="149">
        <f t="shared" si="843"/>
        <v>0</v>
      </c>
      <c r="AH160" s="68">
        <f t="shared" si="1292"/>
        <v>0</v>
      </c>
      <c r="AI160" s="68">
        <f t="shared" si="1292"/>
        <v>0</v>
      </c>
      <c r="AJ160" s="68">
        <f t="shared" si="1292"/>
        <v>0</v>
      </c>
      <c r="AK160" s="150">
        <f t="shared" si="844"/>
        <v>0</v>
      </c>
      <c r="AL160" s="68">
        <f t="shared" si="1293"/>
        <v>0</v>
      </c>
      <c r="AM160" s="68">
        <f t="shared" si="1293"/>
        <v>0</v>
      </c>
      <c r="AN160" s="68">
        <f t="shared" si="1293"/>
        <v>0</v>
      </c>
      <c r="AO160" s="139">
        <f t="shared" si="1174"/>
        <v>0</v>
      </c>
      <c r="AP160" s="140" t="e">
        <f t="shared" si="1175"/>
        <v>#DIV/0!</v>
      </c>
      <c r="AQ160" s="149">
        <f t="shared" si="845"/>
        <v>0</v>
      </c>
      <c r="AR160" s="68">
        <f>+[1]Аппарат!AR155</f>
        <v>0</v>
      </c>
      <c r="AS160" s="68">
        <f>+[1]Аппарат!AS155</f>
        <v>0</v>
      </c>
      <c r="AT160" s="68"/>
      <c r="AU160" s="150">
        <f t="shared" si="846"/>
        <v>0</v>
      </c>
      <c r="AV160" s="68">
        <f>+[1]Аппарат!AV155</f>
        <v>0</v>
      </c>
      <c r="AW160" s="68">
        <f>+[1]Аппарат!AW155</f>
        <v>0</v>
      </c>
      <c r="AX160" s="68">
        <f>+[1]Аппарат!AX155</f>
        <v>0</v>
      </c>
      <c r="AY160" s="139">
        <f t="shared" si="1178"/>
        <v>0</v>
      </c>
      <c r="AZ160" s="140" t="e">
        <f t="shared" si="1179"/>
        <v>#DIV/0!</v>
      </c>
      <c r="BA160" s="149">
        <f t="shared" si="847"/>
        <v>0</v>
      </c>
      <c r="BB160" s="68">
        <f>+[1]Аппарат!BB155</f>
        <v>0</v>
      </c>
      <c r="BC160" s="68">
        <f>+[1]Аппарат!BC155</f>
        <v>0</v>
      </c>
      <c r="BD160" s="68"/>
      <c r="BE160" s="150">
        <f t="shared" si="848"/>
        <v>0</v>
      </c>
      <c r="BF160" s="68">
        <f>+[1]Аппарат!BF155</f>
        <v>0</v>
      </c>
      <c r="BG160" s="68">
        <f>+[1]Аппарат!BG155</f>
        <v>0</v>
      </c>
      <c r="BH160" s="68">
        <f>+[1]Аппарат!BH155</f>
        <v>0</v>
      </c>
      <c r="BI160" s="139">
        <f t="shared" si="1182"/>
        <v>0</v>
      </c>
      <c r="BJ160" s="140" t="e">
        <f t="shared" si="1183"/>
        <v>#DIV/0!</v>
      </c>
      <c r="BK160" s="149">
        <f t="shared" si="849"/>
        <v>0</v>
      </c>
      <c r="BL160" s="68">
        <f>+[1]Аппарат!BL155</f>
        <v>0</v>
      </c>
      <c r="BM160" s="68">
        <f>+[1]Аппарат!BM155</f>
        <v>0</v>
      </c>
      <c r="BN160" s="68"/>
      <c r="BO160" s="150">
        <f t="shared" si="850"/>
        <v>0</v>
      </c>
      <c r="BP160" s="68">
        <f>+[1]Аппарат!BP155</f>
        <v>0</v>
      </c>
      <c r="BQ160" s="68">
        <f>+[1]Аппарат!BQ155</f>
        <v>0</v>
      </c>
      <c r="BR160" s="68">
        <f>+[1]Аппарат!BR155</f>
        <v>0</v>
      </c>
      <c r="BS160" s="139">
        <f t="shared" si="1186"/>
        <v>0</v>
      </c>
      <c r="BT160" s="140" t="e">
        <f t="shared" si="1187"/>
        <v>#DIV/0!</v>
      </c>
      <c r="BU160" s="149">
        <f t="shared" si="851"/>
        <v>0</v>
      </c>
      <c r="BV160" s="68">
        <f t="shared" si="1294"/>
        <v>0</v>
      </c>
      <c r="BW160" s="68">
        <f t="shared" si="1294"/>
        <v>0</v>
      </c>
      <c r="BX160" s="68">
        <f t="shared" si="1294"/>
        <v>0</v>
      </c>
      <c r="BY160" s="150">
        <f t="shared" si="852"/>
        <v>0</v>
      </c>
      <c r="BZ160" s="68">
        <f t="shared" si="1295"/>
        <v>0</v>
      </c>
      <c r="CA160" s="68">
        <f t="shared" si="1295"/>
        <v>0</v>
      </c>
      <c r="CB160" s="68">
        <f t="shared" si="1295"/>
        <v>0</v>
      </c>
      <c r="CC160" s="139">
        <f t="shared" si="1190"/>
        <v>0</v>
      </c>
      <c r="CD160" s="140" t="e">
        <f t="shared" si="1191"/>
        <v>#DIV/0!</v>
      </c>
      <c r="CE160" s="149">
        <f t="shared" si="853"/>
        <v>0</v>
      </c>
      <c r="CF160" s="68">
        <f t="shared" si="1296"/>
        <v>0</v>
      </c>
      <c r="CG160" s="68">
        <f t="shared" si="1296"/>
        <v>0</v>
      </c>
      <c r="CH160" s="68">
        <f t="shared" si="1296"/>
        <v>0</v>
      </c>
      <c r="CI160" s="150">
        <f t="shared" si="854"/>
        <v>0</v>
      </c>
      <c r="CJ160" s="68">
        <f>+[1]Аппарат!CJ155</f>
        <v>0</v>
      </c>
      <c r="CK160" s="68">
        <f>+[1]Аппарат!CK155</f>
        <v>0</v>
      </c>
      <c r="CL160" s="68">
        <f>+[1]Аппарат!CL155</f>
        <v>0</v>
      </c>
      <c r="CM160" s="139">
        <f t="shared" si="1194"/>
        <v>0</v>
      </c>
      <c r="CN160" s="140" t="e">
        <f t="shared" si="1195"/>
        <v>#DIV/0!</v>
      </c>
      <c r="CO160" s="149">
        <f t="shared" si="933"/>
        <v>0</v>
      </c>
      <c r="CP160" s="68">
        <f>+[1]Аппарат!CP155</f>
        <v>0</v>
      </c>
      <c r="CQ160" s="68">
        <f>+[1]Аппарат!CQ155</f>
        <v>0</v>
      </c>
      <c r="CR160" s="68"/>
      <c r="CS160" s="150">
        <f t="shared" si="935"/>
        <v>0</v>
      </c>
      <c r="CT160" s="68">
        <f>+[1]Аппарат!CT155</f>
        <v>0</v>
      </c>
      <c r="CU160" s="68">
        <f>+[1]Аппарат!CU155</f>
        <v>0</v>
      </c>
      <c r="CV160" s="68">
        <f>+[1]Аппарат!CV155</f>
        <v>0</v>
      </c>
      <c r="CW160" s="139">
        <f t="shared" si="1250"/>
        <v>0</v>
      </c>
      <c r="CX160" s="140" t="e">
        <f t="shared" si="1251"/>
        <v>#DIV/0!</v>
      </c>
      <c r="CY160" s="149">
        <f t="shared" si="1239"/>
        <v>0</v>
      </c>
      <c r="CZ160" s="68">
        <f>+[1]Аппарат!CZ155</f>
        <v>0</v>
      </c>
      <c r="DA160" s="68">
        <f>+[1]Аппарат!DA155</f>
        <v>0</v>
      </c>
      <c r="DB160" s="68"/>
      <c r="DC160" s="150">
        <f t="shared" si="1157"/>
        <v>0</v>
      </c>
      <c r="DD160" s="68">
        <f>+[1]Аппарат!DD155</f>
        <v>0</v>
      </c>
      <c r="DE160" s="68">
        <f>+[1]Аппарат!DE155</f>
        <v>0</v>
      </c>
      <c r="DF160" s="68">
        <f>+[1]Аппарат!DF155</f>
        <v>0</v>
      </c>
      <c r="DG160" s="139">
        <f t="shared" si="1252"/>
        <v>0</v>
      </c>
      <c r="DH160" s="140" t="e">
        <f t="shared" si="1253"/>
        <v>#DIV/0!</v>
      </c>
      <c r="DI160" s="149">
        <f t="shared" si="855"/>
        <v>0</v>
      </c>
      <c r="DJ160" s="68">
        <f>+[1]Аппарат!DJ155</f>
        <v>0</v>
      </c>
      <c r="DK160" s="68">
        <f>+[1]Аппарат!DK155</f>
        <v>0</v>
      </c>
      <c r="DL160" s="68"/>
      <c r="DM160" s="150">
        <f t="shared" si="856"/>
        <v>0</v>
      </c>
      <c r="DN160" s="68">
        <f>+[1]Аппарат!DN155</f>
        <v>0</v>
      </c>
      <c r="DO160" s="68">
        <f>+[1]Аппарат!DO155</f>
        <v>0</v>
      </c>
      <c r="DP160" s="68">
        <f>+[1]Аппарат!DP155</f>
        <v>0</v>
      </c>
      <c r="DQ160" s="139">
        <f t="shared" si="1254"/>
        <v>0</v>
      </c>
      <c r="DR160" s="140" t="e">
        <f t="shared" si="1255"/>
        <v>#DIV/0!</v>
      </c>
      <c r="DS160" s="149">
        <f t="shared" si="857"/>
        <v>0</v>
      </c>
      <c r="DT160" s="68">
        <f t="shared" si="1297"/>
        <v>0</v>
      </c>
      <c r="DU160" s="68">
        <f t="shared" si="1297"/>
        <v>0</v>
      </c>
      <c r="DV160" s="68">
        <f t="shared" si="1297"/>
        <v>0</v>
      </c>
      <c r="DW160" s="150">
        <f t="shared" si="858"/>
        <v>0</v>
      </c>
      <c r="DX160" s="68">
        <f t="shared" si="1298"/>
        <v>0</v>
      </c>
      <c r="DY160" s="68">
        <f t="shared" si="1298"/>
        <v>0</v>
      </c>
      <c r="DZ160" s="68">
        <f t="shared" si="1298"/>
        <v>0</v>
      </c>
      <c r="EA160" s="139">
        <f t="shared" si="1256"/>
        <v>0</v>
      </c>
      <c r="EB160" s="140" t="e">
        <f t="shared" si="1257"/>
        <v>#DIV/0!</v>
      </c>
      <c r="EC160" s="149">
        <f t="shared" si="859"/>
        <v>0</v>
      </c>
      <c r="ED160" s="68">
        <f t="shared" si="1299"/>
        <v>0</v>
      </c>
      <c r="EE160" s="68">
        <f t="shared" si="1299"/>
        <v>0</v>
      </c>
      <c r="EF160" s="68">
        <f t="shared" si="1299"/>
        <v>0</v>
      </c>
      <c r="EG160" s="150">
        <f t="shared" si="860"/>
        <v>0</v>
      </c>
      <c r="EH160" s="68">
        <f t="shared" si="1300"/>
        <v>0</v>
      </c>
      <c r="EI160" s="68">
        <f t="shared" si="1300"/>
        <v>0</v>
      </c>
      <c r="EJ160" s="68">
        <f t="shared" si="1300"/>
        <v>0</v>
      </c>
      <c r="EK160" s="139">
        <f t="shared" si="1258"/>
        <v>0</v>
      </c>
      <c r="EL160" s="140" t="e">
        <f t="shared" si="1259"/>
        <v>#DIV/0!</v>
      </c>
      <c r="EM160" s="149">
        <f t="shared" si="861"/>
        <v>0</v>
      </c>
      <c r="EN160" s="68">
        <f>+[1]Аппарат!EN155</f>
        <v>0</v>
      </c>
      <c r="EO160" s="68">
        <f>+[1]Аппарат!EO155</f>
        <v>0</v>
      </c>
      <c r="EP160" s="68"/>
      <c r="EQ160" s="150">
        <f t="shared" si="862"/>
        <v>0</v>
      </c>
      <c r="ER160" s="68">
        <f>+[1]Аппарат!ER155</f>
        <v>0</v>
      </c>
      <c r="ES160" s="68">
        <f>+[1]Аппарат!ES155</f>
        <v>0</v>
      </c>
      <c r="ET160" s="68">
        <f>+[1]Аппарат!ET155</f>
        <v>0</v>
      </c>
      <c r="EU160" s="139">
        <f t="shared" si="1260"/>
        <v>0</v>
      </c>
      <c r="EV160" s="140" t="e">
        <f t="shared" si="1261"/>
        <v>#DIV/0!</v>
      </c>
      <c r="EW160" s="149">
        <f t="shared" si="863"/>
        <v>0</v>
      </c>
      <c r="EX160" s="68">
        <f>+[1]Аппарат!EX155</f>
        <v>0</v>
      </c>
      <c r="EY160" s="68">
        <f>+[1]Аппарат!EY155</f>
        <v>0</v>
      </c>
      <c r="EZ160" s="68"/>
      <c r="FA160" s="150">
        <f t="shared" si="864"/>
        <v>0</v>
      </c>
      <c r="FB160" s="68">
        <f>+[1]Аппарат!FB155</f>
        <v>0</v>
      </c>
      <c r="FC160" s="68">
        <f>+[1]Аппарат!FC155</f>
        <v>0</v>
      </c>
      <c r="FD160" s="68">
        <f>+[1]Аппарат!FD155</f>
        <v>0</v>
      </c>
      <c r="FE160" s="139">
        <f t="shared" si="1262"/>
        <v>0</v>
      </c>
      <c r="FF160" s="140" t="e">
        <f t="shared" si="1263"/>
        <v>#DIV/0!</v>
      </c>
      <c r="FG160" s="149">
        <f t="shared" si="865"/>
        <v>0</v>
      </c>
      <c r="FH160" s="68">
        <f>+[1]Аппарат!FH155</f>
        <v>0</v>
      </c>
      <c r="FI160" s="68">
        <f>+[1]Аппарат!FI155</f>
        <v>0</v>
      </c>
      <c r="FJ160" s="68"/>
      <c r="FK160" s="150">
        <f t="shared" si="866"/>
        <v>0</v>
      </c>
      <c r="FL160" s="68">
        <f>+[1]Аппарат!FL155</f>
        <v>0</v>
      </c>
      <c r="FM160" s="68">
        <f>+[1]Аппарат!FM155</f>
        <v>0</v>
      </c>
      <c r="FN160" s="68">
        <f>+[1]Аппарат!FN155</f>
        <v>0</v>
      </c>
      <c r="FO160" s="139">
        <f t="shared" si="1264"/>
        <v>0</v>
      </c>
      <c r="FP160" s="140" t="e">
        <f t="shared" si="1265"/>
        <v>#DIV/0!</v>
      </c>
      <c r="FQ160" s="149">
        <f t="shared" si="867"/>
        <v>0</v>
      </c>
      <c r="FR160" s="68">
        <f t="shared" si="1301"/>
        <v>0</v>
      </c>
      <c r="FS160" s="68">
        <f t="shared" si="1301"/>
        <v>0</v>
      </c>
      <c r="FT160" s="68">
        <f t="shared" si="1301"/>
        <v>0</v>
      </c>
      <c r="FU160" s="150">
        <f t="shared" si="868"/>
        <v>0</v>
      </c>
      <c r="FV160" s="68">
        <f t="shared" si="1302"/>
        <v>0</v>
      </c>
      <c r="FW160" s="68">
        <f t="shared" si="1302"/>
        <v>0</v>
      </c>
      <c r="FX160" s="68">
        <f t="shared" si="1302"/>
        <v>0</v>
      </c>
      <c r="FY160" s="139">
        <f t="shared" si="1266"/>
        <v>0</v>
      </c>
      <c r="FZ160" s="140" t="e">
        <f t="shared" si="1267"/>
        <v>#DIV/0!</v>
      </c>
      <c r="GA160" s="149">
        <f t="shared" si="869"/>
        <v>0</v>
      </c>
      <c r="GB160" s="68">
        <f t="shared" si="1303"/>
        <v>0</v>
      </c>
      <c r="GC160" s="68">
        <f t="shared" si="1303"/>
        <v>0</v>
      </c>
      <c r="GD160" s="68">
        <f t="shared" si="1303"/>
        <v>0</v>
      </c>
      <c r="GE160" s="150">
        <f t="shared" si="870"/>
        <v>0</v>
      </c>
      <c r="GF160" s="68">
        <f t="shared" si="1304"/>
        <v>0</v>
      </c>
      <c r="GG160" s="68">
        <f t="shared" si="1304"/>
        <v>0</v>
      </c>
      <c r="GH160" s="68">
        <f t="shared" si="1304"/>
        <v>0</v>
      </c>
      <c r="GI160" s="139">
        <f t="shared" si="1268"/>
        <v>0</v>
      </c>
      <c r="GJ160" s="140" t="e">
        <f t="shared" si="1269"/>
        <v>#DIV/0!</v>
      </c>
      <c r="GK160" s="149">
        <f t="shared" si="871"/>
        <v>0</v>
      </c>
      <c r="GL160" s="68">
        <f t="shared" si="1305"/>
        <v>0</v>
      </c>
      <c r="GM160" s="68">
        <f t="shared" si="1305"/>
        <v>0</v>
      </c>
      <c r="GN160" s="68">
        <f t="shared" si="1305"/>
        <v>0</v>
      </c>
      <c r="GO160" s="150">
        <f t="shared" si="872"/>
        <v>0</v>
      </c>
      <c r="GP160" s="68">
        <f t="shared" si="1306"/>
        <v>0</v>
      </c>
      <c r="GQ160" s="68">
        <f t="shared" si="1306"/>
        <v>0</v>
      </c>
      <c r="GR160" s="68">
        <f t="shared" si="1306"/>
        <v>0</v>
      </c>
      <c r="GS160" s="139">
        <f t="shared" si="1270"/>
        <v>0</v>
      </c>
      <c r="GT160" s="140" t="e">
        <f t="shared" si="1271"/>
        <v>#DIV/0!</v>
      </c>
      <c r="GV160" s="31">
        <f>+GK160</f>
        <v>0</v>
      </c>
      <c r="GX160" s="65">
        <f t="shared" si="1158"/>
        <v>0</v>
      </c>
      <c r="GZ160" s="79">
        <f t="shared" si="874"/>
        <v>0</v>
      </c>
    </row>
    <row r="161" spans="1:212" ht="15" x14ac:dyDescent="0.2">
      <c r="A161" s="340"/>
      <c r="B161" s="107" t="s">
        <v>420</v>
      </c>
      <c r="C161" s="149">
        <f t="shared" si="1159"/>
        <v>0</v>
      </c>
      <c r="D161" s="68">
        <f>+[1]Аппарат!D156</f>
        <v>0</v>
      </c>
      <c r="E161" s="68">
        <f>+[1]Аппарат!E156</f>
        <v>0</v>
      </c>
      <c r="F161" s="68"/>
      <c r="G161" s="150">
        <f t="shared" si="934"/>
        <v>0</v>
      </c>
      <c r="H161" s="68">
        <f>+[1]Аппарат!H156</f>
        <v>0</v>
      </c>
      <c r="I161" s="68">
        <f>+[1]Аппарат!I156</f>
        <v>0</v>
      </c>
      <c r="J161" s="68">
        <f>+[1]Аппарат!J156</f>
        <v>0</v>
      </c>
      <c r="K161" s="139">
        <f t="shared" si="1162"/>
        <v>0</v>
      </c>
      <c r="L161" s="140" t="e">
        <f t="shared" si="1163"/>
        <v>#DIV/0!</v>
      </c>
      <c r="M161" s="149">
        <f t="shared" si="1233"/>
        <v>0</v>
      </c>
      <c r="N161" s="68">
        <f>+[1]Аппарат!N156</f>
        <v>0</v>
      </c>
      <c r="O161" s="68">
        <f>+[1]Аппарат!O156</f>
        <v>0</v>
      </c>
      <c r="P161" s="68"/>
      <c r="Q161" s="150">
        <f t="shared" si="1156"/>
        <v>0</v>
      </c>
      <c r="R161" s="68">
        <f>+[1]Аппарат!R156</f>
        <v>0</v>
      </c>
      <c r="S161" s="68">
        <f>+[1]Аппарат!S156</f>
        <v>0</v>
      </c>
      <c r="T161" s="68">
        <f>+[1]Аппарат!T156</f>
        <v>0</v>
      </c>
      <c r="U161" s="139">
        <f t="shared" si="1166"/>
        <v>0</v>
      </c>
      <c r="V161" s="140" t="e">
        <f t="shared" si="1167"/>
        <v>#DIV/0!</v>
      </c>
      <c r="W161" s="149">
        <f t="shared" si="841"/>
        <v>0</v>
      </c>
      <c r="X161" s="68">
        <f>+[1]Аппарат!X156</f>
        <v>0</v>
      </c>
      <c r="Y161" s="68">
        <f>+[1]Аппарат!Y156</f>
        <v>0</v>
      </c>
      <c r="Z161" s="68"/>
      <c r="AA161" s="150">
        <f t="shared" si="842"/>
        <v>0</v>
      </c>
      <c r="AB161" s="68">
        <f>+[1]Аппарат!AB156</f>
        <v>0</v>
      </c>
      <c r="AC161" s="68">
        <f>+[1]Аппарат!AC156</f>
        <v>0</v>
      </c>
      <c r="AD161" s="68">
        <f>+[1]Аппарат!AD156</f>
        <v>0</v>
      </c>
      <c r="AE161" s="139">
        <f t="shared" si="1170"/>
        <v>0</v>
      </c>
      <c r="AF161" s="140" t="e">
        <f t="shared" si="1171"/>
        <v>#DIV/0!</v>
      </c>
      <c r="AG161" s="149">
        <f t="shared" si="843"/>
        <v>0</v>
      </c>
      <c r="AH161" s="68">
        <f t="shared" si="1292"/>
        <v>0</v>
      </c>
      <c r="AI161" s="68">
        <f t="shared" si="1292"/>
        <v>0</v>
      </c>
      <c r="AJ161" s="68">
        <f t="shared" si="1292"/>
        <v>0</v>
      </c>
      <c r="AK161" s="150">
        <f t="shared" si="844"/>
        <v>0</v>
      </c>
      <c r="AL161" s="68">
        <f t="shared" si="1293"/>
        <v>0</v>
      </c>
      <c r="AM161" s="68">
        <f t="shared" si="1293"/>
        <v>0</v>
      </c>
      <c r="AN161" s="68">
        <f t="shared" si="1293"/>
        <v>0</v>
      </c>
      <c r="AO161" s="139">
        <f t="shared" si="1174"/>
        <v>0</v>
      </c>
      <c r="AP161" s="140" t="e">
        <f t="shared" si="1175"/>
        <v>#DIV/0!</v>
      </c>
      <c r="AQ161" s="149">
        <f t="shared" si="845"/>
        <v>0</v>
      </c>
      <c r="AR161" s="68">
        <f>+[1]Аппарат!AR156</f>
        <v>0</v>
      </c>
      <c r="AS161" s="68">
        <f>+[1]Аппарат!AS156</f>
        <v>0</v>
      </c>
      <c r="AT161" s="68"/>
      <c r="AU161" s="150">
        <f t="shared" si="846"/>
        <v>0</v>
      </c>
      <c r="AV161" s="68">
        <f>+[1]Аппарат!AV156</f>
        <v>0</v>
      </c>
      <c r="AW161" s="68">
        <f>+[1]Аппарат!AW156</f>
        <v>0</v>
      </c>
      <c r="AX161" s="68">
        <f>+[1]Аппарат!AX156</f>
        <v>0</v>
      </c>
      <c r="AY161" s="139">
        <f t="shared" si="1178"/>
        <v>0</v>
      </c>
      <c r="AZ161" s="140" t="e">
        <f t="shared" si="1179"/>
        <v>#DIV/0!</v>
      </c>
      <c r="BA161" s="149">
        <f t="shared" si="847"/>
        <v>0</v>
      </c>
      <c r="BB161" s="68">
        <f>+[1]Аппарат!BB156</f>
        <v>0</v>
      </c>
      <c r="BC161" s="68">
        <f>+[1]Аппарат!BC156</f>
        <v>0</v>
      </c>
      <c r="BD161" s="68"/>
      <c r="BE161" s="150">
        <f t="shared" si="848"/>
        <v>0</v>
      </c>
      <c r="BF161" s="68">
        <f>+[1]Аппарат!BF156</f>
        <v>0</v>
      </c>
      <c r="BG161" s="68">
        <f>+[1]Аппарат!BG156</f>
        <v>0</v>
      </c>
      <c r="BH161" s="68">
        <f>+[1]Аппарат!BH156</f>
        <v>0</v>
      </c>
      <c r="BI161" s="139">
        <f t="shared" si="1182"/>
        <v>0</v>
      </c>
      <c r="BJ161" s="140" t="e">
        <f t="shared" si="1183"/>
        <v>#DIV/0!</v>
      </c>
      <c r="BK161" s="149">
        <f t="shared" si="849"/>
        <v>0</v>
      </c>
      <c r="BL161" s="68">
        <f>+[1]Аппарат!BL156</f>
        <v>0</v>
      </c>
      <c r="BM161" s="68">
        <f>+[1]Аппарат!BM156</f>
        <v>0</v>
      </c>
      <c r="BN161" s="68"/>
      <c r="BO161" s="150">
        <f t="shared" si="850"/>
        <v>0</v>
      </c>
      <c r="BP161" s="68">
        <f>+[1]Аппарат!BP156</f>
        <v>0</v>
      </c>
      <c r="BQ161" s="68">
        <f>+[1]Аппарат!BQ156</f>
        <v>0</v>
      </c>
      <c r="BR161" s="68">
        <f>+[1]Аппарат!BR156</f>
        <v>0</v>
      </c>
      <c r="BS161" s="139">
        <f t="shared" si="1186"/>
        <v>0</v>
      </c>
      <c r="BT161" s="140" t="e">
        <f t="shared" si="1187"/>
        <v>#DIV/0!</v>
      </c>
      <c r="BU161" s="149">
        <f t="shared" si="851"/>
        <v>0</v>
      </c>
      <c r="BV161" s="68">
        <f t="shared" si="1294"/>
        <v>0</v>
      </c>
      <c r="BW161" s="68">
        <f t="shared" si="1294"/>
        <v>0</v>
      </c>
      <c r="BX161" s="68">
        <f t="shared" si="1294"/>
        <v>0</v>
      </c>
      <c r="BY161" s="150">
        <f t="shared" si="852"/>
        <v>0</v>
      </c>
      <c r="BZ161" s="68">
        <f t="shared" si="1295"/>
        <v>0</v>
      </c>
      <c r="CA161" s="68">
        <f t="shared" si="1295"/>
        <v>0</v>
      </c>
      <c r="CB161" s="68">
        <f t="shared" si="1295"/>
        <v>0</v>
      </c>
      <c r="CC161" s="139">
        <f t="shared" si="1190"/>
        <v>0</v>
      </c>
      <c r="CD161" s="140" t="e">
        <f t="shared" si="1191"/>
        <v>#DIV/0!</v>
      </c>
      <c r="CE161" s="149">
        <f t="shared" si="853"/>
        <v>0</v>
      </c>
      <c r="CF161" s="68">
        <f t="shared" si="1296"/>
        <v>0</v>
      </c>
      <c r="CG161" s="68">
        <f t="shared" si="1296"/>
        <v>0</v>
      </c>
      <c r="CH161" s="68">
        <f t="shared" si="1296"/>
        <v>0</v>
      </c>
      <c r="CI161" s="150">
        <f t="shared" si="854"/>
        <v>0</v>
      </c>
      <c r="CJ161" s="68">
        <f>+[1]Аппарат!CJ156</f>
        <v>0</v>
      </c>
      <c r="CK161" s="68">
        <f>+[1]Аппарат!CK156</f>
        <v>0</v>
      </c>
      <c r="CL161" s="68">
        <f>+[1]Аппарат!CL156</f>
        <v>0</v>
      </c>
      <c r="CM161" s="139">
        <f t="shared" si="1194"/>
        <v>0</v>
      </c>
      <c r="CN161" s="140" t="e">
        <f t="shared" si="1195"/>
        <v>#DIV/0!</v>
      </c>
      <c r="CO161" s="149">
        <f t="shared" si="933"/>
        <v>0</v>
      </c>
      <c r="CP161" s="68">
        <f>+[1]Аппарат!CP156</f>
        <v>0</v>
      </c>
      <c r="CQ161" s="68">
        <f>+[1]Аппарат!CQ156</f>
        <v>0</v>
      </c>
      <c r="CR161" s="68"/>
      <c r="CS161" s="150">
        <f t="shared" si="935"/>
        <v>0</v>
      </c>
      <c r="CT161" s="68">
        <f>+[1]Аппарат!CT156</f>
        <v>0</v>
      </c>
      <c r="CU161" s="68">
        <f>+[1]Аппарат!CU156</f>
        <v>0</v>
      </c>
      <c r="CV161" s="68">
        <f>+[1]Аппарат!CV156</f>
        <v>0</v>
      </c>
      <c r="CW161" s="139">
        <f t="shared" si="1250"/>
        <v>0</v>
      </c>
      <c r="CX161" s="140" t="e">
        <f t="shared" si="1251"/>
        <v>#DIV/0!</v>
      </c>
      <c r="CY161" s="149">
        <f t="shared" si="1239"/>
        <v>0</v>
      </c>
      <c r="CZ161" s="68">
        <f>+[1]Аппарат!CZ156</f>
        <v>0</v>
      </c>
      <c r="DA161" s="68">
        <f>+[1]Аппарат!DA156</f>
        <v>0</v>
      </c>
      <c r="DB161" s="68"/>
      <c r="DC161" s="150">
        <f t="shared" si="1157"/>
        <v>0</v>
      </c>
      <c r="DD161" s="68">
        <f>+[1]Аппарат!DD156</f>
        <v>0</v>
      </c>
      <c r="DE161" s="68">
        <f>+[1]Аппарат!DE156</f>
        <v>0</v>
      </c>
      <c r="DF161" s="68">
        <f>+[1]Аппарат!DF156</f>
        <v>0</v>
      </c>
      <c r="DG161" s="139">
        <f t="shared" si="1252"/>
        <v>0</v>
      </c>
      <c r="DH161" s="140" t="e">
        <f t="shared" si="1253"/>
        <v>#DIV/0!</v>
      </c>
      <c r="DI161" s="149">
        <f t="shared" si="855"/>
        <v>0</v>
      </c>
      <c r="DJ161" s="68">
        <f>+[1]Аппарат!DJ156</f>
        <v>0</v>
      </c>
      <c r="DK161" s="68">
        <f>+[1]Аппарат!DK156</f>
        <v>0</v>
      </c>
      <c r="DL161" s="68"/>
      <c r="DM161" s="150">
        <f t="shared" si="856"/>
        <v>0</v>
      </c>
      <c r="DN161" s="68">
        <f>+[1]Аппарат!DN156</f>
        <v>0</v>
      </c>
      <c r="DO161" s="68">
        <f>+[1]Аппарат!DO156</f>
        <v>0</v>
      </c>
      <c r="DP161" s="68">
        <f>+[1]Аппарат!DP156</f>
        <v>0</v>
      </c>
      <c r="DQ161" s="139">
        <f t="shared" si="1254"/>
        <v>0</v>
      </c>
      <c r="DR161" s="140" t="e">
        <f t="shared" si="1255"/>
        <v>#DIV/0!</v>
      </c>
      <c r="DS161" s="149">
        <f t="shared" si="857"/>
        <v>0</v>
      </c>
      <c r="DT161" s="68">
        <f t="shared" si="1297"/>
        <v>0</v>
      </c>
      <c r="DU161" s="68">
        <f t="shared" si="1297"/>
        <v>0</v>
      </c>
      <c r="DV161" s="68">
        <f t="shared" si="1297"/>
        <v>0</v>
      </c>
      <c r="DW161" s="150">
        <f t="shared" si="858"/>
        <v>0</v>
      </c>
      <c r="DX161" s="68">
        <f t="shared" si="1298"/>
        <v>0</v>
      </c>
      <c r="DY161" s="68">
        <f t="shared" si="1298"/>
        <v>0</v>
      </c>
      <c r="DZ161" s="68">
        <f t="shared" si="1298"/>
        <v>0</v>
      </c>
      <c r="EA161" s="139">
        <f t="shared" si="1256"/>
        <v>0</v>
      </c>
      <c r="EB161" s="140" t="e">
        <f t="shared" si="1257"/>
        <v>#DIV/0!</v>
      </c>
      <c r="EC161" s="149">
        <f t="shared" si="859"/>
        <v>0</v>
      </c>
      <c r="ED161" s="68">
        <f t="shared" si="1299"/>
        <v>0</v>
      </c>
      <c r="EE161" s="68">
        <f t="shared" si="1299"/>
        <v>0</v>
      </c>
      <c r="EF161" s="68">
        <f t="shared" si="1299"/>
        <v>0</v>
      </c>
      <c r="EG161" s="150">
        <f t="shared" si="860"/>
        <v>0</v>
      </c>
      <c r="EH161" s="68">
        <f t="shared" si="1300"/>
        <v>0</v>
      </c>
      <c r="EI161" s="68">
        <f t="shared" si="1300"/>
        <v>0</v>
      </c>
      <c r="EJ161" s="68">
        <f t="shared" si="1300"/>
        <v>0</v>
      </c>
      <c r="EK161" s="139">
        <f t="shared" si="1258"/>
        <v>0</v>
      </c>
      <c r="EL161" s="140" t="e">
        <f t="shared" si="1259"/>
        <v>#DIV/0!</v>
      </c>
      <c r="EM161" s="149">
        <f t="shared" si="861"/>
        <v>0</v>
      </c>
      <c r="EN161" s="68">
        <f>+[1]Аппарат!EN156</f>
        <v>0</v>
      </c>
      <c r="EO161" s="68">
        <f>+[1]Аппарат!EO156</f>
        <v>0</v>
      </c>
      <c r="EP161" s="68"/>
      <c r="EQ161" s="150">
        <f t="shared" si="862"/>
        <v>0</v>
      </c>
      <c r="ER161" s="68">
        <f>+[1]Аппарат!ER156</f>
        <v>0</v>
      </c>
      <c r="ES161" s="68">
        <f>+[1]Аппарат!ES156</f>
        <v>0</v>
      </c>
      <c r="ET161" s="68">
        <f>+[1]Аппарат!ET156</f>
        <v>0</v>
      </c>
      <c r="EU161" s="139">
        <f t="shared" si="1260"/>
        <v>0</v>
      </c>
      <c r="EV161" s="140" t="e">
        <f t="shared" si="1261"/>
        <v>#DIV/0!</v>
      </c>
      <c r="EW161" s="149">
        <f t="shared" si="863"/>
        <v>0</v>
      </c>
      <c r="EX161" s="68">
        <f>+[1]Аппарат!EX156</f>
        <v>0</v>
      </c>
      <c r="EY161" s="68">
        <f>+[1]Аппарат!EY156</f>
        <v>0</v>
      </c>
      <c r="EZ161" s="68"/>
      <c r="FA161" s="150">
        <f t="shared" si="864"/>
        <v>0</v>
      </c>
      <c r="FB161" s="68">
        <f>+[1]Аппарат!FB156</f>
        <v>0</v>
      </c>
      <c r="FC161" s="68">
        <f>+[1]Аппарат!FC156</f>
        <v>0</v>
      </c>
      <c r="FD161" s="68">
        <f>+[1]Аппарат!FD156</f>
        <v>0</v>
      </c>
      <c r="FE161" s="139">
        <f t="shared" si="1262"/>
        <v>0</v>
      </c>
      <c r="FF161" s="140" t="e">
        <f t="shared" si="1263"/>
        <v>#DIV/0!</v>
      </c>
      <c r="FG161" s="149">
        <f t="shared" si="865"/>
        <v>0</v>
      </c>
      <c r="FH161" s="68">
        <f>+[1]Аппарат!FH156</f>
        <v>0</v>
      </c>
      <c r="FI161" s="68">
        <f>+[1]Аппарат!FI156</f>
        <v>0</v>
      </c>
      <c r="FJ161" s="68"/>
      <c r="FK161" s="150">
        <f t="shared" si="866"/>
        <v>0</v>
      </c>
      <c r="FL161" s="68">
        <f>+[1]Аппарат!FL156</f>
        <v>0</v>
      </c>
      <c r="FM161" s="68">
        <f>+[1]Аппарат!FM156</f>
        <v>0</v>
      </c>
      <c r="FN161" s="68">
        <f>+[1]Аппарат!FN156</f>
        <v>0</v>
      </c>
      <c r="FO161" s="139">
        <f t="shared" si="1264"/>
        <v>0</v>
      </c>
      <c r="FP161" s="140" t="e">
        <f t="shared" si="1265"/>
        <v>#DIV/0!</v>
      </c>
      <c r="FQ161" s="149">
        <f t="shared" si="867"/>
        <v>0</v>
      </c>
      <c r="FR161" s="68">
        <f t="shared" si="1301"/>
        <v>0</v>
      </c>
      <c r="FS161" s="68">
        <f t="shared" si="1301"/>
        <v>0</v>
      </c>
      <c r="FT161" s="68">
        <f t="shared" si="1301"/>
        <v>0</v>
      </c>
      <c r="FU161" s="150">
        <f t="shared" si="868"/>
        <v>0</v>
      </c>
      <c r="FV161" s="68">
        <f t="shared" si="1302"/>
        <v>0</v>
      </c>
      <c r="FW161" s="68">
        <f t="shared" si="1302"/>
        <v>0</v>
      </c>
      <c r="FX161" s="68">
        <f t="shared" si="1302"/>
        <v>0</v>
      </c>
      <c r="FY161" s="139">
        <f t="shared" si="1266"/>
        <v>0</v>
      </c>
      <c r="FZ161" s="140" t="e">
        <f t="shared" si="1267"/>
        <v>#DIV/0!</v>
      </c>
      <c r="GA161" s="149">
        <f t="shared" si="869"/>
        <v>0</v>
      </c>
      <c r="GB161" s="68">
        <f t="shared" si="1303"/>
        <v>0</v>
      </c>
      <c r="GC161" s="68">
        <f t="shared" si="1303"/>
        <v>0</v>
      </c>
      <c r="GD161" s="68">
        <f t="shared" si="1303"/>
        <v>0</v>
      </c>
      <c r="GE161" s="150">
        <f t="shared" si="870"/>
        <v>0</v>
      </c>
      <c r="GF161" s="68">
        <f t="shared" si="1304"/>
        <v>0</v>
      </c>
      <c r="GG161" s="68">
        <f t="shared" si="1304"/>
        <v>0</v>
      </c>
      <c r="GH161" s="68">
        <f t="shared" si="1304"/>
        <v>0</v>
      </c>
      <c r="GI161" s="139">
        <f t="shared" si="1268"/>
        <v>0</v>
      </c>
      <c r="GJ161" s="140" t="e">
        <f t="shared" si="1269"/>
        <v>#DIV/0!</v>
      </c>
      <c r="GK161" s="149">
        <f t="shared" si="871"/>
        <v>0</v>
      </c>
      <c r="GL161" s="68">
        <f t="shared" si="1305"/>
        <v>0</v>
      </c>
      <c r="GM161" s="68">
        <f t="shared" si="1305"/>
        <v>0</v>
      </c>
      <c r="GN161" s="68">
        <f t="shared" si="1305"/>
        <v>0</v>
      </c>
      <c r="GO161" s="150">
        <f t="shared" si="872"/>
        <v>0</v>
      </c>
      <c r="GP161" s="68">
        <f t="shared" si="1306"/>
        <v>0</v>
      </c>
      <c r="GQ161" s="68">
        <f t="shared" si="1306"/>
        <v>0</v>
      </c>
      <c r="GR161" s="68">
        <f t="shared" si="1306"/>
        <v>0</v>
      </c>
      <c r="GS161" s="139">
        <f t="shared" si="1270"/>
        <v>0</v>
      </c>
      <c r="GT161" s="140" t="e">
        <f t="shared" si="1271"/>
        <v>#DIV/0!</v>
      </c>
      <c r="GV161" s="31">
        <f t="shared" ref="GV161:GV162" si="1307">+GK161</f>
        <v>0</v>
      </c>
      <c r="GX161" s="65">
        <f t="shared" si="1158"/>
        <v>0</v>
      </c>
      <c r="GZ161" s="79">
        <f t="shared" si="874"/>
        <v>0</v>
      </c>
    </row>
    <row r="162" spans="1:212" ht="15" x14ac:dyDescent="0.2">
      <c r="A162" s="340"/>
      <c r="B162" s="107" t="s">
        <v>421</v>
      </c>
      <c r="C162" s="149">
        <f t="shared" si="1159"/>
        <v>0</v>
      </c>
      <c r="D162" s="68">
        <f>+[1]Аппарат!D157</f>
        <v>0</v>
      </c>
      <c r="E162" s="68">
        <f>+[1]Аппарат!E157</f>
        <v>0</v>
      </c>
      <c r="F162" s="68"/>
      <c r="G162" s="150">
        <f t="shared" si="934"/>
        <v>0</v>
      </c>
      <c r="H162" s="68">
        <f>+[1]Аппарат!H157</f>
        <v>0</v>
      </c>
      <c r="I162" s="68">
        <f>+[1]Аппарат!I157</f>
        <v>0</v>
      </c>
      <c r="J162" s="68">
        <f>+[1]Аппарат!J157</f>
        <v>0</v>
      </c>
      <c r="K162" s="139">
        <f t="shared" si="1162"/>
        <v>0</v>
      </c>
      <c r="L162" s="140" t="e">
        <f t="shared" si="1163"/>
        <v>#DIV/0!</v>
      </c>
      <c r="M162" s="149">
        <f t="shared" si="1233"/>
        <v>0</v>
      </c>
      <c r="N162" s="68">
        <f>+[1]Аппарат!N157</f>
        <v>0</v>
      </c>
      <c r="O162" s="68">
        <f>+[1]Аппарат!O157</f>
        <v>0</v>
      </c>
      <c r="P162" s="68"/>
      <c r="Q162" s="150">
        <f t="shared" si="1156"/>
        <v>0</v>
      </c>
      <c r="R162" s="68">
        <f>+[1]Аппарат!R157</f>
        <v>0</v>
      </c>
      <c r="S162" s="68">
        <f>+[1]Аппарат!S157</f>
        <v>0</v>
      </c>
      <c r="T162" s="68">
        <f>+[1]Аппарат!T157</f>
        <v>0</v>
      </c>
      <c r="U162" s="139">
        <f t="shared" si="1166"/>
        <v>0</v>
      </c>
      <c r="V162" s="140" t="e">
        <f t="shared" si="1167"/>
        <v>#DIV/0!</v>
      </c>
      <c r="W162" s="149">
        <f t="shared" si="841"/>
        <v>0</v>
      </c>
      <c r="X162" s="68">
        <f>+[1]Аппарат!X157</f>
        <v>0</v>
      </c>
      <c r="Y162" s="68">
        <f>+[1]Аппарат!Y157</f>
        <v>0</v>
      </c>
      <c r="Z162" s="68"/>
      <c r="AA162" s="150">
        <f t="shared" si="842"/>
        <v>0</v>
      </c>
      <c r="AB162" s="68">
        <f>+[1]Аппарат!AB157</f>
        <v>0</v>
      </c>
      <c r="AC162" s="68">
        <f>+[1]Аппарат!AC157</f>
        <v>0</v>
      </c>
      <c r="AD162" s="68">
        <f>+[1]Аппарат!AD157</f>
        <v>0</v>
      </c>
      <c r="AE162" s="139">
        <f t="shared" si="1170"/>
        <v>0</v>
      </c>
      <c r="AF162" s="140" t="e">
        <f t="shared" si="1171"/>
        <v>#DIV/0!</v>
      </c>
      <c r="AG162" s="149">
        <f t="shared" si="843"/>
        <v>0</v>
      </c>
      <c r="AH162" s="68">
        <f t="shared" si="1292"/>
        <v>0</v>
      </c>
      <c r="AI162" s="68">
        <f t="shared" si="1292"/>
        <v>0</v>
      </c>
      <c r="AJ162" s="68">
        <f t="shared" si="1292"/>
        <v>0</v>
      </c>
      <c r="AK162" s="150">
        <f t="shared" si="844"/>
        <v>0</v>
      </c>
      <c r="AL162" s="68">
        <f t="shared" si="1293"/>
        <v>0</v>
      </c>
      <c r="AM162" s="68">
        <f t="shared" si="1293"/>
        <v>0</v>
      </c>
      <c r="AN162" s="68">
        <f t="shared" si="1293"/>
        <v>0</v>
      </c>
      <c r="AO162" s="139">
        <f t="shared" si="1174"/>
        <v>0</v>
      </c>
      <c r="AP162" s="140" t="e">
        <f t="shared" si="1175"/>
        <v>#DIV/0!</v>
      </c>
      <c r="AQ162" s="149">
        <f t="shared" si="845"/>
        <v>0</v>
      </c>
      <c r="AR162" s="68">
        <f>+[1]Аппарат!AR157</f>
        <v>0</v>
      </c>
      <c r="AS162" s="68">
        <f>+[1]Аппарат!AS157</f>
        <v>0</v>
      </c>
      <c r="AT162" s="68"/>
      <c r="AU162" s="150">
        <f t="shared" si="846"/>
        <v>0</v>
      </c>
      <c r="AV162" s="68">
        <f>+[1]Аппарат!AV157</f>
        <v>0</v>
      </c>
      <c r="AW162" s="68">
        <f>+[1]Аппарат!AW157</f>
        <v>0</v>
      </c>
      <c r="AX162" s="68">
        <f>+[1]Аппарат!AX157</f>
        <v>0</v>
      </c>
      <c r="AY162" s="139">
        <f t="shared" si="1178"/>
        <v>0</v>
      </c>
      <c r="AZ162" s="140" t="e">
        <f t="shared" si="1179"/>
        <v>#DIV/0!</v>
      </c>
      <c r="BA162" s="149">
        <f t="shared" si="847"/>
        <v>0</v>
      </c>
      <c r="BB162" s="68">
        <f>+[1]Аппарат!BB157</f>
        <v>0</v>
      </c>
      <c r="BC162" s="68">
        <f>+[1]Аппарат!BC157</f>
        <v>0</v>
      </c>
      <c r="BD162" s="68"/>
      <c r="BE162" s="150">
        <f t="shared" si="848"/>
        <v>0</v>
      </c>
      <c r="BF162" s="68">
        <f>+[1]Аппарат!BF157</f>
        <v>0</v>
      </c>
      <c r="BG162" s="68">
        <f>+[1]Аппарат!BG157</f>
        <v>0</v>
      </c>
      <c r="BH162" s="68">
        <f>+[1]Аппарат!BH157</f>
        <v>0</v>
      </c>
      <c r="BI162" s="139">
        <f t="shared" si="1182"/>
        <v>0</v>
      </c>
      <c r="BJ162" s="140" t="e">
        <f t="shared" si="1183"/>
        <v>#DIV/0!</v>
      </c>
      <c r="BK162" s="149">
        <f t="shared" si="849"/>
        <v>0</v>
      </c>
      <c r="BL162" s="68">
        <f>+[1]Аппарат!BL157</f>
        <v>0</v>
      </c>
      <c r="BM162" s="68">
        <f>+[1]Аппарат!BM157</f>
        <v>0</v>
      </c>
      <c r="BN162" s="68"/>
      <c r="BO162" s="150">
        <f t="shared" si="850"/>
        <v>0</v>
      </c>
      <c r="BP162" s="68">
        <f>+[1]Аппарат!BP157</f>
        <v>0</v>
      </c>
      <c r="BQ162" s="68">
        <f>+[1]Аппарат!BQ157</f>
        <v>0</v>
      </c>
      <c r="BR162" s="68">
        <f>+[1]Аппарат!BR157</f>
        <v>0</v>
      </c>
      <c r="BS162" s="139">
        <f t="shared" si="1186"/>
        <v>0</v>
      </c>
      <c r="BT162" s="140" t="e">
        <f t="shared" si="1187"/>
        <v>#DIV/0!</v>
      </c>
      <c r="BU162" s="149">
        <f t="shared" si="851"/>
        <v>0</v>
      </c>
      <c r="BV162" s="68">
        <f t="shared" si="1294"/>
        <v>0</v>
      </c>
      <c r="BW162" s="68">
        <f t="shared" si="1294"/>
        <v>0</v>
      </c>
      <c r="BX162" s="68">
        <f t="shared" si="1294"/>
        <v>0</v>
      </c>
      <c r="BY162" s="150">
        <f t="shared" si="852"/>
        <v>0</v>
      </c>
      <c r="BZ162" s="68">
        <f t="shared" si="1295"/>
        <v>0</v>
      </c>
      <c r="CA162" s="68">
        <f t="shared" si="1295"/>
        <v>0</v>
      </c>
      <c r="CB162" s="68">
        <f t="shared" si="1295"/>
        <v>0</v>
      </c>
      <c r="CC162" s="139">
        <f t="shared" si="1190"/>
        <v>0</v>
      </c>
      <c r="CD162" s="140" t="e">
        <f t="shared" si="1191"/>
        <v>#DIV/0!</v>
      </c>
      <c r="CE162" s="149">
        <f t="shared" si="853"/>
        <v>0</v>
      </c>
      <c r="CF162" s="68">
        <f t="shared" si="1296"/>
        <v>0</v>
      </c>
      <c r="CG162" s="68">
        <f t="shared" si="1296"/>
        <v>0</v>
      </c>
      <c r="CH162" s="68">
        <f t="shared" si="1296"/>
        <v>0</v>
      </c>
      <c r="CI162" s="150">
        <f t="shared" si="854"/>
        <v>0</v>
      </c>
      <c r="CJ162" s="68">
        <f>+[1]Аппарат!CJ157</f>
        <v>0</v>
      </c>
      <c r="CK162" s="68">
        <f>+[1]Аппарат!CK157</f>
        <v>0</v>
      </c>
      <c r="CL162" s="68">
        <f>+[1]Аппарат!CL157</f>
        <v>0</v>
      </c>
      <c r="CM162" s="139">
        <f t="shared" si="1194"/>
        <v>0</v>
      </c>
      <c r="CN162" s="140" t="e">
        <f t="shared" si="1195"/>
        <v>#DIV/0!</v>
      </c>
      <c r="CO162" s="149">
        <f t="shared" si="933"/>
        <v>0</v>
      </c>
      <c r="CP162" s="68">
        <f>+[1]Аппарат!CP157</f>
        <v>0</v>
      </c>
      <c r="CQ162" s="68">
        <f>+[1]Аппарат!CQ157</f>
        <v>0</v>
      </c>
      <c r="CR162" s="68"/>
      <c r="CS162" s="150">
        <f t="shared" si="935"/>
        <v>0</v>
      </c>
      <c r="CT162" s="68">
        <f>+[1]Аппарат!CT157</f>
        <v>0</v>
      </c>
      <c r="CU162" s="68">
        <f>+[1]Аппарат!CU157</f>
        <v>0</v>
      </c>
      <c r="CV162" s="68">
        <f>+[1]Аппарат!CV157</f>
        <v>0</v>
      </c>
      <c r="CW162" s="139">
        <f t="shared" si="1250"/>
        <v>0</v>
      </c>
      <c r="CX162" s="140" t="e">
        <f t="shared" si="1251"/>
        <v>#DIV/0!</v>
      </c>
      <c r="CY162" s="149">
        <f t="shared" si="1239"/>
        <v>0</v>
      </c>
      <c r="CZ162" s="68">
        <f>+[1]Аппарат!CZ157</f>
        <v>0</v>
      </c>
      <c r="DA162" s="68">
        <f>+[1]Аппарат!DA157</f>
        <v>0</v>
      </c>
      <c r="DB162" s="68"/>
      <c r="DC162" s="150">
        <f t="shared" si="1157"/>
        <v>0</v>
      </c>
      <c r="DD162" s="68">
        <f>+[1]Аппарат!DD157</f>
        <v>0</v>
      </c>
      <c r="DE162" s="68">
        <f>+[1]Аппарат!DE157</f>
        <v>0</v>
      </c>
      <c r="DF162" s="68">
        <f>+[1]Аппарат!DF157</f>
        <v>0</v>
      </c>
      <c r="DG162" s="139">
        <f t="shared" si="1252"/>
        <v>0</v>
      </c>
      <c r="DH162" s="140" t="e">
        <f t="shared" si="1253"/>
        <v>#DIV/0!</v>
      </c>
      <c r="DI162" s="149">
        <f t="shared" si="855"/>
        <v>0</v>
      </c>
      <c r="DJ162" s="68">
        <f>+[1]Аппарат!DJ157</f>
        <v>0</v>
      </c>
      <c r="DK162" s="68">
        <f>+[1]Аппарат!DK157</f>
        <v>0</v>
      </c>
      <c r="DL162" s="68"/>
      <c r="DM162" s="150">
        <f t="shared" si="856"/>
        <v>0</v>
      </c>
      <c r="DN162" s="68">
        <f>+[1]Аппарат!DN157</f>
        <v>0</v>
      </c>
      <c r="DO162" s="68">
        <f>+[1]Аппарат!DO157</f>
        <v>0</v>
      </c>
      <c r="DP162" s="68">
        <f>+[1]Аппарат!DP157</f>
        <v>0</v>
      </c>
      <c r="DQ162" s="139">
        <f t="shared" si="1254"/>
        <v>0</v>
      </c>
      <c r="DR162" s="140" t="e">
        <f t="shared" si="1255"/>
        <v>#DIV/0!</v>
      </c>
      <c r="DS162" s="149">
        <f t="shared" si="857"/>
        <v>0</v>
      </c>
      <c r="DT162" s="68">
        <f t="shared" si="1297"/>
        <v>0</v>
      </c>
      <c r="DU162" s="68">
        <f t="shared" si="1297"/>
        <v>0</v>
      </c>
      <c r="DV162" s="68">
        <f t="shared" si="1297"/>
        <v>0</v>
      </c>
      <c r="DW162" s="150">
        <f t="shared" si="858"/>
        <v>0</v>
      </c>
      <c r="DX162" s="68">
        <f t="shared" si="1298"/>
        <v>0</v>
      </c>
      <c r="DY162" s="68">
        <f t="shared" si="1298"/>
        <v>0</v>
      </c>
      <c r="DZ162" s="68">
        <f t="shared" si="1298"/>
        <v>0</v>
      </c>
      <c r="EA162" s="139">
        <f t="shared" si="1256"/>
        <v>0</v>
      </c>
      <c r="EB162" s="140" t="e">
        <f t="shared" si="1257"/>
        <v>#DIV/0!</v>
      </c>
      <c r="EC162" s="149">
        <f t="shared" si="859"/>
        <v>0</v>
      </c>
      <c r="ED162" s="68">
        <f t="shared" si="1299"/>
        <v>0</v>
      </c>
      <c r="EE162" s="68">
        <f t="shared" si="1299"/>
        <v>0</v>
      </c>
      <c r="EF162" s="68">
        <f t="shared" si="1299"/>
        <v>0</v>
      </c>
      <c r="EG162" s="150">
        <f t="shared" si="860"/>
        <v>0</v>
      </c>
      <c r="EH162" s="68">
        <f t="shared" si="1300"/>
        <v>0</v>
      </c>
      <c r="EI162" s="68">
        <f t="shared" si="1300"/>
        <v>0</v>
      </c>
      <c r="EJ162" s="68">
        <f t="shared" si="1300"/>
        <v>0</v>
      </c>
      <c r="EK162" s="139">
        <f t="shared" si="1258"/>
        <v>0</v>
      </c>
      <c r="EL162" s="140" t="e">
        <f t="shared" si="1259"/>
        <v>#DIV/0!</v>
      </c>
      <c r="EM162" s="149">
        <f t="shared" si="861"/>
        <v>0</v>
      </c>
      <c r="EN162" s="68">
        <f>+[1]Аппарат!EN157</f>
        <v>0</v>
      </c>
      <c r="EO162" s="68">
        <f>+[1]Аппарат!EO157</f>
        <v>0</v>
      </c>
      <c r="EP162" s="68"/>
      <c r="EQ162" s="150">
        <f t="shared" si="862"/>
        <v>0</v>
      </c>
      <c r="ER162" s="68">
        <f>+[1]Аппарат!ER157</f>
        <v>0</v>
      </c>
      <c r="ES162" s="68">
        <f>+[1]Аппарат!ES157</f>
        <v>0</v>
      </c>
      <c r="ET162" s="68">
        <f>+[1]Аппарат!ET157</f>
        <v>0</v>
      </c>
      <c r="EU162" s="139">
        <f t="shared" si="1260"/>
        <v>0</v>
      </c>
      <c r="EV162" s="140" t="e">
        <f t="shared" si="1261"/>
        <v>#DIV/0!</v>
      </c>
      <c r="EW162" s="149">
        <f t="shared" si="863"/>
        <v>0</v>
      </c>
      <c r="EX162" s="68">
        <f>+[1]Аппарат!EX157</f>
        <v>0</v>
      </c>
      <c r="EY162" s="68">
        <f>+[1]Аппарат!EY157</f>
        <v>0</v>
      </c>
      <c r="EZ162" s="68"/>
      <c r="FA162" s="150">
        <f t="shared" si="864"/>
        <v>0</v>
      </c>
      <c r="FB162" s="68">
        <f>+[1]Аппарат!FB157</f>
        <v>0</v>
      </c>
      <c r="FC162" s="68">
        <f>+[1]Аппарат!FC157</f>
        <v>0</v>
      </c>
      <c r="FD162" s="68">
        <f>+[1]Аппарат!FD157</f>
        <v>0</v>
      </c>
      <c r="FE162" s="139">
        <f t="shared" si="1262"/>
        <v>0</v>
      </c>
      <c r="FF162" s="140" t="e">
        <f t="shared" si="1263"/>
        <v>#DIV/0!</v>
      </c>
      <c r="FG162" s="149">
        <f t="shared" si="865"/>
        <v>0</v>
      </c>
      <c r="FH162" s="68">
        <f>+[1]Аппарат!FH157</f>
        <v>0</v>
      </c>
      <c r="FI162" s="68">
        <f>+[1]Аппарат!FI157</f>
        <v>0</v>
      </c>
      <c r="FJ162" s="68"/>
      <c r="FK162" s="150">
        <f t="shared" si="866"/>
        <v>0</v>
      </c>
      <c r="FL162" s="68">
        <f>+[1]Аппарат!FL157</f>
        <v>0</v>
      </c>
      <c r="FM162" s="68">
        <f>+[1]Аппарат!FM157</f>
        <v>0</v>
      </c>
      <c r="FN162" s="68">
        <f>+[1]Аппарат!FN157</f>
        <v>0</v>
      </c>
      <c r="FO162" s="139">
        <f t="shared" si="1264"/>
        <v>0</v>
      </c>
      <c r="FP162" s="140" t="e">
        <f t="shared" si="1265"/>
        <v>#DIV/0!</v>
      </c>
      <c r="FQ162" s="149">
        <f t="shared" si="867"/>
        <v>0</v>
      </c>
      <c r="FR162" s="68">
        <f t="shared" si="1301"/>
        <v>0</v>
      </c>
      <c r="FS162" s="68">
        <f t="shared" si="1301"/>
        <v>0</v>
      </c>
      <c r="FT162" s="68">
        <f t="shared" si="1301"/>
        <v>0</v>
      </c>
      <c r="FU162" s="150">
        <f t="shared" si="868"/>
        <v>0</v>
      </c>
      <c r="FV162" s="68">
        <f t="shared" si="1302"/>
        <v>0</v>
      </c>
      <c r="FW162" s="68">
        <f t="shared" si="1302"/>
        <v>0</v>
      </c>
      <c r="FX162" s="68">
        <f t="shared" si="1302"/>
        <v>0</v>
      </c>
      <c r="FY162" s="139">
        <f t="shared" si="1266"/>
        <v>0</v>
      </c>
      <c r="FZ162" s="140" t="e">
        <f t="shared" si="1267"/>
        <v>#DIV/0!</v>
      </c>
      <c r="GA162" s="149">
        <f t="shared" si="869"/>
        <v>0</v>
      </c>
      <c r="GB162" s="68">
        <f t="shared" si="1303"/>
        <v>0</v>
      </c>
      <c r="GC162" s="68">
        <f t="shared" si="1303"/>
        <v>0</v>
      </c>
      <c r="GD162" s="68">
        <f t="shared" si="1303"/>
        <v>0</v>
      </c>
      <c r="GE162" s="150">
        <f t="shared" si="870"/>
        <v>0</v>
      </c>
      <c r="GF162" s="68">
        <f t="shared" si="1304"/>
        <v>0</v>
      </c>
      <c r="GG162" s="68">
        <f t="shared" si="1304"/>
        <v>0</v>
      </c>
      <c r="GH162" s="68">
        <f t="shared" si="1304"/>
        <v>0</v>
      </c>
      <c r="GI162" s="139">
        <f t="shared" si="1268"/>
        <v>0</v>
      </c>
      <c r="GJ162" s="140" t="e">
        <f t="shared" si="1269"/>
        <v>#DIV/0!</v>
      </c>
      <c r="GK162" s="149">
        <f t="shared" si="871"/>
        <v>0</v>
      </c>
      <c r="GL162" s="68">
        <f t="shared" si="1305"/>
        <v>0</v>
      </c>
      <c r="GM162" s="68">
        <f t="shared" si="1305"/>
        <v>0</v>
      </c>
      <c r="GN162" s="68">
        <f t="shared" si="1305"/>
        <v>0</v>
      </c>
      <c r="GO162" s="150">
        <f t="shared" si="872"/>
        <v>0</v>
      </c>
      <c r="GP162" s="68">
        <f t="shared" si="1306"/>
        <v>0</v>
      </c>
      <c r="GQ162" s="68">
        <f t="shared" si="1306"/>
        <v>0</v>
      </c>
      <c r="GR162" s="68">
        <f t="shared" si="1306"/>
        <v>0</v>
      </c>
      <c r="GS162" s="139">
        <f t="shared" si="1270"/>
        <v>0</v>
      </c>
      <c r="GT162" s="140" t="e">
        <f t="shared" si="1271"/>
        <v>#DIV/0!</v>
      </c>
      <c r="GV162" s="31">
        <f t="shared" si="1307"/>
        <v>0</v>
      </c>
      <c r="GX162" s="65">
        <f t="shared" si="1158"/>
        <v>0</v>
      </c>
      <c r="GZ162" s="79">
        <f t="shared" si="874"/>
        <v>0</v>
      </c>
    </row>
    <row r="163" spans="1:212" ht="15" x14ac:dyDescent="0.2">
      <c r="A163" s="341"/>
      <c r="B163" s="107" t="s">
        <v>422</v>
      </c>
      <c r="C163" s="149">
        <f t="shared" si="1159"/>
        <v>5</v>
      </c>
      <c r="D163" s="68">
        <f>+[1]Аппарат!D158</f>
        <v>3.6604473034517659</v>
      </c>
      <c r="E163" s="68">
        <f>+[1]Аппарат!E158</f>
        <v>1.3395526965482341</v>
      </c>
      <c r="F163" s="68"/>
      <c r="G163" s="150">
        <f t="shared" si="934"/>
        <v>0</v>
      </c>
      <c r="H163" s="68">
        <f>+[1]Аппарат!H158</f>
        <v>0</v>
      </c>
      <c r="I163" s="68">
        <f>+[1]Аппарат!I158</f>
        <v>0</v>
      </c>
      <c r="J163" s="68">
        <f>+[1]Аппарат!J158</f>
        <v>0</v>
      </c>
      <c r="K163" s="139">
        <f t="shared" si="1162"/>
        <v>5</v>
      </c>
      <c r="L163" s="140">
        <f t="shared" si="1163"/>
        <v>-100</v>
      </c>
      <c r="M163" s="149">
        <f t="shared" si="1233"/>
        <v>5.0000000000000009</v>
      </c>
      <c r="N163" s="68">
        <f>+[1]Аппарат!N158</f>
        <v>3.6641823089203069</v>
      </c>
      <c r="O163" s="68">
        <f>+[1]Аппарат!O158</f>
        <v>1.3358176910796937</v>
      </c>
      <c r="P163" s="68"/>
      <c r="Q163" s="150">
        <f t="shared" si="1156"/>
        <v>0</v>
      </c>
      <c r="R163" s="68">
        <f>+[1]Аппарат!R158</f>
        <v>0</v>
      </c>
      <c r="S163" s="68">
        <f>+[1]Аппарат!S158</f>
        <v>0</v>
      </c>
      <c r="T163" s="68">
        <f>+[1]Аппарат!T158</f>
        <v>0</v>
      </c>
      <c r="U163" s="139">
        <f t="shared" si="1166"/>
        <v>5.0000000000000009</v>
      </c>
      <c r="V163" s="140">
        <f t="shared" si="1167"/>
        <v>-100</v>
      </c>
      <c r="W163" s="149">
        <f t="shared" ref="W163:W224" si="1308">SUM(X163:Z163)</f>
        <v>365</v>
      </c>
      <c r="X163" s="68">
        <f>+[1]Аппарат!X158</f>
        <v>267.21265315197888</v>
      </c>
      <c r="Y163" s="68">
        <f>+[1]Аппарат!Y158</f>
        <v>97.787346848021102</v>
      </c>
      <c r="Z163" s="68"/>
      <c r="AA163" s="150">
        <f t="shared" ref="AA163:AA224" si="1309">SUM(AB163:AD163)</f>
        <v>0</v>
      </c>
      <c r="AB163" s="68">
        <f>+[1]Аппарат!AB158</f>
        <v>0</v>
      </c>
      <c r="AC163" s="68">
        <f>+[1]Аппарат!AC158</f>
        <v>0</v>
      </c>
      <c r="AD163" s="68">
        <f>+[1]Аппарат!AD158</f>
        <v>0</v>
      </c>
      <c r="AE163" s="139">
        <f t="shared" si="1170"/>
        <v>365</v>
      </c>
      <c r="AF163" s="140">
        <f t="shared" si="1171"/>
        <v>-100</v>
      </c>
      <c r="AG163" s="149">
        <f t="shared" ref="AG163:AG224" si="1310">SUM(AH163:AJ163)</f>
        <v>375</v>
      </c>
      <c r="AH163" s="68">
        <f t="shared" si="1292"/>
        <v>274.53728276435095</v>
      </c>
      <c r="AI163" s="68">
        <f t="shared" si="1292"/>
        <v>100.46271723564902</v>
      </c>
      <c r="AJ163" s="68">
        <f t="shared" si="1292"/>
        <v>0</v>
      </c>
      <c r="AK163" s="150">
        <f t="shared" ref="AK163:AK224" si="1311">SUM(AL163:AN163)</f>
        <v>0</v>
      </c>
      <c r="AL163" s="68">
        <f t="shared" si="1293"/>
        <v>0</v>
      </c>
      <c r="AM163" s="68">
        <f t="shared" si="1293"/>
        <v>0</v>
      </c>
      <c r="AN163" s="68">
        <f t="shared" si="1293"/>
        <v>0</v>
      </c>
      <c r="AO163" s="139">
        <f t="shared" si="1174"/>
        <v>375</v>
      </c>
      <c r="AP163" s="140">
        <f t="shared" si="1175"/>
        <v>-100</v>
      </c>
      <c r="AQ163" s="149">
        <f t="shared" ref="AQ163:AQ224" si="1312">SUM(AR163:AT163)</f>
        <v>365</v>
      </c>
      <c r="AR163" s="68">
        <f>+[1]Аппарат!AR158</f>
        <v>267.21265315197888</v>
      </c>
      <c r="AS163" s="68">
        <f>+[1]Аппарат!AS158</f>
        <v>97.787346848021102</v>
      </c>
      <c r="AT163" s="68"/>
      <c r="AU163" s="150">
        <f t="shared" ref="AU163:AU224" si="1313">SUM(AV163:AX163)</f>
        <v>0</v>
      </c>
      <c r="AV163" s="68">
        <f>+[1]Аппарат!AV158</f>
        <v>0</v>
      </c>
      <c r="AW163" s="68">
        <f>+[1]Аппарат!AW158</f>
        <v>0</v>
      </c>
      <c r="AX163" s="68">
        <f>+[1]Аппарат!AX158</f>
        <v>0</v>
      </c>
      <c r="AY163" s="139">
        <f t="shared" si="1178"/>
        <v>365</v>
      </c>
      <c r="AZ163" s="140">
        <f t="shared" si="1179"/>
        <v>-100</v>
      </c>
      <c r="BA163" s="149">
        <f t="shared" ref="BA163:BA224" si="1314">SUM(BB163:BD163)</f>
        <v>5</v>
      </c>
      <c r="BB163" s="68">
        <f>+[1]Аппарат!BB158</f>
        <v>3.6383366199130869</v>
      </c>
      <c r="BC163" s="68">
        <f>+[1]Аппарат!BC158</f>
        <v>1.3616633800869131</v>
      </c>
      <c r="BD163" s="68"/>
      <c r="BE163" s="150">
        <f t="shared" ref="BE163:BE224" si="1315">SUM(BF163:BH163)</f>
        <v>0</v>
      </c>
      <c r="BF163" s="68">
        <f>+[1]Аппарат!BF158</f>
        <v>0</v>
      </c>
      <c r="BG163" s="68">
        <f>+[1]Аппарат!BG158</f>
        <v>0</v>
      </c>
      <c r="BH163" s="68">
        <f>+[1]Аппарат!BH158</f>
        <v>0</v>
      </c>
      <c r="BI163" s="139">
        <f t="shared" si="1182"/>
        <v>5</v>
      </c>
      <c r="BJ163" s="140">
        <f t="shared" si="1183"/>
        <v>-100</v>
      </c>
      <c r="BK163" s="149">
        <f t="shared" ref="BK163:BK224" si="1316">SUM(BL163:BN163)</f>
        <v>5</v>
      </c>
      <c r="BL163" s="68">
        <f>+[1]Аппарат!BL158</f>
        <v>3.6604473034517659</v>
      </c>
      <c r="BM163" s="68">
        <f>+[1]Аппарат!BM158</f>
        <v>1.3395526965482341</v>
      </c>
      <c r="BN163" s="68"/>
      <c r="BO163" s="150">
        <f t="shared" ref="BO163:BO224" si="1317">SUM(BP163:BR163)</f>
        <v>0</v>
      </c>
      <c r="BP163" s="68">
        <f>+[1]Аппарат!BP158</f>
        <v>0</v>
      </c>
      <c r="BQ163" s="68">
        <f>+[1]Аппарат!BQ158</f>
        <v>0</v>
      </c>
      <c r="BR163" s="68">
        <f>+[1]Аппарат!BR158</f>
        <v>0</v>
      </c>
      <c r="BS163" s="139">
        <f t="shared" si="1186"/>
        <v>5</v>
      </c>
      <c r="BT163" s="140">
        <f t="shared" si="1187"/>
        <v>-100</v>
      </c>
      <c r="BU163" s="149">
        <f t="shared" ref="BU163:BU224" si="1318">SUM(BV163:BX163)</f>
        <v>375</v>
      </c>
      <c r="BV163" s="68">
        <f t="shared" si="1294"/>
        <v>274.51143707534374</v>
      </c>
      <c r="BW163" s="68">
        <f t="shared" si="1294"/>
        <v>100.48856292465625</v>
      </c>
      <c r="BX163" s="68">
        <f t="shared" si="1294"/>
        <v>0</v>
      </c>
      <c r="BY163" s="150">
        <f t="shared" ref="BY163:BY224" si="1319">SUM(BZ163:CB163)</f>
        <v>0</v>
      </c>
      <c r="BZ163" s="68">
        <f t="shared" si="1295"/>
        <v>0</v>
      </c>
      <c r="CA163" s="68">
        <f t="shared" si="1295"/>
        <v>0</v>
      </c>
      <c r="CB163" s="68">
        <f t="shared" si="1295"/>
        <v>0</v>
      </c>
      <c r="CC163" s="139">
        <f t="shared" si="1190"/>
        <v>375</v>
      </c>
      <c r="CD163" s="140">
        <f t="shared" si="1191"/>
        <v>-100</v>
      </c>
      <c r="CE163" s="149">
        <f t="shared" ref="CE163:CE224" si="1320">SUM(CF163:CH163)</f>
        <v>750</v>
      </c>
      <c r="CF163" s="68">
        <f t="shared" si="1296"/>
        <v>549.04871983969474</v>
      </c>
      <c r="CG163" s="68">
        <f t="shared" si="1296"/>
        <v>200.95128016030526</v>
      </c>
      <c r="CH163" s="68">
        <f t="shared" si="1296"/>
        <v>0</v>
      </c>
      <c r="CI163" s="150">
        <f t="shared" ref="CI163:CI224" si="1321">SUM(CJ163:CL163)</f>
        <v>0</v>
      </c>
      <c r="CJ163" s="68">
        <f>+[1]Аппарат!CJ158</f>
        <v>0</v>
      </c>
      <c r="CK163" s="68">
        <f>+[1]Аппарат!CK158</f>
        <v>0</v>
      </c>
      <c r="CL163" s="68">
        <f>+[1]Аппарат!CL158</f>
        <v>0</v>
      </c>
      <c r="CM163" s="139">
        <f t="shared" si="1194"/>
        <v>750</v>
      </c>
      <c r="CN163" s="140">
        <f t="shared" si="1195"/>
        <v>-100</v>
      </c>
      <c r="CO163" s="149">
        <f t="shared" si="933"/>
        <v>5</v>
      </c>
      <c r="CP163" s="68">
        <f>+[1]Аппарат!CP158</f>
        <v>3.6604473034517659</v>
      </c>
      <c r="CQ163" s="68">
        <f>+[1]Аппарат!CQ158</f>
        <v>1.3395526965482345</v>
      </c>
      <c r="CR163" s="68"/>
      <c r="CS163" s="150">
        <f t="shared" si="935"/>
        <v>0</v>
      </c>
      <c r="CT163" s="68">
        <f>+[1]Аппарат!CT158</f>
        <v>0</v>
      </c>
      <c r="CU163" s="68">
        <f>+[1]Аппарат!CU158</f>
        <v>0</v>
      </c>
      <c r="CV163" s="68">
        <f>+[1]Аппарат!CV158</f>
        <v>0</v>
      </c>
      <c r="CW163" s="139">
        <f t="shared" si="1250"/>
        <v>5</v>
      </c>
      <c r="CX163" s="140">
        <f t="shared" si="1251"/>
        <v>-100</v>
      </c>
      <c r="CY163" s="149">
        <f t="shared" si="1239"/>
        <v>5</v>
      </c>
      <c r="CZ163" s="68">
        <f>+[1]Аппарат!CZ158</f>
        <v>3.638460162676223</v>
      </c>
      <c r="DA163" s="68">
        <f>+[1]Аппарат!DA158</f>
        <v>1.3615398373237775</v>
      </c>
      <c r="DB163" s="68"/>
      <c r="DC163" s="150">
        <f t="shared" si="1157"/>
        <v>0</v>
      </c>
      <c r="DD163" s="68">
        <f>+[1]Аппарат!DD158</f>
        <v>0</v>
      </c>
      <c r="DE163" s="68">
        <f>+[1]Аппарат!DE158</f>
        <v>0</v>
      </c>
      <c r="DF163" s="68">
        <f>+[1]Аппарат!DF158</f>
        <v>0</v>
      </c>
      <c r="DG163" s="139">
        <f t="shared" si="1252"/>
        <v>5</v>
      </c>
      <c r="DH163" s="140">
        <f t="shared" si="1253"/>
        <v>-100</v>
      </c>
      <c r="DI163" s="149">
        <f t="shared" ref="DI163:DI224" si="1322">SUM(DJ163:DL163)</f>
        <v>5</v>
      </c>
      <c r="DJ163" s="68">
        <f>+[1]Аппарат!DJ158</f>
        <v>3.6604473034517655</v>
      </c>
      <c r="DK163" s="68">
        <f>+[1]Аппарат!DK158</f>
        <v>1.3395526965482345</v>
      </c>
      <c r="DL163" s="68"/>
      <c r="DM163" s="150">
        <f t="shared" ref="DM163:DM224" si="1323">SUM(DN163:DP163)</f>
        <v>0</v>
      </c>
      <c r="DN163" s="68">
        <f>+[1]Аппарат!DN158</f>
        <v>0</v>
      </c>
      <c r="DO163" s="68">
        <f>+[1]Аппарат!DO158</f>
        <v>0</v>
      </c>
      <c r="DP163" s="68">
        <f>+[1]Аппарат!DP158</f>
        <v>0</v>
      </c>
      <c r="DQ163" s="139">
        <f t="shared" si="1254"/>
        <v>5</v>
      </c>
      <c r="DR163" s="140">
        <f t="shared" si="1255"/>
        <v>-100</v>
      </c>
      <c r="DS163" s="149">
        <f t="shared" ref="DS163:DS190" si="1324">SUM(DT163:DV163)</f>
        <v>15</v>
      </c>
      <c r="DT163" s="68">
        <f t="shared" si="1297"/>
        <v>10.959354769579754</v>
      </c>
      <c r="DU163" s="68">
        <f t="shared" si="1297"/>
        <v>4.040645230420246</v>
      </c>
      <c r="DV163" s="68">
        <f t="shared" si="1297"/>
        <v>0</v>
      </c>
      <c r="DW163" s="150">
        <f t="shared" ref="DW163:DW224" si="1325">SUM(DX163:DZ163)</f>
        <v>0</v>
      </c>
      <c r="DX163" s="68">
        <f t="shared" si="1298"/>
        <v>0</v>
      </c>
      <c r="DY163" s="68">
        <f t="shared" si="1298"/>
        <v>0</v>
      </c>
      <c r="DZ163" s="68">
        <f t="shared" si="1298"/>
        <v>0</v>
      </c>
      <c r="EA163" s="139">
        <f t="shared" si="1256"/>
        <v>15</v>
      </c>
      <c r="EB163" s="140">
        <f t="shared" si="1257"/>
        <v>-100</v>
      </c>
      <c r="EC163" s="149">
        <f t="shared" ref="EC163:EC190" si="1326">SUM(ED163:EF163)</f>
        <v>765</v>
      </c>
      <c r="ED163" s="68">
        <f t="shared" si="1299"/>
        <v>560.00807460927444</v>
      </c>
      <c r="EE163" s="68">
        <f t="shared" si="1299"/>
        <v>204.9919253907255</v>
      </c>
      <c r="EF163" s="68">
        <f t="shared" si="1299"/>
        <v>0</v>
      </c>
      <c r="EG163" s="150">
        <f t="shared" ref="EG163:EG224" si="1327">SUM(EH163:EJ163)</f>
        <v>0</v>
      </c>
      <c r="EH163" s="68">
        <f t="shared" si="1300"/>
        <v>0</v>
      </c>
      <c r="EI163" s="68">
        <f t="shared" si="1300"/>
        <v>0</v>
      </c>
      <c r="EJ163" s="68">
        <f t="shared" si="1300"/>
        <v>0</v>
      </c>
      <c r="EK163" s="139">
        <f t="shared" si="1258"/>
        <v>765</v>
      </c>
      <c r="EL163" s="140">
        <f t="shared" si="1259"/>
        <v>-100</v>
      </c>
      <c r="EM163" s="149">
        <f t="shared" ref="EM163:EM224" si="1328">SUM(EN163:EP163)</f>
        <v>5.0000000000000009</v>
      </c>
      <c r="EN163" s="68">
        <f>+[1]Аппарат!EN158</f>
        <v>3.6604473034517664</v>
      </c>
      <c r="EO163" s="68">
        <f>+[1]Аппарат!EO158</f>
        <v>1.3395526965482343</v>
      </c>
      <c r="EP163" s="68"/>
      <c r="EQ163" s="150">
        <f t="shared" ref="EQ163:EQ224" si="1329">SUM(ER163:ET163)</f>
        <v>0</v>
      </c>
      <c r="ER163" s="68">
        <f>+[1]Аппарат!ER158</f>
        <v>0</v>
      </c>
      <c r="ES163" s="68">
        <f>+[1]Аппарат!ES158</f>
        <v>0</v>
      </c>
      <c r="ET163" s="68">
        <f>+[1]Аппарат!ET158</f>
        <v>0</v>
      </c>
      <c r="EU163" s="139">
        <f t="shared" si="1260"/>
        <v>5.0000000000000009</v>
      </c>
      <c r="EV163" s="140">
        <f t="shared" si="1261"/>
        <v>-100</v>
      </c>
      <c r="EW163" s="149">
        <f t="shared" ref="EW163:EW224" si="1330">SUM(EX163:EZ163)</f>
        <v>5</v>
      </c>
      <c r="EX163" s="68">
        <f>+[1]Аппарат!EX158</f>
        <v>3.6379150045431978</v>
      </c>
      <c r="EY163" s="68">
        <f>+[1]Аппарат!EY158</f>
        <v>1.3620849954568024</v>
      </c>
      <c r="EZ163" s="68"/>
      <c r="FA163" s="150">
        <f t="shared" ref="FA163:FA224" si="1331">SUM(FB163:FD163)</f>
        <v>0</v>
      </c>
      <c r="FB163" s="68">
        <f>+[1]Аппарат!FB158</f>
        <v>0</v>
      </c>
      <c r="FC163" s="68">
        <f>+[1]Аппарат!FC158</f>
        <v>0</v>
      </c>
      <c r="FD163" s="68">
        <f>+[1]Аппарат!FD158</f>
        <v>0</v>
      </c>
      <c r="FE163" s="139">
        <f t="shared" si="1262"/>
        <v>5</v>
      </c>
      <c r="FF163" s="140">
        <f t="shared" si="1263"/>
        <v>-100</v>
      </c>
      <c r="FG163" s="149">
        <f t="shared" ref="FG163:FG224" si="1332">SUM(FH163:FJ163)</f>
        <v>5</v>
      </c>
      <c r="FH163" s="68">
        <f>+[1]Аппарат!FH158</f>
        <v>3.6604473034517655</v>
      </c>
      <c r="FI163" s="68">
        <f>+[1]Аппарат!FI158</f>
        <v>1.3395526965482341</v>
      </c>
      <c r="FJ163" s="68"/>
      <c r="FK163" s="150">
        <f t="shared" ref="FK163:FK224" si="1333">SUM(FL163:FN163)</f>
        <v>0</v>
      </c>
      <c r="FL163" s="68">
        <f>+[1]Аппарат!FL158</f>
        <v>0</v>
      </c>
      <c r="FM163" s="68">
        <f>+[1]Аппарат!FM158</f>
        <v>0</v>
      </c>
      <c r="FN163" s="68">
        <f>+[1]Аппарат!FN158</f>
        <v>0</v>
      </c>
      <c r="FO163" s="139">
        <f t="shared" si="1264"/>
        <v>5</v>
      </c>
      <c r="FP163" s="140">
        <f t="shared" si="1265"/>
        <v>-100</v>
      </c>
      <c r="FQ163" s="149">
        <f t="shared" ref="FQ163:FQ224" si="1334">SUM(FR163:FT163)</f>
        <v>15</v>
      </c>
      <c r="FR163" s="68">
        <f t="shared" si="1301"/>
        <v>10.958809611446728</v>
      </c>
      <c r="FS163" s="68">
        <f t="shared" si="1301"/>
        <v>4.0411903885532707</v>
      </c>
      <c r="FT163" s="68">
        <f t="shared" si="1301"/>
        <v>0</v>
      </c>
      <c r="FU163" s="150">
        <f t="shared" ref="FU163:FU224" si="1335">SUM(FV163:FX163)</f>
        <v>0</v>
      </c>
      <c r="FV163" s="68">
        <f t="shared" si="1302"/>
        <v>0</v>
      </c>
      <c r="FW163" s="68">
        <f t="shared" si="1302"/>
        <v>0</v>
      </c>
      <c r="FX163" s="68">
        <f t="shared" si="1302"/>
        <v>0</v>
      </c>
      <c r="FY163" s="139">
        <f t="shared" si="1266"/>
        <v>15</v>
      </c>
      <c r="FZ163" s="140">
        <f t="shared" si="1267"/>
        <v>-100</v>
      </c>
      <c r="GA163" s="149">
        <f t="shared" ref="GA163:GA224" si="1336">SUM(GB163:GD163)</f>
        <v>30</v>
      </c>
      <c r="GB163" s="68">
        <f t="shared" si="1303"/>
        <v>21.918164381026482</v>
      </c>
      <c r="GC163" s="68">
        <f t="shared" si="1303"/>
        <v>8.0818356189735177</v>
      </c>
      <c r="GD163" s="68">
        <f t="shared" si="1303"/>
        <v>0</v>
      </c>
      <c r="GE163" s="150">
        <f t="shared" ref="GE163:GE224" si="1337">SUM(GF163:GH163)</f>
        <v>0</v>
      </c>
      <c r="GF163" s="68">
        <f t="shared" si="1304"/>
        <v>0</v>
      </c>
      <c r="GG163" s="68">
        <f t="shared" si="1304"/>
        <v>0</v>
      </c>
      <c r="GH163" s="68">
        <f t="shared" si="1304"/>
        <v>0</v>
      </c>
      <c r="GI163" s="139">
        <f t="shared" si="1268"/>
        <v>30</v>
      </c>
      <c r="GJ163" s="140">
        <f t="shared" si="1269"/>
        <v>-100</v>
      </c>
      <c r="GK163" s="149">
        <f t="shared" ref="GK163:GK224" si="1338">SUM(GL163:GN163)</f>
        <v>780</v>
      </c>
      <c r="GL163" s="68">
        <f t="shared" si="1305"/>
        <v>570.96688422072123</v>
      </c>
      <c r="GM163" s="68">
        <f t="shared" si="1305"/>
        <v>209.03311577927877</v>
      </c>
      <c r="GN163" s="68">
        <f t="shared" si="1305"/>
        <v>0</v>
      </c>
      <c r="GO163" s="150">
        <f t="shared" ref="GO163:GO224" si="1339">SUM(GP163:GR163)</f>
        <v>0</v>
      </c>
      <c r="GP163" s="68">
        <f t="shared" si="1306"/>
        <v>0</v>
      </c>
      <c r="GQ163" s="68">
        <f t="shared" si="1306"/>
        <v>0</v>
      </c>
      <c r="GR163" s="68">
        <f t="shared" si="1306"/>
        <v>0</v>
      </c>
      <c r="GS163" s="139">
        <f t="shared" si="1270"/>
        <v>780</v>
      </c>
      <c r="GT163" s="140">
        <f t="shared" si="1271"/>
        <v>-100</v>
      </c>
      <c r="GV163" s="31">
        <f>+GK163</f>
        <v>780</v>
      </c>
      <c r="GX163" s="65">
        <f t="shared" si="1158"/>
        <v>0</v>
      </c>
      <c r="GZ163" s="79">
        <f t="shared" si="874"/>
        <v>0</v>
      </c>
    </row>
    <row r="164" spans="1:212" s="76" customFormat="1" ht="15" x14ac:dyDescent="0.2">
      <c r="A164" s="131" t="s">
        <v>290</v>
      </c>
      <c r="B164" s="132" t="s">
        <v>416</v>
      </c>
      <c r="C164" s="147">
        <f t="shared" si="1159"/>
        <v>5</v>
      </c>
      <c r="D164" s="145">
        <f>SUM(D158:D163)</f>
        <v>3.6604473034517659</v>
      </c>
      <c r="E164" s="145">
        <f t="shared" ref="E164:F164" si="1340">SUM(E158:E163)</f>
        <v>1.3395526965482341</v>
      </c>
      <c r="F164" s="145">
        <f t="shared" si="1340"/>
        <v>0</v>
      </c>
      <c r="G164" s="145">
        <f t="shared" si="934"/>
        <v>0</v>
      </c>
      <c r="H164" s="145">
        <f>SUM(H158:H163)</f>
        <v>0</v>
      </c>
      <c r="I164" s="145">
        <f t="shared" ref="I164:J164" si="1341">SUM(I158:I163)</f>
        <v>0</v>
      </c>
      <c r="J164" s="145">
        <f t="shared" si="1341"/>
        <v>0</v>
      </c>
      <c r="K164" s="145">
        <f t="shared" si="1162"/>
        <v>5</v>
      </c>
      <c r="L164" s="146">
        <f t="shared" si="1163"/>
        <v>-100</v>
      </c>
      <c r="M164" s="147">
        <f t="shared" si="1233"/>
        <v>5.0000000000000009</v>
      </c>
      <c r="N164" s="145">
        <f>SUM(N158:N163)</f>
        <v>3.6641823089203069</v>
      </c>
      <c r="O164" s="145">
        <f t="shared" ref="O164:P164" si="1342">SUM(O158:O163)</f>
        <v>1.3358176910796937</v>
      </c>
      <c r="P164" s="145">
        <f t="shared" si="1342"/>
        <v>0</v>
      </c>
      <c r="Q164" s="145">
        <f t="shared" si="1156"/>
        <v>0</v>
      </c>
      <c r="R164" s="145">
        <f>SUM(R158:R163)</f>
        <v>0</v>
      </c>
      <c r="S164" s="145">
        <f t="shared" ref="S164:T164" si="1343">SUM(S158:S163)</f>
        <v>0</v>
      </c>
      <c r="T164" s="145">
        <f t="shared" si="1343"/>
        <v>0</v>
      </c>
      <c r="U164" s="145">
        <f t="shared" si="1166"/>
        <v>5.0000000000000009</v>
      </c>
      <c r="V164" s="146">
        <f t="shared" si="1167"/>
        <v>-100</v>
      </c>
      <c r="W164" s="147">
        <f t="shared" si="1308"/>
        <v>365</v>
      </c>
      <c r="X164" s="145">
        <f>SUM(X158:X163)</f>
        <v>267.21265315197888</v>
      </c>
      <c r="Y164" s="145">
        <f t="shared" ref="Y164:Z164" si="1344">SUM(Y158:Y163)</f>
        <v>97.787346848021102</v>
      </c>
      <c r="Z164" s="145">
        <f t="shared" si="1344"/>
        <v>0</v>
      </c>
      <c r="AA164" s="145">
        <f t="shared" si="1309"/>
        <v>0</v>
      </c>
      <c r="AB164" s="145">
        <f>SUM(AB158:AB163)</f>
        <v>0</v>
      </c>
      <c r="AC164" s="145">
        <f t="shared" ref="AC164:AD164" si="1345">SUM(AC158:AC163)</f>
        <v>0</v>
      </c>
      <c r="AD164" s="145">
        <f t="shared" si="1345"/>
        <v>0</v>
      </c>
      <c r="AE164" s="145">
        <f t="shared" si="1170"/>
        <v>365</v>
      </c>
      <c r="AF164" s="146">
        <f t="shared" si="1171"/>
        <v>-100</v>
      </c>
      <c r="AG164" s="147">
        <f t="shared" si="1310"/>
        <v>375</v>
      </c>
      <c r="AH164" s="145">
        <f>SUM(AH158:AH163)</f>
        <v>274.53728276435095</v>
      </c>
      <c r="AI164" s="145">
        <f t="shared" ref="AI164:AJ164" si="1346">SUM(AI158:AI163)</f>
        <v>100.46271723564902</v>
      </c>
      <c r="AJ164" s="145">
        <f t="shared" si="1346"/>
        <v>0</v>
      </c>
      <c r="AK164" s="145">
        <f t="shared" si="1311"/>
        <v>0</v>
      </c>
      <c r="AL164" s="145">
        <f>SUM(AL158:AL163)</f>
        <v>0</v>
      </c>
      <c r="AM164" s="145">
        <f t="shared" ref="AM164:AN164" si="1347">SUM(AM158:AM163)</f>
        <v>0</v>
      </c>
      <c r="AN164" s="145">
        <f t="shared" si="1347"/>
        <v>0</v>
      </c>
      <c r="AO164" s="145">
        <f t="shared" si="1174"/>
        <v>375</v>
      </c>
      <c r="AP164" s="146">
        <f t="shared" si="1175"/>
        <v>-100</v>
      </c>
      <c r="AQ164" s="147">
        <f t="shared" si="1312"/>
        <v>365</v>
      </c>
      <c r="AR164" s="145">
        <f>SUM(AR158:AR163)</f>
        <v>267.21265315197888</v>
      </c>
      <c r="AS164" s="145">
        <f t="shared" ref="AS164:AT164" si="1348">SUM(AS158:AS163)</f>
        <v>97.787346848021102</v>
      </c>
      <c r="AT164" s="145">
        <f t="shared" si="1348"/>
        <v>0</v>
      </c>
      <c r="AU164" s="145">
        <f t="shared" si="1313"/>
        <v>0</v>
      </c>
      <c r="AV164" s="145">
        <f>SUM(AV158:AV163)</f>
        <v>0</v>
      </c>
      <c r="AW164" s="145">
        <f t="shared" ref="AW164:AX164" si="1349">SUM(AW158:AW163)</f>
        <v>0</v>
      </c>
      <c r="AX164" s="145">
        <f t="shared" si="1349"/>
        <v>0</v>
      </c>
      <c r="AY164" s="145">
        <f t="shared" si="1178"/>
        <v>365</v>
      </c>
      <c r="AZ164" s="146">
        <f t="shared" si="1179"/>
        <v>-100</v>
      </c>
      <c r="BA164" s="147">
        <f t="shared" si="1314"/>
        <v>5</v>
      </c>
      <c r="BB164" s="145">
        <f>SUM(BB158:BB163)</f>
        <v>3.6383366199130869</v>
      </c>
      <c r="BC164" s="145">
        <f t="shared" ref="BC164:BD164" si="1350">SUM(BC158:BC163)</f>
        <v>1.3616633800869131</v>
      </c>
      <c r="BD164" s="145">
        <f t="shared" si="1350"/>
        <v>0</v>
      </c>
      <c r="BE164" s="145">
        <f t="shared" si="1315"/>
        <v>0</v>
      </c>
      <c r="BF164" s="145">
        <f>SUM(BF158:BF163)</f>
        <v>0</v>
      </c>
      <c r="BG164" s="145">
        <f t="shared" ref="BG164:BH164" si="1351">SUM(BG158:BG163)</f>
        <v>0</v>
      </c>
      <c r="BH164" s="145">
        <f t="shared" si="1351"/>
        <v>0</v>
      </c>
      <c r="BI164" s="145">
        <f t="shared" si="1182"/>
        <v>5</v>
      </c>
      <c r="BJ164" s="146">
        <f t="shared" si="1183"/>
        <v>-100</v>
      </c>
      <c r="BK164" s="147">
        <f t="shared" si="1316"/>
        <v>5</v>
      </c>
      <c r="BL164" s="145">
        <f>SUM(BL158:BL163)</f>
        <v>3.6604473034517659</v>
      </c>
      <c r="BM164" s="145">
        <f t="shared" ref="BM164:BN164" si="1352">SUM(BM158:BM163)</f>
        <v>1.3395526965482341</v>
      </c>
      <c r="BN164" s="145">
        <f t="shared" si="1352"/>
        <v>0</v>
      </c>
      <c r="BO164" s="145">
        <f t="shared" si="1317"/>
        <v>0</v>
      </c>
      <c r="BP164" s="145">
        <f>SUM(BP158:BP163)</f>
        <v>0</v>
      </c>
      <c r="BQ164" s="145">
        <f t="shared" ref="BQ164:BR164" si="1353">SUM(BQ158:BQ163)</f>
        <v>0</v>
      </c>
      <c r="BR164" s="145">
        <f t="shared" si="1353"/>
        <v>0</v>
      </c>
      <c r="BS164" s="145">
        <f t="shared" si="1186"/>
        <v>5</v>
      </c>
      <c r="BT164" s="146">
        <f t="shared" si="1187"/>
        <v>-100</v>
      </c>
      <c r="BU164" s="147">
        <f t="shared" si="1318"/>
        <v>375</v>
      </c>
      <c r="BV164" s="145">
        <f>SUM(BV158:BV163)</f>
        <v>274.51143707534374</v>
      </c>
      <c r="BW164" s="145">
        <f t="shared" ref="BW164:BX164" si="1354">SUM(BW158:BW163)</f>
        <v>100.48856292465625</v>
      </c>
      <c r="BX164" s="145">
        <f t="shared" si="1354"/>
        <v>0</v>
      </c>
      <c r="BY164" s="145">
        <f t="shared" si="1319"/>
        <v>0</v>
      </c>
      <c r="BZ164" s="145">
        <f>SUM(BZ158:BZ163)</f>
        <v>0</v>
      </c>
      <c r="CA164" s="145">
        <f t="shared" ref="CA164:CB164" si="1355">SUM(CA158:CA163)</f>
        <v>0</v>
      </c>
      <c r="CB164" s="145">
        <f t="shared" si="1355"/>
        <v>0</v>
      </c>
      <c r="CC164" s="145">
        <f t="shared" si="1190"/>
        <v>375</v>
      </c>
      <c r="CD164" s="146">
        <f t="shared" si="1191"/>
        <v>-100</v>
      </c>
      <c r="CE164" s="147">
        <f t="shared" si="1320"/>
        <v>750</v>
      </c>
      <c r="CF164" s="145">
        <f>SUM(CF158:CF163)</f>
        <v>549.04871983969474</v>
      </c>
      <c r="CG164" s="145">
        <f t="shared" ref="CG164:CH164" si="1356">SUM(CG158:CG163)</f>
        <v>200.95128016030526</v>
      </c>
      <c r="CH164" s="145">
        <f t="shared" si="1356"/>
        <v>0</v>
      </c>
      <c r="CI164" s="145">
        <f t="shared" si="1321"/>
        <v>0</v>
      </c>
      <c r="CJ164" s="145">
        <f>SUM(CJ158:CJ163)</f>
        <v>0</v>
      </c>
      <c r="CK164" s="145">
        <f t="shared" ref="CK164:CL164" si="1357">SUM(CK158:CK163)</f>
        <v>0</v>
      </c>
      <c r="CL164" s="145">
        <f t="shared" si="1357"/>
        <v>0</v>
      </c>
      <c r="CM164" s="145">
        <f t="shared" si="1194"/>
        <v>750</v>
      </c>
      <c r="CN164" s="146">
        <f t="shared" si="1195"/>
        <v>-100</v>
      </c>
      <c r="CO164" s="147">
        <f t="shared" si="933"/>
        <v>5</v>
      </c>
      <c r="CP164" s="145">
        <f>SUM(CP158:CP163)</f>
        <v>3.6604473034517659</v>
      </c>
      <c r="CQ164" s="145">
        <f t="shared" ref="CQ164:FB164" si="1358">SUM(CQ158:CQ163)</f>
        <v>1.3395526965482345</v>
      </c>
      <c r="CR164" s="145">
        <f t="shared" si="1358"/>
        <v>0</v>
      </c>
      <c r="CS164" s="145">
        <f t="shared" si="1358"/>
        <v>0</v>
      </c>
      <c r="CT164" s="145">
        <f t="shared" si="1358"/>
        <v>0</v>
      </c>
      <c r="CU164" s="145">
        <f t="shared" si="1358"/>
        <v>0</v>
      </c>
      <c r="CV164" s="145">
        <f t="shared" si="1358"/>
        <v>0</v>
      </c>
      <c r="CW164" s="145">
        <f t="shared" si="1358"/>
        <v>5</v>
      </c>
      <c r="CX164" s="146" t="e">
        <f t="shared" si="1358"/>
        <v>#DIV/0!</v>
      </c>
      <c r="CY164" s="147">
        <f t="shared" si="1358"/>
        <v>5</v>
      </c>
      <c r="CZ164" s="145">
        <f t="shared" si="1358"/>
        <v>3.638460162676223</v>
      </c>
      <c r="DA164" s="145">
        <f t="shared" si="1358"/>
        <v>1.3615398373237775</v>
      </c>
      <c r="DB164" s="145">
        <f t="shared" si="1358"/>
        <v>0</v>
      </c>
      <c r="DC164" s="145">
        <f t="shared" si="1358"/>
        <v>0</v>
      </c>
      <c r="DD164" s="145">
        <f t="shared" si="1358"/>
        <v>0</v>
      </c>
      <c r="DE164" s="145">
        <f t="shared" si="1358"/>
        <v>0</v>
      </c>
      <c r="DF164" s="145">
        <f t="shared" si="1358"/>
        <v>0</v>
      </c>
      <c r="DG164" s="145">
        <f t="shared" si="1358"/>
        <v>5</v>
      </c>
      <c r="DH164" s="146" t="e">
        <f t="shared" si="1358"/>
        <v>#DIV/0!</v>
      </c>
      <c r="DI164" s="147">
        <f t="shared" si="1358"/>
        <v>5</v>
      </c>
      <c r="DJ164" s="145">
        <f t="shared" si="1358"/>
        <v>3.6604473034517655</v>
      </c>
      <c r="DK164" s="145">
        <f t="shared" si="1358"/>
        <v>1.3395526965482345</v>
      </c>
      <c r="DL164" s="145">
        <f t="shared" si="1358"/>
        <v>0</v>
      </c>
      <c r="DM164" s="145">
        <f t="shared" si="1358"/>
        <v>0</v>
      </c>
      <c r="DN164" s="145">
        <f t="shared" si="1358"/>
        <v>0</v>
      </c>
      <c r="DO164" s="145">
        <f t="shared" si="1358"/>
        <v>0</v>
      </c>
      <c r="DP164" s="145">
        <f t="shared" si="1358"/>
        <v>0</v>
      </c>
      <c r="DQ164" s="145">
        <f t="shared" si="1358"/>
        <v>5</v>
      </c>
      <c r="DR164" s="146" t="e">
        <f t="shared" si="1358"/>
        <v>#DIV/0!</v>
      </c>
      <c r="DS164" s="147">
        <f t="shared" si="1358"/>
        <v>15</v>
      </c>
      <c r="DT164" s="145">
        <f t="shared" si="1358"/>
        <v>10.959354769579754</v>
      </c>
      <c r="DU164" s="145">
        <f t="shared" si="1358"/>
        <v>4.040645230420246</v>
      </c>
      <c r="DV164" s="145">
        <f t="shared" si="1358"/>
        <v>0</v>
      </c>
      <c r="DW164" s="145">
        <f t="shared" si="1358"/>
        <v>0</v>
      </c>
      <c r="DX164" s="145">
        <f t="shared" si="1358"/>
        <v>0</v>
      </c>
      <c r="DY164" s="145">
        <f t="shared" si="1358"/>
        <v>0</v>
      </c>
      <c r="DZ164" s="145">
        <f t="shared" si="1358"/>
        <v>0</v>
      </c>
      <c r="EA164" s="145">
        <f t="shared" si="1358"/>
        <v>15</v>
      </c>
      <c r="EB164" s="146" t="e">
        <f t="shared" si="1358"/>
        <v>#DIV/0!</v>
      </c>
      <c r="EC164" s="147">
        <f t="shared" si="1358"/>
        <v>765</v>
      </c>
      <c r="ED164" s="145">
        <f t="shared" si="1358"/>
        <v>560.00807460927444</v>
      </c>
      <c r="EE164" s="145">
        <f t="shared" si="1358"/>
        <v>204.9919253907255</v>
      </c>
      <c r="EF164" s="145">
        <f t="shared" si="1358"/>
        <v>0</v>
      </c>
      <c r="EG164" s="145">
        <f t="shared" si="1358"/>
        <v>0</v>
      </c>
      <c r="EH164" s="145">
        <f t="shared" si="1358"/>
        <v>0</v>
      </c>
      <c r="EI164" s="145">
        <f t="shared" si="1358"/>
        <v>0</v>
      </c>
      <c r="EJ164" s="145">
        <f t="shared" si="1358"/>
        <v>0</v>
      </c>
      <c r="EK164" s="145">
        <f t="shared" si="1358"/>
        <v>765</v>
      </c>
      <c r="EL164" s="146" t="e">
        <f t="shared" si="1358"/>
        <v>#DIV/0!</v>
      </c>
      <c r="EM164" s="147">
        <f t="shared" si="1358"/>
        <v>5.0000000000000009</v>
      </c>
      <c r="EN164" s="145">
        <f t="shared" si="1358"/>
        <v>3.6604473034517664</v>
      </c>
      <c r="EO164" s="145">
        <f t="shared" si="1358"/>
        <v>1.3395526965482343</v>
      </c>
      <c r="EP164" s="145">
        <f t="shared" si="1358"/>
        <v>0</v>
      </c>
      <c r="EQ164" s="145">
        <f t="shared" si="1358"/>
        <v>0</v>
      </c>
      <c r="ER164" s="145">
        <f t="shared" si="1358"/>
        <v>0</v>
      </c>
      <c r="ES164" s="145">
        <f t="shared" si="1358"/>
        <v>0</v>
      </c>
      <c r="ET164" s="145">
        <f t="shared" si="1358"/>
        <v>0</v>
      </c>
      <c r="EU164" s="145">
        <f t="shared" si="1358"/>
        <v>5.0000000000000009</v>
      </c>
      <c r="EV164" s="146" t="e">
        <f t="shared" si="1358"/>
        <v>#DIV/0!</v>
      </c>
      <c r="EW164" s="147">
        <f t="shared" si="1358"/>
        <v>5</v>
      </c>
      <c r="EX164" s="145">
        <f t="shared" si="1358"/>
        <v>3.6379150045431978</v>
      </c>
      <c r="EY164" s="145">
        <f t="shared" si="1358"/>
        <v>1.3620849954568024</v>
      </c>
      <c r="EZ164" s="145">
        <f t="shared" si="1358"/>
        <v>0</v>
      </c>
      <c r="FA164" s="145">
        <f t="shared" si="1358"/>
        <v>0</v>
      </c>
      <c r="FB164" s="145">
        <f t="shared" si="1358"/>
        <v>0</v>
      </c>
      <c r="FC164" s="145">
        <f t="shared" ref="FC164:GV164" si="1359">SUM(FC158:FC163)</f>
        <v>0</v>
      </c>
      <c r="FD164" s="145">
        <f t="shared" si="1359"/>
        <v>0</v>
      </c>
      <c r="FE164" s="145">
        <f t="shared" si="1359"/>
        <v>5</v>
      </c>
      <c r="FF164" s="146" t="e">
        <f t="shared" si="1359"/>
        <v>#DIV/0!</v>
      </c>
      <c r="FG164" s="147">
        <f t="shared" si="1359"/>
        <v>5</v>
      </c>
      <c r="FH164" s="145">
        <f t="shared" si="1359"/>
        <v>3.6604473034517655</v>
      </c>
      <c r="FI164" s="145">
        <f t="shared" si="1359"/>
        <v>1.3395526965482341</v>
      </c>
      <c r="FJ164" s="145">
        <f t="shared" si="1359"/>
        <v>0</v>
      </c>
      <c r="FK164" s="145">
        <f t="shared" si="1359"/>
        <v>0</v>
      </c>
      <c r="FL164" s="145">
        <f t="shared" si="1359"/>
        <v>0</v>
      </c>
      <c r="FM164" s="145">
        <f t="shared" si="1359"/>
        <v>0</v>
      </c>
      <c r="FN164" s="145">
        <f t="shared" si="1359"/>
        <v>0</v>
      </c>
      <c r="FO164" s="145">
        <f t="shared" si="1359"/>
        <v>5</v>
      </c>
      <c r="FP164" s="146" t="e">
        <f t="shared" si="1359"/>
        <v>#DIV/0!</v>
      </c>
      <c r="FQ164" s="147">
        <f t="shared" si="1359"/>
        <v>15</v>
      </c>
      <c r="FR164" s="145">
        <f t="shared" si="1359"/>
        <v>10.958809611446728</v>
      </c>
      <c r="FS164" s="145">
        <f t="shared" si="1359"/>
        <v>4.0411903885532707</v>
      </c>
      <c r="FT164" s="145">
        <f t="shared" si="1359"/>
        <v>0</v>
      </c>
      <c r="FU164" s="145">
        <f t="shared" si="1359"/>
        <v>0</v>
      </c>
      <c r="FV164" s="145">
        <f t="shared" si="1359"/>
        <v>0</v>
      </c>
      <c r="FW164" s="145">
        <f t="shared" si="1359"/>
        <v>0</v>
      </c>
      <c r="FX164" s="145">
        <f t="shared" si="1359"/>
        <v>0</v>
      </c>
      <c r="FY164" s="145">
        <f t="shared" si="1359"/>
        <v>15</v>
      </c>
      <c r="FZ164" s="146" t="e">
        <f t="shared" si="1359"/>
        <v>#DIV/0!</v>
      </c>
      <c r="GA164" s="147">
        <f t="shared" si="1359"/>
        <v>30</v>
      </c>
      <c r="GB164" s="145">
        <f t="shared" si="1359"/>
        <v>21.918164381026482</v>
      </c>
      <c r="GC164" s="145">
        <f t="shared" si="1359"/>
        <v>8.0818356189735177</v>
      </c>
      <c r="GD164" s="145">
        <f t="shared" si="1359"/>
        <v>0</v>
      </c>
      <c r="GE164" s="145">
        <f t="shared" si="1359"/>
        <v>0</v>
      </c>
      <c r="GF164" s="145">
        <f t="shared" si="1359"/>
        <v>0</v>
      </c>
      <c r="GG164" s="145">
        <f t="shared" si="1359"/>
        <v>0</v>
      </c>
      <c r="GH164" s="145">
        <f t="shared" si="1359"/>
        <v>0</v>
      </c>
      <c r="GI164" s="145">
        <f t="shared" si="1359"/>
        <v>30</v>
      </c>
      <c r="GJ164" s="146" t="e">
        <f t="shared" si="1359"/>
        <v>#DIV/0!</v>
      </c>
      <c r="GK164" s="147">
        <f t="shared" si="1359"/>
        <v>780</v>
      </c>
      <c r="GL164" s="145">
        <f t="shared" si="1359"/>
        <v>570.96688422072123</v>
      </c>
      <c r="GM164" s="145">
        <f t="shared" si="1359"/>
        <v>209.03311577927877</v>
      </c>
      <c r="GN164" s="145">
        <f t="shared" si="1359"/>
        <v>0</v>
      </c>
      <c r="GO164" s="145">
        <f t="shared" si="1359"/>
        <v>0</v>
      </c>
      <c r="GP164" s="145">
        <f t="shared" si="1359"/>
        <v>0</v>
      </c>
      <c r="GQ164" s="145">
        <f t="shared" si="1359"/>
        <v>0</v>
      </c>
      <c r="GR164" s="145">
        <f t="shared" si="1359"/>
        <v>0</v>
      </c>
      <c r="GS164" s="145">
        <f t="shared" si="1359"/>
        <v>780</v>
      </c>
      <c r="GT164" s="146" t="e">
        <f t="shared" si="1359"/>
        <v>#DIV/0!</v>
      </c>
      <c r="GV164" s="145">
        <f t="shared" si="1359"/>
        <v>780</v>
      </c>
      <c r="GW164" s="77"/>
      <c r="GX164" s="65">
        <f t="shared" si="1158"/>
        <v>0</v>
      </c>
      <c r="GZ164" s="79">
        <f t="shared" si="874"/>
        <v>0</v>
      </c>
    </row>
    <row r="165" spans="1:212" ht="31.5" customHeight="1" x14ac:dyDescent="0.2">
      <c r="A165" s="339" t="s">
        <v>423</v>
      </c>
      <c r="B165" s="128" t="s">
        <v>424</v>
      </c>
      <c r="C165" s="149">
        <f t="shared" si="1159"/>
        <v>3180.7616200000002</v>
      </c>
      <c r="D165" s="68">
        <f>+[1]Аппарат!D160+[1]Филиалы!D104</f>
        <v>2377.0300020710597</v>
      </c>
      <c r="E165" s="68">
        <f>+[1]Аппарат!E160+[1]Филиалы!F104</f>
        <v>803.73161792894041</v>
      </c>
      <c r="F165" s="68">
        <f>+[1]Филиалы!E104</f>
        <v>0</v>
      </c>
      <c r="G165" s="150">
        <f t="shared" si="934"/>
        <v>5334.5416699999996</v>
      </c>
      <c r="H165" s="68">
        <f>+[1]Аппарат!H160+[1]Филиалы!H104</f>
        <v>3828.1289521609037</v>
      </c>
      <c r="I165" s="68">
        <f>+[1]Аппарат!I160+[1]Филиалы!J104</f>
        <v>1506.4127178390959</v>
      </c>
      <c r="J165" s="68">
        <f>+[1]Филиалы!I104</f>
        <v>0</v>
      </c>
      <c r="K165" s="139">
        <f t="shared" si="1162"/>
        <v>-2153.7800499999994</v>
      </c>
      <c r="L165" s="140">
        <f t="shared" si="1163"/>
        <v>67.712714981765885</v>
      </c>
      <c r="M165" s="149">
        <f t="shared" si="1233"/>
        <v>3145.8791999999999</v>
      </c>
      <c r="N165" s="68">
        <f>+[1]Аппарат!N160+[1]Филиалы!N104</f>
        <v>2344.3885853521838</v>
      </c>
      <c r="O165" s="68">
        <f>+[1]Аппарат!O160+[1]Филиалы!P104</f>
        <v>801.49061464781619</v>
      </c>
      <c r="P165" s="68">
        <f>+[1]Филиалы!O104</f>
        <v>0</v>
      </c>
      <c r="Q165" s="150">
        <f t="shared" si="1156"/>
        <v>3421.5000546270003</v>
      </c>
      <c r="R165" s="68">
        <f>+[1]Аппарат!R160+[1]Филиалы!R104</f>
        <v>2428.5702877437975</v>
      </c>
      <c r="S165" s="68">
        <f>+[1]Аппарат!S160+[1]Филиалы!T104</f>
        <v>992.92976688320266</v>
      </c>
      <c r="T165" s="68">
        <f>+[1]Филиалы!S104</f>
        <v>0</v>
      </c>
      <c r="U165" s="139">
        <f t="shared" si="1166"/>
        <v>-275.62085462700043</v>
      </c>
      <c r="V165" s="140">
        <f t="shared" si="1167"/>
        <v>8.7613298891769489</v>
      </c>
      <c r="W165" s="149">
        <f t="shared" si="1308"/>
        <v>3222.5291999999995</v>
      </c>
      <c r="X165" s="68">
        <f>+[1]Аппарат!X160+[1]Филиалы!X104</f>
        <v>2418.797582071059</v>
      </c>
      <c r="Y165" s="68">
        <f>+[1]Аппарат!Y160+[1]Филиалы!Z104</f>
        <v>803.73161792894064</v>
      </c>
      <c r="Z165" s="68">
        <f>+[1]Филиалы!Y104</f>
        <v>0</v>
      </c>
      <c r="AA165" s="150">
        <f t="shared" si="1309"/>
        <v>5627.01656</v>
      </c>
      <c r="AB165" s="68">
        <f>+[1]Аппарат!AB160+[1]Филиалы!AB104</f>
        <v>4179.2100726243998</v>
      </c>
      <c r="AC165" s="68">
        <f>+[1]Аппарат!AC160+[1]Филиалы!AD104</f>
        <v>1446.6929373756002</v>
      </c>
      <c r="AD165" s="68">
        <f>+[1]Филиалы!AC104</f>
        <v>1.11355</v>
      </c>
      <c r="AE165" s="139">
        <f t="shared" si="1170"/>
        <v>-2404.4873600000005</v>
      </c>
      <c r="AF165" s="140">
        <f t="shared" si="1171"/>
        <v>74.614913031664713</v>
      </c>
      <c r="AG165" s="149">
        <f t="shared" si="1310"/>
        <v>9549.1700199999996</v>
      </c>
      <c r="AH165" s="68">
        <f t="shared" ref="AH165:AJ168" si="1360">+D165+N165+X165</f>
        <v>7140.2161694943024</v>
      </c>
      <c r="AI165" s="68">
        <f t="shared" si="1360"/>
        <v>2408.9538505056971</v>
      </c>
      <c r="AJ165" s="68">
        <f t="shared" si="1360"/>
        <v>0</v>
      </c>
      <c r="AK165" s="150">
        <f t="shared" si="1311"/>
        <v>14383.058284626999</v>
      </c>
      <c r="AL165" s="68">
        <f t="shared" ref="AL165:AN168" si="1361">+H165+R165+AB165</f>
        <v>10435.9093125291</v>
      </c>
      <c r="AM165" s="68">
        <f t="shared" si="1361"/>
        <v>3946.0354220978988</v>
      </c>
      <c r="AN165" s="68">
        <f t="shared" si="1361"/>
        <v>1.11355</v>
      </c>
      <c r="AO165" s="139">
        <f t="shared" si="1174"/>
        <v>-4833.8882646269994</v>
      </c>
      <c r="AP165" s="140">
        <f t="shared" si="1175"/>
        <v>50.621030461315399</v>
      </c>
      <c r="AQ165" s="149">
        <f t="shared" si="1312"/>
        <v>3218.7391999999995</v>
      </c>
      <c r="AR165" s="68">
        <f>+[1]Аппарат!AR160+[1]Филиалы!AR104</f>
        <v>2415.007582071059</v>
      </c>
      <c r="AS165" s="68">
        <f>+[1]Аппарат!AS160+[1]Филиалы!AT104</f>
        <v>803.73161792894064</v>
      </c>
      <c r="AT165" s="68">
        <f>+[1]Филиалы!AS104</f>
        <v>0</v>
      </c>
      <c r="AU165" s="150">
        <f t="shared" si="1313"/>
        <v>7058.7448599999998</v>
      </c>
      <c r="AV165" s="68">
        <f>+[1]Аппарат!AV160+[1]Филиалы!AV104</f>
        <v>5099.5686721220172</v>
      </c>
      <c r="AW165" s="68">
        <f>+[1]Аппарат!AW160+[1]Филиалы!AX104</f>
        <v>1957.9595278779825</v>
      </c>
      <c r="AX165" s="68">
        <f>+[1]Филиалы!AW104</f>
        <v>1.2166600000000001</v>
      </c>
      <c r="AY165" s="139">
        <f t="shared" si="1178"/>
        <v>-3840.0056600000003</v>
      </c>
      <c r="AZ165" s="140">
        <f t="shared" si="1179"/>
        <v>119.30154701567625</v>
      </c>
      <c r="BA165" s="149">
        <f t="shared" si="1314"/>
        <v>3233.9892</v>
      </c>
      <c r="BB165" s="68">
        <f>+[1]Аппарат!BB160+[1]Филиалы!BB104</f>
        <v>2416.9911719478519</v>
      </c>
      <c r="BC165" s="68">
        <f>+[1]Аппарат!BC160+[1]Филиалы!BD104</f>
        <v>816.9980280521479</v>
      </c>
      <c r="BD165" s="68">
        <f>+[1]Филиалы!BC104</f>
        <v>0</v>
      </c>
      <c r="BE165" s="150">
        <f t="shared" si="1315"/>
        <v>4974.5918899999988</v>
      </c>
      <c r="BF165" s="68">
        <f>+[1]Аппарат!BF160+[1]Филиалы!BF104</f>
        <v>3606.4512612983976</v>
      </c>
      <c r="BG165" s="68">
        <f>+[1]Аппарат!BG160+[1]Филиалы!BH104</f>
        <v>1367.5884287016013</v>
      </c>
      <c r="BH165" s="68">
        <f>+[1]Филиалы!BG104</f>
        <v>0.55220000000000002</v>
      </c>
      <c r="BI165" s="139">
        <f t="shared" si="1182"/>
        <v>-1740.6026899999988</v>
      </c>
      <c r="BJ165" s="140">
        <f t="shared" si="1183"/>
        <v>53.822155312083254</v>
      </c>
      <c r="BK165" s="149">
        <f t="shared" si="1316"/>
        <v>3258.1792</v>
      </c>
      <c r="BL165" s="68">
        <f>+[1]Аппарат!BL160+[1]Филиалы!BL104</f>
        <v>2454.4475820710595</v>
      </c>
      <c r="BM165" s="68">
        <f>+[1]Аппарат!BM160+[1]Филиалы!BN104</f>
        <v>803.73161792894041</v>
      </c>
      <c r="BN165" s="68">
        <f>+[1]Филиалы!BM104</f>
        <v>0</v>
      </c>
      <c r="BO165" s="150">
        <f t="shared" si="1317"/>
        <v>5788.37381</v>
      </c>
      <c r="BP165" s="68">
        <f>+[1]Аппарат!BP160+[1]Филиалы!BP104</f>
        <v>4215.1718998684782</v>
      </c>
      <c r="BQ165" s="68">
        <f>+[1]Аппарат!BQ160+[1]Филиалы!BR104</f>
        <v>1572.0115501315222</v>
      </c>
      <c r="BR165" s="68">
        <f>+[1]Филиалы!BQ104</f>
        <v>1.1903600000000001</v>
      </c>
      <c r="BS165" s="139">
        <f t="shared" si="1186"/>
        <v>-2530.19461</v>
      </c>
      <c r="BT165" s="140">
        <f t="shared" si="1187"/>
        <v>77.656705008736168</v>
      </c>
      <c r="BU165" s="149">
        <f t="shared" si="1318"/>
        <v>9710.9075999999986</v>
      </c>
      <c r="BV165" s="68">
        <f t="shared" ref="BV165:BX168" si="1362">+AR165+BB165+BL165</f>
        <v>7286.4463360899699</v>
      </c>
      <c r="BW165" s="68">
        <f t="shared" si="1362"/>
        <v>2424.4612639100292</v>
      </c>
      <c r="BX165" s="68">
        <f t="shared" si="1362"/>
        <v>0</v>
      </c>
      <c r="BY165" s="150">
        <f t="shared" si="1319"/>
        <v>17821.71056</v>
      </c>
      <c r="BZ165" s="68">
        <f t="shared" ref="BZ165:CB168" si="1363">+AV165+BF165+BP165</f>
        <v>12921.191833288893</v>
      </c>
      <c r="CA165" s="68">
        <f t="shared" si="1363"/>
        <v>4897.5595067111062</v>
      </c>
      <c r="CB165" s="68">
        <f t="shared" si="1363"/>
        <v>2.9592200000000002</v>
      </c>
      <c r="CC165" s="139">
        <f t="shared" si="1190"/>
        <v>-8110.8029600000009</v>
      </c>
      <c r="CD165" s="140">
        <f t="shared" si="1191"/>
        <v>83.522604622455702</v>
      </c>
      <c r="CE165" s="149">
        <f t="shared" si="1320"/>
        <v>19260.077619999996</v>
      </c>
      <c r="CF165" s="68">
        <f t="shared" ref="CF165:CH168" si="1364">+AH165+BV165</f>
        <v>14426.662505584272</v>
      </c>
      <c r="CG165" s="68">
        <f t="shared" si="1364"/>
        <v>4833.4151144157258</v>
      </c>
      <c r="CH165" s="68">
        <f t="shared" si="1364"/>
        <v>0</v>
      </c>
      <c r="CI165" s="150">
        <f t="shared" si="1321"/>
        <v>32204.761844626995</v>
      </c>
      <c r="CJ165" s="68">
        <f>+[1]Аппарат!CJ160+[1]Филиалы!CJ104</f>
        <v>23357.101145817993</v>
      </c>
      <c r="CK165" s="68">
        <f>+[1]Аппарат!CK160+[1]Филиалы!CL104</f>
        <v>8843.3009288090052</v>
      </c>
      <c r="CL165" s="68">
        <f>+[1]Филиалы!CK104</f>
        <v>4.3597700000000001</v>
      </c>
      <c r="CM165" s="139">
        <f t="shared" si="1194"/>
        <v>-12944.684224626999</v>
      </c>
      <c r="CN165" s="140">
        <f t="shared" si="1195"/>
        <v>67.209927602706102</v>
      </c>
      <c r="CO165" s="149">
        <f t="shared" si="933"/>
        <v>3240.1891999999998</v>
      </c>
      <c r="CP165" s="68">
        <f>+[1]Аппарат!CP160+[1]Филиалы!CP104</f>
        <v>2436.4575820710593</v>
      </c>
      <c r="CQ165" s="68">
        <f>+[1]Аппарат!CQ160+[1]Филиалы!CR104</f>
        <v>803.73161792894075</v>
      </c>
      <c r="CR165" s="68">
        <f>+[1]Филиалы!CQ104</f>
        <v>0</v>
      </c>
      <c r="CS165" s="150">
        <f t="shared" si="935"/>
        <v>2932.7097399999998</v>
      </c>
      <c r="CT165" s="68">
        <f>+[1]Аппарат!CT160+[1]Филиалы!CT104</f>
        <v>2125.9392330705628</v>
      </c>
      <c r="CU165" s="68">
        <f>+[1]Аппарат!CU160+[1]Филиалы!CV104</f>
        <v>804.90051022943749</v>
      </c>
      <c r="CV165" s="68">
        <f>+[1]Филиалы!CU104</f>
        <v>1.8699967000000008</v>
      </c>
      <c r="CW165" s="139">
        <f t="shared" si="1250"/>
        <v>307.47946000000002</v>
      </c>
      <c r="CX165" s="140">
        <f t="shared" si="1251"/>
        <v>-9.4895526471108553</v>
      </c>
      <c r="CY165" s="149">
        <f t="shared" si="1239"/>
        <v>3236.0892000000003</v>
      </c>
      <c r="CZ165" s="68">
        <f>+[1]Аппарат!CZ160+[1]Филиалы!CZ104</f>
        <v>2419.1652976057339</v>
      </c>
      <c r="DA165" s="68">
        <f>+[1]Аппарат!DA160+[1]Филиалы!DB104</f>
        <v>816.92390239426652</v>
      </c>
      <c r="DB165" s="68">
        <f>+[1]Филиалы!DA104</f>
        <v>0</v>
      </c>
      <c r="DC165" s="150">
        <f t="shared" si="1157"/>
        <v>4274.5237299999999</v>
      </c>
      <c r="DD165" s="68">
        <f>+[1]Аппарат!DD160+[1]Филиалы!DD104</f>
        <v>3122.9959919354319</v>
      </c>
      <c r="DE165" s="68">
        <f>+[1]Аппарат!DE160+[1]Филиалы!DF104</f>
        <v>1147.3855980645683</v>
      </c>
      <c r="DF165" s="68">
        <f>+[1]Филиалы!DE104</f>
        <v>4.1421399999999995</v>
      </c>
      <c r="DG165" s="139">
        <f t="shared" si="1252"/>
        <v>-1038.4345299999995</v>
      </c>
      <c r="DH165" s="140">
        <f t="shared" si="1253"/>
        <v>32.089181287091805</v>
      </c>
      <c r="DI165" s="149">
        <f t="shared" si="1322"/>
        <v>3298.5659999999998</v>
      </c>
      <c r="DJ165" s="68">
        <f>+[1]Аппарат!DJ160+[1]Филиалы!DJ104</f>
        <v>2494.8343820710588</v>
      </c>
      <c r="DK165" s="68">
        <f>+[1]Аппарат!DK160+[1]Филиалы!DL104</f>
        <v>803.73161792894075</v>
      </c>
      <c r="DL165" s="68">
        <f>+[1]Филиалы!DK104</f>
        <v>0</v>
      </c>
      <c r="DM165" s="150">
        <f t="shared" si="1323"/>
        <v>5143.8853399999998</v>
      </c>
      <c r="DN165" s="68">
        <f>+[1]Аппарат!DN160+[1]Филиалы!DN104</f>
        <v>3784.8478575691461</v>
      </c>
      <c r="DO165" s="68">
        <f>+[1]Аппарат!DO160+[1]Филиалы!DP104</f>
        <v>1358.0928724308537</v>
      </c>
      <c r="DP165" s="68">
        <f>+[1]Филиалы!DO104</f>
        <v>0.94461000000000095</v>
      </c>
      <c r="DQ165" s="139">
        <f t="shared" si="1254"/>
        <v>-1845.31934</v>
      </c>
      <c r="DR165" s="140">
        <f t="shared" si="1255"/>
        <v>55.943077688910904</v>
      </c>
      <c r="DS165" s="149">
        <f t="shared" si="1324"/>
        <v>9774.8444000000018</v>
      </c>
      <c r="DT165" s="68">
        <f t="shared" ref="DT165:DV168" si="1365">+CP165+CZ165+DJ165</f>
        <v>7350.4572617478525</v>
      </c>
      <c r="DU165" s="68">
        <f t="shared" si="1365"/>
        <v>2424.3871382521484</v>
      </c>
      <c r="DV165" s="68">
        <f t="shared" si="1365"/>
        <v>0</v>
      </c>
      <c r="DW165" s="150">
        <f t="shared" si="1325"/>
        <v>12351.11881</v>
      </c>
      <c r="DX165" s="68">
        <f t="shared" ref="DX165:DZ168" si="1366">+CT165+DD165+DN165</f>
        <v>9033.7830825751407</v>
      </c>
      <c r="DY165" s="68">
        <f t="shared" si="1366"/>
        <v>3310.3789807248595</v>
      </c>
      <c r="DZ165" s="68">
        <f t="shared" si="1366"/>
        <v>6.9567467000000009</v>
      </c>
      <c r="EA165" s="139">
        <f t="shared" si="1256"/>
        <v>-2576.2744099999982</v>
      </c>
      <c r="EB165" s="140">
        <f t="shared" si="1257"/>
        <v>26.356167981558841</v>
      </c>
      <c r="EC165" s="149">
        <f t="shared" si="1326"/>
        <v>29034.922019999998</v>
      </c>
      <c r="ED165" s="68">
        <f t="shared" ref="ED165:EF168" si="1367">+CF165+DT165</f>
        <v>21777.119767332126</v>
      </c>
      <c r="EE165" s="68">
        <f t="shared" si="1367"/>
        <v>7257.8022526678742</v>
      </c>
      <c r="EF165" s="68">
        <f t="shared" si="1367"/>
        <v>0</v>
      </c>
      <c r="EG165" s="150">
        <f t="shared" si="1327"/>
        <v>44555.880654626992</v>
      </c>
      <c r="EH165" s="68">
        <f t="shared" ref="EH165:EJ168" si="1368">+CJ165+DX165</f>
        <v>32390.884228393134</v>
      </c>
      <c r="EI165" s="68">
        <f t="shared" si="1368"/>
        <v>12153.679909533865</v>
      </c>
      <c r="EJ165" s="68">
        <f t="shared" si="1368"/>
        <v>11.316516700000001</v>
      </c>
      <c r="EK165" s="139">
        <f t="shared" si="1258"/>
        <v>-15520.958634626993</v>
      </c>
      <c r="EL165" s="140">
        <f t="shared" si="1259"/>
        <v>53.456174684870035</v>
      </c>
      <c r="EM165" s="149">
        <f t="shared" si="1328"/>
        <v>3213.3800000000006</v>
      </c>
      <c r="EN165" s="68">
        <f>+[1]Аппарат!EN160+[1]Филиалы!EN104</f>
        <v>2409.64838207106</v>
      </c>
      <c r="EO165" s="68">
        <f>+[1]Аппарат!EO160+[1]Филиалы!EP104</f>
        <v>803.73161792894064</v>
      </c>
      <c r="EP165" s="68">
        <f>+[1]Филиалы!EO104</f>
        <v>0</v>
      </c>
      <c r="EQ165" s="150">
        <f t="shared" si="1329"/>
        <v>5371.4282899999998</v>
      </c>
      <c r="ER165" s="68">
        <f>+[1]Аппарат!ER160+[1]Филиалы!ER104</f>
        <v>3932.9382350119272</v>
      </c>
      <c r="ES165" s="68">
        <f>+[1]Аппарат!ES160+[1]Филиалы!ET104</f>
        <v>1437.6263549880723</v>
      </c>
      <c r="ET165" s="68">
        <f>+[1]Филиалы!ES104</f>
        <v>0.86370000000000013</v>
      </c>
      <c r="EU165" s="139">
        <f t="shared" si="1260"/>
        <v>-2158.0482899999993</v>
      </c>
      <c r="EV165" s="140">
        <f t="shared" si="1261"/>
        <v>67.158203822766041</v>
      </c>
      <c r="EW165" s="149">
        <f t="shared" si="1330"/>
        <v>3240.18</v>
      </c>
      <c r="EX165" s="68">
        <f>+[1]Аппарат!EX160+[1]Филиалы!EX104</f>
        <v>2422.9290027259185</v>
      </c>
      <c r="EY165" s="68">
        <f>+[1]Аппарат!EY160+[1]Филиалы!EZ104</f>
        <v>817.25099727408144</v>
      </c>
      <c r="EZ165" s="68">
        <f>+[1]Филиалы!EY104</f>
        <v>0</v>
      </c>
      <c r="FA165" s="150">
        <f t="shared" si="1331"/>
        <v>4362.5062499999985</v>
      </c>
      <c r="FB165" s="68">
        <f>+[1]Аппарат!FB160+[1]Филиалы!FB104</f>
        <v>3327.8443825716986</v>
      </c>
      <c r="FC165" s="68">
        <f>+[1]Аппарат!FC160+[1]Филиалы!FD104</f>
        <v>1029.8619274283003</v>
      </c>
      <c r="FD165" s="68">
        <f>+[1]Филиалы!FC104</f>
        <v>4.7999400000000003</v>
      </c>
      <c r="FE165" s="139">
        <f t="shared" si="1262"/>
        <v>-1122.3262499999987</v>
      </c>
      <c r="FF165" s="140">
        <f t="shared" si="1263"/>
        <v>34.637774753254405</v>
      </c>
      <c r="FG165" s="149">
        <f t="shared" si="1332"/>
        <v>3305.5499999999997</v>
      </c>
      <c r="FH165" s="68">
        <f>+[1]Аппарат!FH160+[1]Филиалы!FH104</f>
        <v>2501.8183820710592</v>
      </c>
      <c r="FI165" s="68">
        <f>+[1]Аппарат!FI160+[1]Филиалы!FJ104</f>
        <v>803.73161792894041</v>
      </c>
      <c r="FJ165" s="68">
        <f>+[1]Филиалы!FI104</f>
        <v>0</v>
      </c>
      <c r="FK165" s="150">
        <f t="shared" si="1333"/>
        <v>11839.26823</v>
      </c>
      <c r="FL165" s="68">
        <f>+[1]Аппарат!FL160+[1]Филиалы!FL104</f>
        <v>9292.6158478155376</v>
      </c>
      <c r="FM165" s="68">
        <f>+[1]Аппарат!FM160+[1]Филиалы!FN104</f>
        <v>2545.2745321844613</v>
      </c>
      <c r="FN165" s="68">
        <f>+[1]Филиалы!FM104</f>
        <v>1.37785</v>
      </c>
      <c r="FO165" s="139">
        <f t="shared" si="1264"/>
        <v>-8533.7182300000004</v>
      </c>
      <c r="FP165" s="140">
        <f t="shared" si="1265"/>
        <v>258.16333832493837</v>
      </c>
      <c r="FQ165" s="149">
        <f t="shared" si="1334"/>
        <v>9759.11</v>
      </c>
      <c r="FR165" s="68">
        <f t="shared" ref="FR165:FT168" si="1369">+EN165+EX165+FH165</f>
        <v>7334.3957668680378</v>
      </c>
      <c r="FS165" s="68">
        <f t="shared" si="1369"/>
        <v>2424.7142331319624</v>
      </c>
      <c r="FT165" s="68">
        <f t="shared" si="1369"/>
        <v>0</v>
      </c>
      <c r="FU165" s="150">
        <f t="shared" si="1335"/>
        <v>21573.20277</v>
      </c>
      <c r="FV165" s="68">
        <f t="shared" ref="FV165:FX168" si="1370">+ER165+FB165+FL165</f>
        <v>16553.398465399165</v>
      </c>
      <c r="FW165" s="68">
        <f t="shared" si="1370"/>
        <v>5012.7628146008337</v>
      </c>
      <c r="FX165" s="68">
        <f t="shared" si="1370"/>
        <v>7.0414900000000014</v>
      </c>
      <c r="FY165" s="139">
        <f t="shared" si="1266"/>
        <v>-11814.092769999999</v>
      </c>
      <c r="FZ165" s="140">
        <f t="shared" si="1267"/>
        <v>121.05707149524903</v>
      </c>
      <c r="GA165" s="149">
        <f t="shared" si="1336"/>
        <v>19533.954400000002</v>
      </c>
      <c r="GB165" s="68">
        <f t="shared" ref="GB165:GD168" si="1371">+DT165+FR165</f>
        <v>14684.853028615889</v>
      </c>
      <c r="GC165" s="68">
        <f t="shared" si="1371"/>
        <v>4849.1013713841112</v>
      </c>
      <c r="GD165" s="68">
        <f t="shared" si="1371"/>
        <v>0</v>
      </c>
      <c r="GE165" s="150">
        <f t="shared" si="1337"/>
        <v>33924.321579999996</v>
      </c>
      <c r="GF165" s="68">
        <f t="shared" ref="GF165:GH168" si="1372">+DX165+FV165</f>
        <v>25587.181547974305</v>
      </c>
      <c r="GG165" s="68">
        <f t="shared" si="1372"/>
        <v>8323.1417953256932</v>
      </c>
      <c r="GH165" s="68">
        <f t="shared" si="1372"/>
        <v>13.998236700000003</v>
      </c>
      <c r="GI165" s="139">
        <f t="shared" si="1268"/>
        <v>-14390.367179999994</v>
      </c>
      <c r="GJ165" s="140">
        <f t="shared" si="1269"/>
        <v>73.668479434967821</v>
      </c>
      <c r="GK165" s="149">
        <f t="shared" si="1338"/>
        <v>38794.032019999999</v>
      </c>
      <c r="GL165" s="68">
        <f t="shared" ref="GL165:GN168" si="1373">+ED165+FR165</f>
        <v>29111.515534200164</v>
      </c>
      <c r="GM165" s="68">
        <f t="shared" si="1373"/>
        <v>9682.516485799837</v>
      </c>
      <c r="GN165" s="68">
        <f t="shared" si="1373"/>
        <v>0</v>
      </c>
      <c r="GO165" s="150">
        <f t="shared" si="1339"/>
        <v>66129.083424626995</v>
      </c>
      <c r="GP165" s="68">
        <f t="shared" ref="GP165:GR168" si="1374">+EH165+FV165</f>
        <v>48944.282693792295</v>
      </c>
      <c r="GQ165" s="68">
        <f t="shared" si="1374"/>
        <v>17166.4427241347</v>
      </c>
      <c r="GR165" s="68">
        <f t="shared" si="1374"/>
        <v>18.358006700000004</v>
      </c>
      <c r="GS165" s="139">
        <f t="shared" si="1270"/>
        <v>-27335.051404626996</v>
      </c>
      <c r="GT165" s="140">
        <f t="shared" si="1271"/>
        <v>70.462001450466914</v>
      </c>
      <c r="GV165" s="31">
        <f>+GK165-[1]Шатура!GK104</f>
        <v>38794.032019999999</v>
      </c>
      <c r="GW165" s="31">
        <v>45797.98661</v>
      </c>
      <c r="GX165" s="65">
        <f t="shared" si="1158"/>
        <v>13593.224765373005</v>
      </c>
      <c r="GZ165" s="79">
        <f t="shared" si="874"/>
        <v>14383.058284626999</v>
      </c>
    </row>
    <row r="166" spans="1:212" ht="15" x14ac:dyDescent="0.2">
      <c r="A166" s="340"/>
      <c r="B166" s="107" t="s">
        <v>425</v>
      </c>
      <c r="C166" s="149">
        <f t="shared" si="1159"/>
        <v>0</v>
      </c>
      <c r="D166" s="68">
        <f>+[1]Аппарат!D161</f>
        <v>0</v>
      </c>
      <c r="E166" s="68">
        <f>+[1]Аппарат!E161</f>
        <v>0</v>
      </c>
      <c r="F166" s="68"/>
      <c r="G166" s="150">
        <f t="shared" si="934"/>
        <v>0</v>
      </c>
      <c r="H166" s="68">
        <f>+[1]Аппарат!H161</f>
        <v>0</v>
      </c>
      <c r="I166" s="68">
        <f>+[1]Аппарат!I161</f>
        <v>0</v>
      </c>
      <c r="J166" s="68">
        <f>+[1]Аппарат!J161</f>
        <v>0</v>
      </c>
      <c r="K166" s="139">
        <f t="shared" si="1162"/>
        <v>0</v>
      </c>
      <c r="L166" s="140" t="e">
        <f t="shared" si="1163"/>
        <v>#DIV/0!</v>
      </c>
      <c r="M166" s="149">
        <f t="shared" si="1233"/>
        <v>0</v>
      </c>
      <c r="N166" s="68">
        <f>+[1]Аппарат!N161</f>
        <v>0</v>
      </c>
      <c r="O166" s="68">
        <f>+[1]Аппарат!O161</f>
        <v>0</v>
      </c>
      <c r="P166" s="68"/>
      <c r="Q166" s="150">
        <f t="shared" si="1156"/>
        <v>0</v>
      </c>
      <c r="R166" s="68">
        <f>+[1]Аппарат!R161</f>
        <v>0</v>
      </c>
      <c r="S166" s="68">
        <f>+[1]Аппарат!S161</f>
        <v>0</v>
      </c>
      <c r="T166" s="68">
        <f>+[1]Аппарат!T161</f>
        <v>0</v>
      </c>
      <c r="U166" s="139">
        <f t="shared" si="1166"/>
        <v>0</v>
      </c>
      <c r="V166" s="140" t="e">
        <f t="shared" si="1167"/>
        <v>#DIV/0!</v>
      </c>
      <c r="W166" s="149">
        <f t="shared" si="1308"/>
        <v>0</v>
      </c>
      <c r="X166" s="68">
        <f>+[1]Аппарат!X161</f>
        <v>0</v>
      </c>
      <c r="Y166" s="68">
        <f>+[1]Аппарат!Y161</f>
        <v>0</v>
      </c>
      <c r="Z166" s="68"/>
      <c r="AA166" s="150">
        <f t="shared" si="1309"/>
        <v>0</v>
      </c>
      <c r="AB166" s="68">
        <f>+[1]Аппарат!AB161</f>
        <v>0</v>
      </c>
      <c r="AC166" s="68">
        <f>+[1]Аппарат!AC161</f>
        <v>0</v>
      </c>
      <c r="AD166" s="68">
        <f>+[1]Аппарат!AD161</f>
        <v>0</v>
      </c>
      <c r="AE166" s="139">
        <f t="shared" si="1170"/>
        <v>0</v>
      </c>
      <c r="AF166" s="140" t="e">
        <f t="shared" si="1171"/>
        <v>#DIV/0!</v>
      </c>
      <c r="AG166" s="149">
        <f t="shared" si="1310"/>
        <v>0</v>
      </c>
      <c r="AH166" s="68">
        <f t="shared" si="1360"/>
        <v>0</v>
      </c>
      <c r="AI166" s="68">
        <f t="shared" si="1360"/>
        <v>0</v>
      </c>
      <c r="AJ166" s="68">
        <f t="shared" si="1360"/>
        <v>0</v>
      </c>
      <c r="AK166" s="150">
        <f t="shared" si="1311"/>
        <v>0</v>
      </c>
      <c r="AL166" s="68">
        <f t="shared" si="1361"/>
        <v>0</v>
      </c>
      <c r="AM166" s="68">
        <f t="shared" si="1361"/>
        <v>0</v>
      </c>
      <c r="AN166" s="68">
        <f t="shared" si="1361"/>
        <v>0</v>
      </c>
      <c r="AO166" s="139">
        <f t="shared" si="1174"/>
        <v>0</v>
      </c>
      <c r="AP166" s="140" t="e">
        <f t="shared" si="1175"/>
        <v>#DIV/0!</v>
      </c>
      <c r="AQ166" s="149">
        <f t="shared" si="1312"/>
        <v>0</v>
      </c>
      <c r="AR166" s="68">
        <f>+[1]Аппарат!AR161</f>
        <v>0</v>
      </c>
      <c r="AS166" s="68">
        <f>+[1]Аппарат!AS161</f>
        <v>0</v>
      </c>
      <c r="AT166" s="68"/>
      <c r="AU166" s="150">
        <f t="shared" si="1313"/>
        <v>0</v>
      </c>
      <c r="AV166" s="68">
        <f>+[1]Аппарат!AV161</f>
        <v>0</v>
      </c>
      <c r="AW166" s="68">
        <f>+[1]Аппарат!AW161</f>
        <v>0</v>
      </c>
      <c r="AX166" s="68">
        <f>+[1]Аппарат!AX161</f>
        <v>0</v>
      </c>
      <c r="AY166" s="139">
        <f t="shared" si="1178"/>
        <v>0</v>
      </c>
      <c r="AZ166" s="140" t="e">
        <f t="shared" si="1179"/>
        <v>#DIV/0!</v>
      </c>
      <c r="BA166" s="149">
        <f t="shared" si="1314"/>
        <v>0</v>
      </c>
      <c r="BB166" s="68">
        <f>+[1]Аппарат!BB161</f>
        <v>0</v>
      </c>
      <c r="BC166" s="68">
        <f>+[1]Аппарат!BC161</f>
        <v>0</v>
      </c>
      <c r="BD166" s="68"/>
      <c r="BE166" s="150">
        <f t="shared" si="1315"/>
        <v>0</v>
      </c>
      <c r="BF166" s="68">
        <f>+[1]Аппарат!BF161</f>
        <v>0</v>
      </c>
      <c r="BG166" s="68">
        <f>+[1]Аппарат!BG161</f>
        <v>0</v>
      </c>
      <c r="BH166" s="68">
        <f>+[1]Аппарат!BH161</f>
        <v>0</v>
      </c>
      <c r="BI166" s="139">
        <f t="shared" si="1182"/>
        <v>0</v>
      </c>
      <c r="BJ166" s="140" t="e">
        <f t="shared" si="1183"/>
        <v>#DIV/0!</v>
      </c>
      <c r="BK166" s="149">
        <f t="shared" si="1316"/>
        <v>0</v>
      </c>
      <c r="BL166" s="68">
        <f>+[1]Аппарат!BL161</f>
        <v>0</v>
      </c>
      <c r="BM166" s="68">
        <f>+[1]Аппарат!BM161</f>
        <v>0</v>
      </c>
      <c r="BN166" s="68"/>
      <c r="BO166" s="150">
        <f t="shared" si="1317"/>
        <v>0</v>
      </c>
      <c r="BP166" s="68">
        <f>+[1]Аппарат!BP161</f>
        <v>0</v>
      </c>
      <c r="BQ166" s="68">
        <f>+[1]Аппарат!BQ161</f>
        <v>0</v>
      </c>
      <c r="BR166" s="68">
        <f>+[1]Аппарат!BR161</f>
        <v>0</v>
      </c>
      <c r="BS166" s="139">
        <f t="shared" si="1186"/>
        <v>0</v>
      </c>
      <c r="BT166" s="140" t="e">
        <f t="shared" si="1187"/>
        <v>#DIV/0!</v>
      </c>
      <c r="BU166" s="149">
        <f t="shared" si="1318"/>
        <v>0</v>
      </c>
      <c r="BV166" s="68">
        <f t="shared" si="1362"/>
        <v>0</v>
      </c>
      <c r="BW166" s="68">
        <f t="shared" si="1362"/>
        <v>0</v>
      </c>
      <c r="BX166" s="68">
        <f t="shared" si="1362"/>
        <v>0</v>
      </c>
      <c r="BY166" s="150">
        <f t="shared" si="1319"/>
        <v>0</v>
      </c>
      <c r="BZ166" s="68">
        <f t="shared" si="1363"/>
        <v>0</v>
      </c>
      <c r="CA166" s="68">
        <f t="shared" si="1363"/>
        <v>0</v>
      </c>
      <c r="CB166" s="68">
        <f t="shared" si="1363"/>
        <v>0</v>
      </c>
      <c r="CC166" s="139">
        <f t="shared" si="1190"/>
        <v>0</v>
      </c>
      <c r="CD166" s="140" t="e">
        <f t="shared" si="1191"/>
        <v>#DIV/0!</v>
      </c>
      <c r="CE166" s="149">
        <f t="shared" si="1320"/>
        <v>0</v>
      </c>
      <c r="CF166" s="68">
        <f t="shared" si="1364"/>
        <v>0</v>
      </c>
      <c r="CG166" s="68">
        <f t="shared" si="1364"/>
        <v>0</v>
      </c>
      <c r="CH166" s="68">
        <f t="shared" si="1364"/>
        <v>0</v>
      </c>
      <c r="CI166" s="150">
        <f t="shared" si="1321"/>
        <v>0</v>
      </c>
      <c r="CJ166" s="68">
        <f>+[1]Аппарат!CJ161</f>
        <v>0</v>
      </c>
      <c r="CK166" s="68">
        <f>+[1]Аппарат!CK161</f>
        <v>0</v>
      </c>
      <c r="CL166" s="68">
        <f>+[1]Аппарат!CL161</f>
        <v>0</v>
      </c>
      <c r="CM166" s="139">
        <f t="shared" si="1194"/>
        <v>0</v>
      </c>
      <c r="CN166" s="140" t="e">
        <f t="shared" si="1195"/>
        <v>#DIV/0!</v>
      </c>
      <c r="CO166" s="149">
        <f t="shared" si="933"/>
        <v>0</v>
      </c>
      <c r="CP166" s="68">
        <f>+[1]Аппарат!CP161</f>
        <v>0</v>
      </c>
      <c r="CQ166" s="68">
        <f>+[1]Аппарат!CQ161</f>
        <v>0</v>
      </c>
      <c r="CR166" s="68"/>
      <c r="CS166" s="150">
        <f t="shared" si="935"/>
        <v>0</v>
      </c>
      <c r="CT166" s="68">
        <f>+[1]Аппарат!CT161</f>
        <v>0</v>
      </c>
      <c r="CU166" s="68">
        <f>+[1]Аппарат!CU161</f>
        <v>0</v>
      </c>
      <c r="CV166" s="68">
        <f>+[1]Аппарат!CV161</f>
        <v>0</v>
      </c>
      <c r="CW166" s="139">
        <f t="shared" si="1250"/>
        <v>0</v>
      </c>
      <c r="CX166" s="140" t="e">
        <f t="shared" si="1251"/>
        <v>#DIV/0!</v>
      </c>
      <c r="CY166" s="149">
        <f t="shared" si="1239"/>
        <v>0</v>
      </c>
      <c r="CZ166" s="68">
        <f>+[1]Аппарат!CZ161</f>
        <v>0</v>
      </c>
      <c r="DA166" s="68">
        <f>+[1]Аппарат!DA161</f>
        <v>0</v>
      </c>
      <c r="DB166" s="68"/>
      <c r="DC166" s="150">
        <f t="shared" si="1157"/>
        <v>0</v>
      </c>
      <c r="DD166" s="68">
        <f>+[1]Аппарат!DD161</f>
        <v>0</v>
      </c>
      <c r="DE166" s="68">
        <f>+[1]Аппарат!DE161</f>
        <v>0</v>
      </c>
      <c r="DF166" s="68">
        <f>+[1]Аппарат!DF161</f>
        <v>0</v>
      </c>
      <c r="DG166" s="139">
        <f t="shared" si="1252"/>
        <v>0</v>
      </c>
      <c r="DH166" s="140" t="e">
        <f t="shared" si="1253"/>
        <v>#DIV/0!</v>
      </c>
      <c r="DI166" s="149">
        <f t="shared" si="1322"/>
        <v>0</v>
      </c>
      <c r="DJ166" s="68">
        <f>+[1]Аппарат!DJ161</f>
        <v>0</v>
      </c>
      <c r="DK166" s="68">
        <f>+[1]Аппарат!DK161</f>
        <v>0</v>
      </c>
      <c r="DL166" s="68"/>
      <c r="DM166" s="150">
        <f t="shared" si="1323"/>
        <v>0</v>
      </c>
      <c r="DN166" s="68">
        <f>+[1]Аппарат!DN161</f>
        <v>0</v>
      </c>
      <c r="DO166" s="68">
        <f>+[1]Аппарат!DO161</f>
        <v>0</v>
      </c>
      <c r="DP166" s="68">
        <f>+[1]Аппарат!DP161</f>
        <v>0</v>
      </c>
      <c r="DQ166" s="139">
        <f t="shared" si="1254"/>
        <v>0</v>
      </c>
      <c r="DR166" s="140" t="e">
        <f t="shared" si="1255"/>
        <v>#DIV/0!</v>
      </c>
      <c r="DS166" s="149">
        <f t="shared" si="1324"/>
        <v>0</v>
      </c>
      <c r="DT166" s="68">
        <f t="shared" si="1365"/>
        <v>0</v>
      </c>
      <c r="DU166" s="68">
        <f t="shared" si="1365"/>
        <v>0</v>
      </c>
      <c r="DV166" s="68">
        <f t="shared" si="1365"/>
        <v>0</v>
      </c>
      <c r="DW166" s="150">
        <f t="shared" si="1325"/>
        <v>0</v>
      </c>
      <c r="DX166" s="68">
        <f t="shared" si="1366"/>
        <v>0</v>
      </c>
      <c r="DY166" s="68">
        <f t="shared" si="1366"/>
        <v>0</v>
      </c>
      <c r="DZ166" s="68">
        <f t="shared" si="1366"/>
        <v>0</v>
      </c>
      <c r="EA166" s="139">
        <f t="shared" si="1256"/>
        <v>0</v>
      </c>
      <c r="EB166" s="140" t="e">
        <f t="shared" si="1257"/>
        <v>#DIV/0!</v>
      </c>
      <c r="EC166" s="149">
        <f t="shared" si="1326"/>
        <v>0</v>
      </c>
      <c r="ED166" s="68">
        <f t="shared" si="1367"/>
        <v>0</v>
      </c>
      <c r="EE166" s="68">
        <f t="shared" si="1367"/>
        <v>0</v>
      </c>
      <c r="EF166" s="68">
        <f t="shared" si="1367"/>
        <v>0</v>
      </c>
      <c r="EG166" s="150">
        <f t="shared" si="1327"/>
        <v>0</v>
      </c>
      <c r="EH166" s="68">
        <f t="shared" si="1368"/>
        <v>0</v>
      </c>
      <c r="EI166" s="68">
        <f t="shared" si="1368"/>
        <v>0</v>
      </c>
      <c r="EJ166" s="68">
        <f t="shared" si="1368"/>
        <v>0</v>
      </c>
      <c r="EK166" s="139">
        <f t="shared" si="1258"/>
        <v>0</v>
      </c>
      <c r="EL166" s="140" t="e">
        <f t="shared" si="1259"/>
        <v>#DIV/0!</v>
      </c>
      <c r="EM166" s="149">
        <f t="shared" si="1328"/>
        <v>0</v>
      </c>
      <c r="EN166" s="68">
        <f>+[1]Аппарат!EN161</f>
        <v>0</v>
      </c>
      <c r="EO166" s="68">
        <f>+[1]Аппарат!EO161</f>
        <v>0</v>
      </c>
      <c r="EP166" s="68"/>
      <c r="EQ166" s="150">
        <f t="shared" si="1329"/>
        <v>0</v>
      </c>
      <c r="ER166" s="68">
        <f>+[1]Аппарат!ER161</f>
        <v>0</v>
      </c>
      <c r="ES166" s="68">
        <f>+[1]Аппарат!ES161</f>
        <v>0</v>
      </c>
      <c r="ET166" s="68">
        <f>+[1]Аппарат!ET161</f>
        <v>0</v>
      </c>
      <c r="EU166" s="139">
        <f t="shared" si="1260"/>
        <v>0</v>
      </c>
      <c r="EV166" s="140" t="e">
        <f t="shared" si="1261"/>
        <v>#DIV/0!</v>
      </c>
      <c r="EW166" s="149">
        <f t="shared" si="1330"/>
        <v>0</v>
      </c>
      <c r="EX166" s="68">
        <f>+[1]Аппарат!EX161</f>
        <v>0</v>
      </c>
      <c r="EY166" s="68">
        <f>+[1]Аппарат!EY161</f>
        <v>0</v>
      </c>
      <c r="EZ166" s="68"/>
      <c r="FA166" s="150">
        <f t="shared" si="1331"/>
        <v>0</v>
      </c>
      <c r="FB166" s="68">
        <f>+[1]Аппарат!FB161</f>
        <v>0</v>
      </c>
      <c r="FC166" s="68">
        <f>+[1]Аппарат!FC161</f>
        <v>0</v>
      </c>
      <c r="FD166" s="68">
        <f>+[1]Аппарат!FD161</f>
        <v>0</v>
      </c>
      <c r="FE166" s="139">
        <f t="shared" si="1262"/>
        <v>0</v>
      </c>
      <c r="FF166" s="140" t="e">
        <f t="shared" si="1263"/>
        <v>#DIV/0!</v>
      </c>
      <c r="FG166" s="149">
        <f t="shared" si="1332"/>
        <v>0</v>
      </c>
      <c r="FH166" s="68">
        <f>+[1]Аппарат!FH161</f>
        <v>0</v>
      </c>
      <c r="FI166" s="68">
        <f>+[1]Аппарат!FI161</f>
        <v>0</v>
      </c>
      <c r="FJ166" s="68"/>
      <c r="FK166" s="150">
        <f t="shared" si="1333"/>
        <v>0</v>
      </c>
      <c r="FL166" s="68">
        <f>+[1]Аппарат!FL161</f>
        <v>0</v>
      </c>
      <c r="FM166" s="68">
        <f>+[1]Аппарат!FM161</f>
        <v>0</v>
      </c>
      <c r="FN166" s="68">
        <f>+[1]Аппарат!FN161</f>
        <v>0</v>
      </c>
      <c r="FO166" s="139">
        <f t="shared" si="1264"/>
        <v>0</v>
      </c>
      <c r="FP166" s="140" t="e">
        <f t="shared" si="1265"/>
        <v>#DIV/0!</v>
      </c>
      <c r="FQ166" s="149">
        <f t="shared" si="1334"/>
        <v>0</v>
      </c>
      <c r="FR166" s="68">
        <f t="shared" si="1369"/>
        <v>0</v>
      </c>
      <c r="FS166" s="68">
        <f t="shared" si="1369"/>
        <v>0</v>
      </c>
      <c r="FT166" s="68">
        <f t="shared" si="1369"/>
        <v>0</v>
      </c>
      <c r="FU166" s="150">
        <f t="shared" si="1335"/>
        <v>0</v>
      </c>
      <c r="FV166" s="68">
        <f t="shared" si="1370"/>
        <v>0</v>
      </c>
      <c r="FW166" s="68">
        <f t="shared" si="1370"/>
        <v>0</v>
      </c>
      <c r="FX166" s="68">
        <f t="shared" si="1370"/>
        <v>0</v>
      </c>
      <c r="FY166" s="139">
        <f t="shared" si="1266"/>
        <v>0</v>
      </c>
      <c r="FZ166" s="140" t="e">
        <f t="shared" si="1267"/>
        <v>#DIV/0!</v>
      </c>
      <c r="GA166" s="149">
        <f t="shared" si="1336"/>
        <v>0</v>
      </c>
      <c r="GB166" s="68">
        <f t="shared" si="1371"/>
        <v>0</v>
      </c>
      <c r="GC166" s="68">
        <f t="shared" si="1371"/>
        <v>0</v>
      </c>
      <c r="GD166" s="68">
        <f t="shared" si="1371"/>
        <v>0</v>
      </c>
      <c r="GE166" s="150">
        <f t="shared" si="1337"/>
        <v>0</v>
      </c>
      <c r="GF166" s="68">
        <f t="shared" si="1372"/>
        <v>0</v>
      </c>
      <c r="GG166" s="68">
        <f t="shared" si="1372"/>
        <v>0</v>
      </c>
      <c r="GH166" s="68">
        <f t="shared" si="1372"/>
        <v>0</v>
      </c>
      <c r="GI166" s="139">
        <f t="shared" si="1268"/>
        <v>0</v>
      </c>
      <c r="GJ166" s="140" t="e">
        <f t="shared" si="1269"/>
        <v>#DIV/0!</v>
      </c>
      <c r="GK166" s="149">
        <f t="shared" si="1338"/>
        <v>0</v>
      </c>
      <c r="GL166" s="68">
        <f t="shared" si="1373"/>
        <v>0</v>
      </c>
      <c r="GM166" s="68">
        <f t="shared" si="1373"/>
        <v>0</v>
      </c>
      <c r="GN166" s="68">
        <f t="shared" si="1373"/>
        <v>0</v>
      </c>
      <c r="GO166" s="150">
        <f t="shared" si="1339"/>
        <v>0</v>
      </c>
      <c r="GP166" s="68">
        <f t="shared" si="1374"/>
        <v>0</v>
      </c>
      <c r="GQ166" s="68">
        <f t="shared" si="1374"/>
        <v>0</v>
      </c>
      <c r="GR166" s="68">
        <f t="shared" si="1374"/>
        <v>0</v>
      </c>
      <c r="GS166" s="139">
        <f t="shared" si="1270"/>
        <v>0</v>
      </c>
      <c r="GT166" s="140" t="e">
        <f t="shared" si="1271"/>
        <v>#DIV/0!</v>
      </c>
      <c r="GV166" s="31"/>
      <c r="GX166" s="65">
        <f t="shared" si="1158"/>
        <v>0</v>
      </c>
      <c r="GZ166" s="79">
        <f t="shared" ref="GZ166:GZ229" si="1375">+AK166-GY166</f>
        <v>0</v>
      </c>
    </row>
    <row r="167" spans="1:212" ht="15" x14ac:dyDescent="0.2">
      <c r="A167" s="340"/>
      <c r="B167" s="107" t="s">
        <v>426</v>
      </c>
      <c r="C167" s="149">
        <f t="shared" si="1159"/>
        <v>3077.2015900000001</v>
      </c>
      <c r="D167" s="68">
        <f>+[1]Аппарат!D162+[1]Филиалы!D105</f>
        <v>2273.4699720710596</v>
      </c>
      <c r="E167" s="68">
        <f>+[1]Аппарат!E162+[1]Филиалы!F105</f>
        <v>803.73161792894041</v>
      </c>
      <c r="F167" s="68">
        <f>+[1]Филиалы!E105</f>
        <v>0</v>
      </c>
      <c r="G167" s="150">
        <f t="shared" si="934"/>
        <v>2859.1995099999999</v>
      </c>
      <c r="H167" s="68">
        <f>+[1]Аппарат!H162+[1]Филиалы!H105</f>
        <v>2038.8758129907449</v>
      </c>
      <c r="I167" s="68">
        <f>+[1]Аппарат!I162+[1]Филиалы!J105</f>
        <v>820.32369700925517</v>
      </c>
      <c r="J167" s="68">
        <f>+[1]Филиалы!I105</f>
        <v>0</v>
      </c>
      <c r="K167" s="139">
        <f t="shared" si="1162"/>
        <v>218.00208000000021</v>
      </c>
      <c r="L167" s="140">
        <f t="shared" si="1163"/>
        <v>-7.0844263407520316</v>
      </c>
      <c r="M167" s="149">
        <f t="shared" si="1233"/>
        <v>3081.0015899999999</v>
      </c>
      <c r="N167" s="68">
        <f>+[1]Аппарат!N162+[1]Филиалы!N105</f>
        <v>2279.5109753521838</v>
      </c>
      <c r="O167" s="68">
        <f>+[1]Аппарат!O162+[1]Филиалы!P105</f>
        <v>801.49061464781619</v>
      </c>
      <c r="P167" s="68">
        <f>+[1]Филиалы!O105</f>
        <v>0</v>
      </c>
      <c r="Q167" s="150">
        <f t="shared" si="1156"/>
        <v>3328.2392085466008</v>
      </c>
      <c r="R167" s="68">
        <f>+[1]Аппарат!R162+[1]Филиалы!R105</f>
        <v>2342.7537027506005</v>
      </c>
      <c r="S167" s="68">
        <f>+[1]Аппарат!S162+[1]Филиалы!T105</f>
        <v>985.48550579600021</v>
      </c>
      <c r="T167" s="68">
        <f>+[1]Филиалы!S105</f>
        <v>0</v>
      </c>
      <c r="U167" s="139">
        <f t="shared" si="1166"/>
        <v>-247.23761854660097</v>
      </c>
      <c r="V167" s="140">
        <f t="shared" si="1167"/>
        <v>8.0245858797690914</v>
      </c>
      <c r="W167" s="149">
        <f t="shared" si="1308"/>
        <v>3124.4415899999995</v>
      </c>
      <c r="X167" s="68">
        <f>+[1]Аппарат!X162+[1]Филиалы!X105</f>
        <v>2320.7099720710589</v>
      </c>
      <c r="Y167" s="68">
        <f>+[1]Аппарат!Y162+[1]Филиалы!Z105</f>
        <v>803.73161792894064</v>
      </c>
      <c r="Z167" s="68">
        <f>+[1]Филиалы!Y105</f>
        <v>0</v>
      </c>
      <c r="AA167" s="150">
        <f t="shared" si="1309"/>
        <v>3235.0563499999998</v>
      </c>
      <c r="AB167" s="68">
        <f>+[1]Аппарат!AB162+[1]Филиалы!AB105</f>
        <v>2379.4876500723999</v>
      </c>
      <c r="AC167" s="68">
        <f>+[1]Аппарат!AC162+[1]Филиалы!AD105</f>
        <v>855.56869992760016</v>
      </c>
      <c r="AD167" s="68">
        <f>+[1]Филиалы!AC105</f>
        <v>0</v>
      </c>
      <c r="AE167" s="139">
        <f t="shared" si="1170"/>
        <v>-110.61476000000039</v>
      </c>
      <c r="AF167" s="140">
        <f t="shared" si="1171"/>
        <v>3.5403049413383485</v>
      </c>
      <c r="AG167" s="149">
        <f t="shared" si="1310"/>
        <v>9282.644769999999</v>
      </c>
      <c r="AH167" s="68">
        <f t="shared" si="1360"/>
        <v>6873.6909194943019</v>
      </c>
      <c r="AI167" s="68">
        <f t="shared" si="1360"/>
        <v>2408.9538505056971</v>
      </c>
      <c r="AJ167" s="68">
        <f t="shared" si="1360"/>
        <v>0</v>
      </c>
      <c r="AK167" s="150">
        <f t="shared" si="1311"/>
        <v>9422.4950685465992</v>
      </c>
      <c r="AL167" s="68">
        <f t="shared" si="1361"/>
        <v>6761.1171658137446</v>
      </c>
      <c r="AM167" s="68">
        <f t="shared" si="1361"/>
        <v>2661.3779027328555</v>
      </c>
      <c r="AN167" s="68">
        <f t="shared" si="1361"/>
        <v>0</v>
      </c>
      <c r="AO167" s="139">
        <f t="shared" si="1174"/>
        <v>-139.85029854660024</v>
      </c>
      <c r="AP167" s="140">
        <f t="shared" si="1175"/>
        <v>1.5065781575373194</v>
      </c>
      <c r="AQ167" s="149">
        <f t="shared" si="1312"/>
        <v>3127.9115899999997</v>
      </c>
      <c r="AR167" s="68">
        <f>+[1]Аппарат!AR162+[1]Филиалы!AR105</f>
        <v>2324.1799720710592</v>
      </c>
      <c r="AS167" s="68">
        <f>+[1]Аппарат!AS162+[1]Филиалы!AT105</f>
        <v>803.73161792894064</v>
      </c>
      <c r="AT167" s="68">
        <f>+[1]Филиалы!AS105</f>
        <v>0</v>
      </c>
      <c r="AU167" s="150">
        <f t="shared" si="1313"/>
        <v>42.303760000000004</v>
      </c>
      <c r="AV167" s="68">
        <f>+[1]Аппарат!AV162+[1]Филиалы!AV105</f>
        <v>41.389900000000004</v>
      </c>
      <c r="AW167" s="68">
        <f>+[1]Аппарат!AW162+[1]Филиалы!AX105</f>
        <v>0.65000000000000013</v>
      </c>
      <c r="AX167" s="68">
        <f>+[1]Филиалы!AW105</f>
        <v>0.26385999999999998</v>
      </c>
      <c r="AY167" s="139">
        <f t="shared" si="1178"/>
        <v>3085.6078299999999</v>
      </c>
      <c r="AZ167" s="140">
        <f t="shared" si="1179"/>
        <v>-98.64753977908947</v>
      </c>
      <c r="BA167" s="149">
        <f t="shared" si="1314"/>
        <v>3174.5812999999998</v>
      </c>
      <c r="BB167" s="68">
        <f>+[1]Аппарат!BB162+[1]Филиалы!BB105</f>
        <v>2357.5832719478517</v>
      </c>
      <c r="BC167" s="68">
        <f>+[1]Аппарат!BC162+[1]Филиалы!BD105</f>
        <v>816.9980280521479</v>
      </c>
      <c r="BD167" s="68">
        <f>+[1]Филиалы!BC105</f>
        <v>0</v>
      </c>
      <c r="BE167" s="150">
        <f t="shared" si="1315"/>
        <v>2048.2249000000006</v>
      </c>
      <c r="BF167" s="68">
        <f>+[1]Аппарат!BF162+[1]Филиалы!BF105</f>
        <v>1475.0122839934156</v>
      </c>
      <c r="BG167" s="68">
        <f>+[1]Аппарат!BG162+[1]Филиалы!BH105</f>
        <v>573.14261600658494</v>
      </c>
      <c r="BH167" s="68">
        <f>+[1]Филиалы!BG105</f>
        <v>7.0000000000000007E-2</v>
      </c>
      <c r="BI167" s="139">
        <f t="shared" si="1182"/>
        <v>1126.3563999999992</v>
      </c>
      <c r="BJ167" s="140">
        <f t="shared" si="1183"/>
        <v>-35.480471078185943</v>
      </c>
      <c r="BK167" s="149">
        <f t="shared" si="1316"/>
        <v>3181.1213000000002</v>
      </c>
      <c r="BL167" s="68">
        <f>+[1]Аппарат!BL162+[1]Филиалы!BL105</f>
        <v>2377.3896820710597</v>
      </c>
      <c r="BM167" s="68">
        <f>+[1]Аппарат!BM162+[1]Филиалы!BN105</f>
        <v>803.73161792894041</v>
      </c>
      <c r="BN167" s="68">
        <f>+[1]Филиалы!BM105</f>
        <v>0</v>
      </c>
      <c r="BO167" s="150">
        <f t="shared" si="1317"/>
        <v>1870.2485099999999</v>
      </c>
      <c r="BP167" s="68">
        <f>+[1]Аппарат!BP162+[1]Филиалы!BP105</f>
        <v>1364.0711616828708</v>
      </c>
      <c r="BQ167" s="68">
        <f>+[1]Аппарат!BQ162+[1]Филиалы!BR105</f>
        <v>505.93606831712924</v>
      </c>
      <c r="BR167" s="68">
        <f>+[1]Филиалы!BQ105</f>
        <v>0.24127999999999999</v>
      </c>
      <c r="BS167" s="139">
        <f t="shared" si="1186"/>
        <v>1310.8727900000004</v>
      </c>
      <c r="BT167" s="140">
        <f t="shared" si="1187"/>
        <v>-41.207884465141277</v>
      </c>
      <c r="BU167" s="149">
        <f t="shared" si="1318"/>
        <v>9483.6141900000002</v>
      </c>
      <c r="BV167" s="68">
        <f t="shared" si="1362"/>
        <v>7059.1529260899706</v>
      </c>
      <c r="BW167" s="68">
        <f t="shared" si="1362"/>
        <v>2424.4612639100292</v>
      </c>
      <c r="BX167" s="68">
        <f t="shared" si="1362"/>
        <v>0</v>
      </c>
      <c r="BY167" s="150">
        <f t="shared" si="1319"/>
        <v>3960.7771700000003</v>
      </c>
      <c r="BZ167" s="68">
        <f t="shared" si="1363"/>
        <v>2880.473345676286</v>
      </c>
      <c r="CA167" s="68">
        <f t="shared" si="1363"/>
        <v>1079.7286843237141</v>
      </c>
      <c r="CB167" s="68">
        <f t="shared" si="1363"/>
        <v>0.57513999999999998</v>
      </c>
      <c r="CC167" s="139">
        <f t="shared" si="1190"/>
        <v>5522.8370199999999</v>
      </c>
      <c r="CD167" s="140">
        <f t="shared" si="1191"/>
        <v>-58.235572529126685</v>
      </c>
      <c r="CE167" s="149">
        <f t="shared" si="1320"/>
        <v>18766.258959999999</v>
      </c>
      <c r="CF167" s="68">
        <f t="shared" si="1364"/>
        <v>13932.843845584273</v>
      </c>
      <c r="CG167" s="68">
        <f t="shared" si="1364"/>
        <v>4833.4151144157258</v>
      </c>
      <c r="CH167" s="68">
        <f t="shared" si="1364"/>
        <v>0</v>
      </c>
      <c r="CI167" s="150">
        <f t="shared" si="1321"/>
        <v>13383.2722385466</v>
      </c>
      <c r="CJ167" s="68">
        <f>+[1]Аппарат!CJ162+[1]Филиалы!CJ105</f>
        <v>9641.5905114900306</v>
      </c>
      <c r="CK167" s="68">
        <f>+[1]Аппарат!CK162+[1]Филиалы!CL105</f>
        <v>3741.1065870565699</v>
      </c>
      <c r="CL167" s="68">
        <f>+[1]Филиалы!CK105</f>
        <v>0.57513999999999998</v>
      </c>
      <c r="CM167" s="139">
        <f t="shared" si="1194"/>
        <v>5382.9867214533988</v>
      </c>
      <c r="CN167" s="140">
        <f t="shared" si="1195"/>
        <v>-28.684389003301916</v>
      </c>
      <c r="CO167" s="149">
        <f t="shared" si="933"/>
        <v>3182.1313</v>
      </c>
      <c r="CP167" s="68">
        <f>+[1]Аппарат!CP162+[1]Филиалы!CP105</f>
        <v>2378.3996820710595</v>
      </c>
      <c r="CQ167" s="68">
        <f>+[1]Аппарат!CQ162+[1]Филиалы!CR105</f>
        <v>803.73161792894075</v>
      </c>
      <c r="CR167" s="68">
        <f>+[1]Филиалы!CQ105</f>
        <v>0</v>
      </c>
      <c r="CS167" s="150">
        <f t="shared" si="935"/>
        <v>4253.8494999999994</v>
      </c>
      <c r="CT167" s="68">
        <f>+[1]Аппарат!CT162+[1]Филиалы!CT105</f>
        <v>3012.4821143307281</v>
      </c>
      <c r="CU167" s="68">
        <f>+[1]Аппарат!CU162+[1]Филиалы!CV105</f>
        <v>1241.1102056692714</v>
      </c>
      <c r="CV167" s="68">
        <f>+[1]Филиалы!CU105</f>
        <v>0.25717999999999996</v>
      </c>
      <c r="CW167" s="139">
        <f t="shared" si="1250"/>
        <v>-1071.7181999999993</v>
      </c>
      <c r="CX167" s="140">
        <f t="shared" si="1251"/>
        <v>33.679257672365651</v>
      </c>
      <c r="CY167" s="149">
        <f t="shared" si="1239"/>
        <v>3201.0713000000005</v>
      </c>
      <c r="CZ167" s="68">
        <f>+[1]Аппарат!CZ162+[1]Филиалы!CZ105</f>
        <v>2384.1473976057341</v>
      </c>
      <c r="DA167" s="68">
        <f>+[1]Аппарат!DA162+[1]Филиалы!DB105</f>
        <v>816.92390239426652</v>
      </c>
      <c r="DB167" s="68">
        <f>+[1]Филиалы!DA105</f>
        <v>0</v>
      </c>
      <c r="DC167" s="150">
        <f t="shared" si="1157"/>
        <v>4232.0073300000004</v>
      </c>
      <c r="DD167" s="68">
        <f>+[1]Аппарат!DD162+[1]Филиалы!DD105</f>
        <v>3066.81229913782</v>
      </c>
      <c r="DE167" s="68">
        <f>+[1]Аппарат!DE162+[1]Филиалы!DF105</f>
        <v>1164.9583408621802</v>
      </c>
      <c r="DF167" s="68">
        <f>+[1]Филиалы!DE105</f>
        <v>0.23668999999999998</v>
      </c>
      <c r="DG167" s="139">
        <f t="shared" si="1252"/>
        <v>-1030.9360299999998</v>
      </c>
      <c r="DH167" s="140">
        <f t="shared" si="1253"/>
        <v>32.205968982946416</v>
      </c>
      <c r="DI167" s="149">
        <f t="shared" si="1322"/>
        <v>3202.2912999999999</v>
      </c>
      <c r="DJ167" s="68">
        <f>+[1]Аппарат!DJ162+[1]Филиалы!DJ105</f>
        <v>2398.5596820710589</v>
      </c>
      <c r="DK167" s="68">
        <f>+[1]Аппарат!DK162+[1]Филиалы!DL105</f>
        <v>803.73161792894075</v>
      </c>
      <c r="DL167" s="68">
        <f>+[1]Филиалы!DK105</f>
        <v>0</v>
      </c>
      <c r="DM167" s="150">
        <f t="shared" si="1323"/>
        <v>2555.1647599999997</v>
      </c>
      <c r="DN167" s="68">
        <f>+[1]Аппарат!DN162+[1]Филиалы!DN105</f>
        <v>1871.4061542649015</v>
      </c>
      <c r="DO167" s="68">
        <f>+[1]Аппарат!DO162+[1]Филиалы!DP105</f>
        <v>683.61860573509841</v>
      </c>
      <c r="DP167" s="68">
        <f>+[1]Филиалы!DO105</f>
        <v>0.13999999999999999</v>
      </c>
      <c r="DQ167" s="139">
        <f t="shared" si="1254"/>
        <v>647.1265400000002</v>
      </c>
      <c r="DR167" s="140">
        <f t="shared" si="1255"/>
        <v>-20.208234647485085</v>
      </c>
      <c r="DS167" s="149">
        <f t="shared" si="1324"/>
        <v>9585.4939000000013</v>
      </c>
      <c r="DT167" s="68">
        <f t="shared" si="1365"/>
        <v>7161.106761747852</v>
      </c>
      <c r="DU167" s="68">
        <f t="shared" si="1365"/>
        <v>2424.3871382521484</v>
      </c>
      <c r="DV167" s="68">
        <f t="shared" si="1365"/>
        <v>0</v>
      </c>
      <c r="DW167" s="150">
        <f t="shared" si="1325"/>
        <v>11041.021589999998</v>
      </c>
      <c r="DX167" s="68">
        <f t="shared" si="1366"/>
        <v>7950.7005677334491</v>
      </c>
      <c r="DY167" s="68">
        <f t="shared" si="1366"/>
        <v>3089.6871522665501</v>
      </c>
      <c r="DZ167" s="68">
        <f t="shared" si="1366"/>
        <v>0.63386999999999993</v>
      </c>
      <c r="EA167" s="139">
        <f t="shared" si="1256"/>
        <v>-1455.5276899999972</v>
      </c>
      <c r="EB167" s="140">
        <f t="shared" si="1257"/>
        <v>15.184691630756731</v>
      </c>
      <c r="EC167" s="149">
        <f t="shared" si="1326"/>
        <v>28351.752860000001</v>
      </c>
      <c r="ED167" s="68">
        <f t="shared" si="1367"/>
        <v>21093.950607332124</v>
      </c>
      <c r="EE167" s="68">
        <f t="shared" si="1367"/>
        <v>7257.8022526678742</v>
      </c>
      <c r="EF167" s="68">
        <f t="shared" si="1367"/>
        <v>0</v>
      </c>
      <c r="EG167" s="150">
        <f t="shared" si="1327"/>
        <v>24424.293828546601</v>
      </c>
      <c r="EH167" s="68">
        <f t="shared" si="1368"/>
        <v>17592.29107922348</v>
      </c>
      <c r="EI167" s="68">
        <f t="shared" si="1368"/>
        <v>6830.7937393231205</v>
      </c>
      <c r="EJ167" s="68">
        <f t="shared" si="1368"/>
        <v>1.2090099999999999</v>
      </c>
      <c r="EK167" s="139">
        <f t="shared" si="1258"/>
        <v>3927.4590314533998</v>
      </c>
      <c r="EL167" s="140">
        <f t="shared" si="1259"/>
        <v>-13.852614513279164</v>
      </c>
      <c r="EM167" s="149">
        <f t="shared" si="1328"/>
        <v>3178.2850000000003</v>
      </c>
      <c r="EN167" s="68">
        <f>+[1]Аппарат!EN162+[1]Филиалы!EN105</f>
        <v>2374.5533820710598</v>
      </c>
      <c r="EO167" s="68">
        <f>+[1]Аппарат!EO162+[1]Филиалы!EP105</f>
        <v>803.73161792894064</v>
      </c>
      <c r="EP167" s="68">
        <f>+[1]Филиалы!EO105</f>
        <v>0</v>
      </c>
      <c r="EQ167" s="150">
        <f t="shared" si="1329"/>
        <v>2551.8648399999997</v>
      </c>
      <c r="ER167" s="68">
        <f>+[1]Аппарат!ER162+[1]Филиалы!ER105</f>
        <v>1859.9374209739137</v>
      </c>
      <c r="ES167" s="68">
        <f>+[1]Аппарат!ES162+[1]Филиалы!ET105</f>
        <v>691.72441902608614</v>
      </c>
      <c r="ET167" s="68">
        <f>+[1]Филиалы!ES105</f>
        <v>0.20300000000000001</v>
      </c>
      <c r="EU167" s="139">
        <f t="shared" si="1260"/>
        <v>626.42016000000058</v>
      </c>
      <c r="EV167" s="140">
        <f t="shared" si="1261"/>
        <v>-19.709376597756361</v>
      </c>
      <c r="EW167" s="149">
        <f t="shared" si="1330"/>
        <v>3179.9850000000001</v>
      </c>
      <c r="EX167" s="68">
        <f>+[1]Аппарат!EX162+[1]Филиалы!EX105</f>
        <v>2362.7340027259188</v>
      </c>
      <c r="EY167" s="68">
        <f>+[1]Аппарат!EY162+[1]Филиалы!EZ105</f>
        <v>817.25099727408144</v>
      </c>
      <c r="EZ167" s="68">
        <f>+[1]Филиалы!EY105</f>
        <v>0</v>
      </c>
      <c r="FA167" s="150">
        <f t="shared" si="1331"/>
        <v>4233.2909699999991</v>
      </c>
      <c r="FB167" s="68">
        <f>+[1]Аппарат!FB162+[1]Филиалы!FB105</f>
        <v>3064.1887797000613</v>
      </c>
      <c r="FC167" s="68">
        <f>+[1]Аппарат!FC162+[1]Филиалы!FD105</f>
        <v>1168.2151902999385</v>
      </c>
      <c r="FD167" s="68">
        <f>+[1]Филиалы!FC105</f>
        <v>0.88700000000000001</v>
      </c>
      <c r="FE167" s="139">
        <f t="shared" si="1262"/>
        <v>-1053.305969999999</v>
      </c>
      <c r="FF167" s="140">
        <f t="shared" si="1263"/>
        <v>33.122985485780561</v>
      </c>
      <c r="FG167" s="149">
        <f t="shared" si="1332"/>
        <v>3177.7449999999994</v>
      </c>
      <c r="FH167" s="68">
        <f>+[1]Аппарат!FH162+[1]Филиалы!FH105</f>
        <v>2374.0133820710589</v>
      </c>
      <c r="FI167" s="68">
        <f>+[1]Аппарат!FI162+[1]Филиалы!FJ105</f>
        <v>803.73161792894041</v>
      </c>
      <c r="FJ167" s="68">
        <f>+[1]Филиалы!FI105</f>
        <v>0</v>
      </c>
      <c r="FK167" s="150">
        <f t="shared" si="1333"/>
        <v>2273.5982599999993</v>
      </c>
      <c r="FL167" s="68">
        <f>+[1]Аппарат!FL162+[1]Филиалы!FL105</f>
        <v>1681.360683436719</v>
      </c>
      <c r="FM167" s="68">
        <f>+[1]Аппарат!FM162+[1]Филиалы!FN105</f>
        <v>592.0075765632804</v>
      </c>
      <c r="FN167" s="68">
        <f>+[1]Филиалы!FM105</f>
        <v>0.22999999999999998</v>
      </c>
      <c r="FO167" s="139">
        <f t="shared" si="1264"/>
        <v>904.14674000000014</v>
      </c>
      <c r="FP167" s="140">
        <f t="shared" si="1265"/>
        <v>-28.452463618068805</v>
      </c>
      <c r="FQ167" s="149">
        <f t="shared" si="1334"/>
        <v>9536.0149999999994</v>
      </c>
      <c r="FR167" s="68">
        <f t="shared" si="1369"/>
        <v>7111.3007668680375</v>
      </c>
      <c r="FS167" s="68">
        <f t="shared" si="1369"/>
        <v>2424.7142331319624</v>
      </c>
      <c r="FT167" s="68">
        <f t="shared" si="1369"/>
        <v>0</v>
      </c>
      <c r="FU167" s="150">
        <f t="shared" si="1335"/>
        <v>9058.754069999999</v>
      </c>
      <c r="FV167" s="68">
        <f t="shared" si="1370"/>
        <v>6605.4868841106945</v>
      </c>
      <c r="FW167" s="68">
        <f t="shared" si="1370"/>
        <v>2451.9471858893053</v>
      </c>
      <c r="FX167" s="68">
        <f t="shared" si="1370"/>
        <v>1.32</v>
      </c>
      <c r="FY167" s="139">
        <f t="shared" si="1266"/>
        <v>477.26093000000037</v>
      </c>
      <c r="FZ167" s="140">
        <f t="shared" si="1267"/>
        <v>-5.0048257054964864</v>
      </c>
      <c r="GA167" s="149">
        <f t="shared" si="1336"/>
        <v>19121.508900000001</v>
      </c>
      <c r="GB167" s="68">
        <f t="shared" si="1371"/>
        <v>14272.40752861589</v>
      </c>
      <c r="GC167" s="68">
        <f t="shared" si="1371"/>
        <v>4849.1013713841112</v>
      </c>
      <c r="GD167" s="68">
        <f t="shared" si="1371"/>
        <v>0</v>
      </c>
      <c r="GE167" s="150">
        <f t="shared" si="1337"/>
        <v>20099.775659999999</v>
      </c>
      <c r="GF167" s="68">
        <f t="shared" si="1372"/>
        <v>14556.187451844144</v>
      </c>
      <c r="GG167" s="68">
        <f t="shared" si="1372"/>
        <v>5541.6343381558554</v>
      </c>
      <c r="GH167" s="68">
        <f t="shared" si="1372"/>
        <v>1.95387</v>
      </c>
      <c r="GI167" s="139">
        <f t="shared" si="1268"/>
        <v>-978.26675999999861</v>
      </c>
      <c r="GJ167" s="140">
        <f t="shared" si="1269"/>
        <v>5.1160542042788109</v>
      </c>
      <c r="GK167" s="149">
        <f t="shared" si="1338"/>
        <v>37887.76786</v>
      </c>
      <c r="GL167" s="68">
        <f t="shared" si="1373"/>
        <v>28205.251374200161</v>
      </c>
      <c r="GM167" s="68">
        <f t="shared" si="1373"/>
        <v>9682.516485799837</v>
      </c>
      <c r="GN167" s="68">
        <f t="shared" si="1373"/>
        <v>0</v>
      </c>
      <c r="GO167" s="150">
        <f t="shared" si="1339"/>
        <v>33483.047898546596</v>
      </c>
      <c r="GP167" s="68">
        <f t="shared" si="1374"/>
        <v>24197.777963334174</v>
      </c>
      <c r="GQ167" s="68">
        <f t="shared" si="1374"/>
        <v>9282.7409252124253</v>
      </c>
      <c r="GR167" s="68">
        <f t="shared" si="1374"/>
        <v>2.52901</v>
      </c>
      <c r="GS167" s="139">
        <f t="shared" si="1270"/>
        <v>4404.7199614534038</v>
      </c>
      <c r="GT167" s="140">
        <f t="shared" si="1271"/>
        <v>-11.625704574968339</v>
      </c>
      <c r="GV167" s="31">
        <f>+GK167-[1]Шатура!GK105</f>
        <v>37845.367859999998</v>
      </c>
      <c r="GX167" s="65">
        <f t="shared" si="1158"/>
        <v>-13383.2722385466</v>
      </c>
      <c r="GZ167" s="79">
        <f t="shared" si="1375"/>
        <v>9422.4950685465992</v>
      </c>
    </row>
    <row r="168" spans="1:212" ht="32.25" customHeight="1" x14ac:dyDescent="0.2">
      <c r="A168" s="341"/>
      <c r="B168" s="107" t="s">
        <v>427</v>
      </c>
      <c r="C168" s="149">
        <f t="shared" si="1159"/>
        <v>68.963333333333338</v>
      </c>
      <c r="D168" s="68">
        <f>+[1]Аппарат!D163+[1]Филиалы!D106</f>
        <v>68.963333333333338</v>
      </c>
      <c r="E168" s="68">
        <f>+[1]Аппарат!E163+[1]Филиалы!F106</f>
        <v>0</v>
      </c>
      <c r="F168" s="68">
        <f>+[1]Филиалы!E106</f>
        <v>0</v>
      </c>
      <c r="G168" s="150">
        <f t="shared" si="934"/>
        <v>65.836550000000003</v>
      </c>
      <c r="H168" s="68">
        <f>+[1]Аппарат!H163+[1]Филиалы!H106</f>
        <v>65.289391296800005</v>
      </c>
      <c r="I168" s="68">
        <f>+[1]Аппарат!I163+[1]Филиалы!J106</f>
        <v>0.54715870319999982</v>
      </c>
      <c r="J168" s="68">
        <f>+[1]Филиалы!I106</f>
        <v>0</v>
      </c>
      <c r="K168" s="139">
        <f t="shared" si="1162"/>
        <v>3.1267833333333357</v>
      </c>
      <c r="L168" s="140">
        <f t="shared" si="1163"/>
        <v>-4.533979409347964</v>
      </c>
      <c r="M168" s="149">
        <f t="shared" si="1233"/>
        <v>86.833333333333343</v>
      </c>
      <c r="N168" s="68">
        <f>+[1]Аппарат!N163+[1]Филиалы!N106</f>
        <v>86.833333333333343</v>
      </c>
      <c r="O168" s="68">
        <f>+[1]Аппарат!O163+[1]Филиалы!P106</f>
        <v>0</v>
      </c>
      <c r="P168" s="68">
        <f>+[1]Филиалы!O106</f>
        <v>0</v>
      </c>
      <c r="Q168" s="150">
        <f t="shared" si="1156"/>
        <v>69.488250000000008</v>
      </c>
      <c r="R168" s="68">
        <f>+[1]Аппарат!R163+[1]Филиалы!R106</f>
        <v>69.251896360000003</v>
      </c>
      <c r="S168" s="68">
        <f>+[1]Аппарат!S163+[1]Филиалы!T106</f>
        <v>0.23635364000000009</v>
      </c>
      <c r="T168" s="68">
        <f>+[1]Филиалы!S106</f>
        <v>0</v>
      </c>
      <c r="U168" s="139">
        <f t="shared" si="1166"/>
        <v>17.345083333333335</v>
      </c>
      <c r="V168" s="140">
        <f t="shared" si="1167"/>
        <v>-19.975143953934733</v>
      </c>
      <c r="W168" s="149">
        <f t="shared" si="1308"/>
        <v>109.99333333333333</v>
      </c>
      <c r="X168" s="68">
        <f>+[1]Аппарат!X163+[1]Филиалы!X106</f>
        <v>109.99333333333333</v>
      </c>
      <c r="Y168" s="68">
        <f>+[1]Аппарат!Y163+[1]Филиалы!Z106</f>
        <v>0</v>
      </c>
      <c r="Z168" s="68">
        <f>+[1]Филиалы!Y106</f>
        <v>0</v>
      </c>
      <c r="AA168" s="150">
        <f t="shared" si="1309"/>
        <v>75.873809999999978</v>
      </c>
      <c r="AB168" s="68">
        <f>+[1]Аппарат!AB163+[1]Филиалы!AB106</f>
        <v>75.675264999999982</v>
      </c>
      <c r="AC168" s="68">
        <f>+[1]Аппарат!AC163+[1]Филиалы!AD106</f>
        <v>0.19854500000000008</v>
      </c>
      <c r="AD168" s="68">
        <f>+[1]Филиалы!AC106</f>
        <v>0</v>
      </c>
      <c r="AE168" s="139">
        <f t="shared" si="1170"/>
        <v>34.119523333333348</v>
      </c>
      <c r="AF168" s="140">
        <f t="shared" si="1171"/>
        <v>-31.019628462331056</v>
      </c>
      <c r="AG168" s="149">
        <f t="shared" si="1310"/>
        <v>265.79000000000002</v>
      </c>
      <c r="AH168" s="68">
        <f t="shared" si="1360"/>
        <v>265.79000000000002</v>
      </c>
      <c r="AI168" s="68">
        <f t="shared" si="1360"/>
        <v>0</v>
      </c>
      <c r="AJ168" s="68">
        <f t="shared" si="1360"/>
        <v>0</v>
      </c>
      <c r="AK168" s="150">
        <f t="shared" si="1311"/>
        <v>211.19861</v>
      </c>
      <c r="AL168" s="68">
        <f t="shared" si="1361"/>
        <v>210.21655265679999</v>
      </c>
      <c r="AM168" s="68">
        <f t="shared" si="1361"/>
        <v>0.98205734320000004</v>
      </c>
      <c r="AN168" s="68">
        <f t="shared" si="1361"/>
        <v>0</v>
      </c>
      <c r="AO168" s="139">
        <f t="shared" si="1174"/>
        <v>54.591390000000018</v>
      </c>
      <c r="AP168" s="140">
        <f t="shared" si="1175"/>
        <v>-20.539294179615482</v>
      </c>
      <c r="AQ168" s="149">
        <f t="shared" si="1312"/>
        <v>88.993333333333325</v>
      </c>
      <c r="AR168" s="68">
        <f>+[1]Аппарат!AR163+[1]Филиалы!AR106</f>
        <v>88.993333333333325</v>
      </c>
      <c r="AS168" s="68">
        <f>+[1]Аппарат!AS163+[1]Филиалы!AT106</f>
        <v>0</v>
      </c>
      <c r="AT168" s="68">
        <f>+[1]Филиалы!AS106</f>
        <v>0</v>
      </c>
      <c r="AU168" s="150">
        <f t="shared" si="1313"/>
        <v>64.75339000000001</v>
      </c>
      <c r="AV168" s="68">
        <f>+[1]Аппарат!AV163+[1]Филиалы!AV106</f>
        <v>64.263270000000006</v>
      </c>
      <c r="AW168" s="68">
        <f>+[1]Аппарат!AW163+[1]Филиалы!AX106</f>
        <v>0.25640000000000002</v>
      </c>
      <c r="AX168" s="68">
        <f>+[1]Филиалы!AW106</f>
        <v>0.23371999999999998</v>
      </c>
      <c r="AY168" s="139">
        <f t="shared" si="1178"/>
        <v>24.239943333333315</v>
      </c>
      <c r="AZ168" s="140">
        <f t="shared" si="1179"/>
        <v>-27.237931680275665</v>
      </c>
      <c r="BA168" s="149">
        <f t="shared" si="1314"/>
        <v>91.903333333333322</v>
      </c>
      <c r="BB168" s="68">
        <f>+[1]Аппарат!BB163+[1]Филиалы!BB106</f>
        <v>91.903333333333322</v>
      </c>
      <c r="BC168" s="68">
        <f>+[1]Аппарат!BC163+[1]Филиалы!BD106</f>
        <v>0</v>
      </c>
      <c r="BD168" s="68">
        <f>+[1]Филиалы!BC106</f>
        <v>0</v>
      </c>
      <c r="BE168" s="150">
        <f t="shared" si="1315"/>
        <v>57.621729999999999</v>
      </c>
      <c r="BF168" s="68">
        <f>+[1]Аппарат!BF163+[1]Филиалы!BF106</f>
        <v>57.124130000000001</v>
      </c>
      <c r="BG168" s="68">
        <f>+[1]Аппарат!BG163+[1]Филиалы!BH106</f>
        <v>0.30759999999999998</v>
      </c>
      <c r="BH168" s="68">
        <f>+[1]Филиалы!BG106</f>
        <v>0.19</v>
      </c>
      <c r="BI168" s="139">
        <f t="shared" si="1182"/>
        <v>34.281603333333322</v>
      </c>
      <c r="BJ168" s="140">
        <f t="shared" si="1183"/>
        <v>-37.301806245692923</v>
      </c>
      <c r="BK168" s="149">
        <f t="shared" si="1316"/>
        <v>244.28233333333333</v>
      </c>
      <c r="BL168" s="68">
        <f>+[1]Аппарат!BL163+[1]Филиалы!BL106</f>
        <v>244.28233333333333</v>
      </c>
      <c r="BM168" s="68">
        <f>+[1]Аппарат!BM163+[1]Филиалы!BN106</f>
        <v>0</v>
      </c>
      <c r="BN168" s="68">
        <f>+[1]Филиалы!BM106</f>
        <v>0</v>
      </c>
      <c r="BO168" s="150">
        <f t="shared" si="1317"/>
        <v>177.07998999999998</v>
      </c>
      <c r="BP168" s="68">
        <f>+[1]Аппарат!BP163+[1]Филиалы!BP106</f>
        <v>176.36759999999998</v>
      </c>
      <c r="BQ168" s="68">
        <f>+[1]Аппарат!BQ163+[1]Филиалы!BR106</f>
        <v>0.30238999999999994</v>
      </c>
      <c r="BR168" s="68">
        <f>+[1]Филиалы!BQ106</f>
        <v>0.41</v>
      </c>
      <c r="BS168" s="139">
        <f t="shared" si="1186"/>
        <v>67.202343333333346</v>
      </c>
      <c r="BT168" s="140">
        <f t="shared" si="1187"/>
        <v>-27.51011193332306</v>
      </c>
      <c r="BU168" s="149">
        <f t="shared" si="1318"/>
        <v>425.17899999999997</v>
      </c>
      <c r="BV168" s="68">
        <f t="shared" si="1362"/>
        <v>425.17899999999997</v>
      </c>
      <c r="BW168" s="68">
        <f t="shared" si="1362"/>
        <v>0</v>
      </c>
      <c r="BX168" s="68">
        <f t="shared" si="1362"/>
        <v>0</v>
      </c>
      <c r="BY168" s="150">
        <f t="shared" si="1319"/>
        <v>299.45511000000005</v>
      </c>
      <c r="BZ168" s="68">
        <f t="shared" si="1363"/>
        <v>297.755</v>
      </c>
      <c r="CA168" s="68">
        <f t="shared" si="1363"/>
        <v>0.86638999999999999</v>
      </c>
      <c r="CB168" s="68">
        <f t="shared" si="1363"/>
        <v>0.83372000000000002</v>
      </c>
      <c r="CC168" s="139">
        <f t="shared" si="1190"/>
        <v>125.72388999999993</v>
      </c>
      <c r="CD168" s="140">
        <f t="shared" si="1191"/>
        <v>-29.569637729050569</v>
      </c>
      <c r="CE168" s="149">
        <f t="shared" si="1320"/>
        <v>690.96900000000005</v>
      </c>
      <c r="CF168" s="68">
        <f t="shared" si="1364"/>
        <v>690.96900000000005</v>
      </c>
      <c r="CG168" s="68">
        <f t="shared" si="1364"/>
        <v>0</v>
      </c>
      <c r="CH168" s="68">
        <f t="shared" si="1364"/>
        <v>0</v>
      </c>
      <c r="CI168" s="150">
        <f t="shared" si="1321"/>
        <v>510.65372000000002</v>
      </c>
      <c r="CJ168" s="68">
        <f>+[1]Аппарат!CJ163+[1]Филиалы!CJ106</f>
        <v>507.97155265679999</v>
      </c>
      <c r="CK168" s="68">
        <f>+[1]Аппарат!CK163+[1]Филиалы!CL106</f>
        <v>1.8484473432000004</v>
      </c>
      <c r="CL168" s="68">
        <f>+[1]Филиалы!CK106</f>
        <v>0.83372000000000002</v>
      </c>
      <c r="CM168" s="139">
        <f t="shared" si="1194"/>
        <v>180.31528000000003</v>
      </c>
      <c r="CN168" s="140">
        <f t="shared" si="1195"/>
        <v>-26.096001412509111</v>
      </c>
      <c r="CO168" s="149">
        <f t="shared" si="933"/>
        <v>71.943333333333328</v>
      </c>
      <c r="CP168" s="68">
        <f>+[1]Аппарат!CP163+[1]Филиалы!CP106</f>
        <v>71.943333333333328</v>
      </c>
      <c r="CQ168" s="68">
        <f>+[1]Аппарат!CQ163+[1]Филиалы!CR106</f>
        <v>0</v>
      </c>
      <c r="CR168" s="68">
        <f>+[1]Филиалы!CQ106</f>
        <v>0</v>
      </c>
      <c r="CS168" s="150">
        <f t="shared" si="935"/>
        <v>65.380179999999996</v>
      </c>
      <c r="CT168" s="68">
        <f>+[1]Аппарат!CT163+[1]Филиалы!CT106</f>
        <v>64.625839999999997</v>
      </c>
      <c r="CU168" s="68">
        <f>+[1]Аппарат!CU163+[1]Филиалы!CV106</f>
        <v>0.62434000000000012</v>
      </c>
      <c r="CV168" s="68">
        <f>+[1]Филиалы!CU106</f>
        <v>0.13</v>
      </c>
      <c r="CW168" s="139">
        <f t="shared" si="1250"/>
        <v>6.5631533333333323</v>
      </c>
      <c r="CX168" s="140">
        <f t="shared" si="1251"/>
        <v>-9.1226706203956809</v>
      </c>
      <c r="CY168" s="149">
        <f t="shared" si="1239"/>
        <v>89.103333333333339</v>
      </c>
      <c r="CZ168" s="68">
        <f>+[1]Аппарат!CZ163+[1]Филиалы!CZ106</f>
        <v>89.103333333333339</v>
      </c>
      <c r="DA168" s="68">
        <f>+[1]Аппарат!DA163+[1]Филиалы!DB106</f>
        <v>0</v>
      </c>
      <c r="DB168" s="68">
        <f>+[1]Филиалы!DA106</f>
        <v>0</v>
      </c>
      <c r="DC168" s="150">
        <f t="shared" si="1157"/>
        <v>165.86</v>
      </c>
      <c r="DD168" s="68">
        <f>+[1]Аппарат!DD163+[1]Филиалы!DD106</f>
        <v>164.72</v>
      </c>
      <c r="DE168" s="68">
        <f>+[1]Аппарат!DE163+[1]Филиалы!DF106</f>
        <v>0.99</v>
      </c>
      <c r="DF168" s="68">
        <f>+[1]Филиалы!DE106</f>
        <v>0.15</v>
      </c>
      <c r="DG168" s="139">
        <f t="shared" si="1252"/>
        <v>-76.756666666666675</v>
      </c>
      <c r="DH168" s="140">
        <f t="shared" si="1253"/>
        <v>86.143428977591583</v>
      </c>
      <c r="DI168" s="149">
        <f t="shared" si="1322"/>
        <v>97.403333333333336</v>
      </c>
      <c r="DJ168" s="68">
        <f>+[1]Аппарат!DJ163+[1]Филиалы!DJ106</f>
        <v>97.403333333333336</v>
      </c>
      <c r="DK168" s="68">
        <f>+[1]Аппарат!DK163+[1]Филиалы!DL106</f>
        <v>0</v>
      </c>
      <c r="DL168" s="68">
        <f>+[1]Филиалы!DK106</f>
        <v>0</v>
      </c>
      <c r="DM168" s="150">
        <f t="shared" si="1323"/>
        <v>83.59059280000001</v>
      </c>
      <c r="DN168" s="68">
        <f>+[1]Аппарат!DN163+[1]Филиалы!DN106</f>
        <v>83.284792800000005</v>
      </c>
      <c r="DO168" s="68">
        <f>+[1]Аппарат!DO163+[1]Филиалы!DP106</f>
        <v>0.1996</v>
      </c>
      <c r="DP168" s="68">
        <f>+[1]Филиалы!DO106</f>
        <v>0.10620000000000002</v>
      </c>
      <c r="DQ168" s="139">
        <f t="shared" si="1254"/>
        <v>13.812740533333326</v>
      </c>
      <c r="DR168" s="140">
        <f t="shared" si="1255"/>
        <v>-14.180973135758521</v>
      </c>
      <c r="DS168" s="149">
        <f t="shared" si="1324"/>
        <v>258.45000000000005</v>
      </c>
      <c r="DT168" s="68">
        <f t="shared" si="1365"/>
        <v>258.45000000000005</v>
      </c>
      <c r="DU168" s="68">
        <f t="shared" si="1365"/>
        <v>0</v>
      </c>
      <c r="DV168" s="68">
        <f t="shared" si="1365"/>
        <v>0</v>
      </c>
      <c r="DW168" s="150">
        <f t="shared" si="1325"/>
        <v>314.83077279999998</v>
      </c>
      <c r="DX168" s="68">
        <f t="shared" si="1366"/>
        <v>312.6306328</v>
      </c>
      <c r="DY168" s="68">
        <f t="shared" si="1366"/>
        <v>1.8139400000000001</v>
      </c>
      <c r="DZ168" s="68">
        <f t="shared" si="1366"/>
        <v>0.38620000000000004</v>
      </c>
      <c r="EA168" s="139">
        <f t="shared" si="1256"/>
        <v>-56.380772799999932</v>
      </c>
      <c r="EB168" s="140">
        <f t="shared" si="1257"/>
        <v>21.814963358483226</v>
      </c>
      <c r="EC168" s="149">
        <f t="shared" si="1326"/>
        <v>949.4190000000001</v>
      </c>
      <c r="ED168" s="68">
        <f t="shared" si="1367"/>
        <v>949.4190000000001</v>
      </c>
      <c r="EE168" s="68">
        <f t="shared" si="1367"/>
        <v>0</v>
      </c>
      <c r="EF168" s="68">
        <f t="shared" si="1367"/>
        <v>0</v>
      </c>
      <c r="EG168" s="150">
        <f t="shared" si="1327"/>
        <v>825.4844928</v>
      </c>
      <c r="EH168" s="68">
        <f t="shared" si="1368"/>
        <v>820.60218545680004</v>
      </c>
      <c r="EI168" s="68">
        <f t="shared" si="1368"/>
        <v>3.6623873432000007</v>
      </c>
      <c r="EJ168" s="68">
        <f t="shared" si="1368"/>
        <v>1.2199200000000001</v>
      </c>
      <c r="EK168" s="139">
        <f t="shared" si="1258"/>
        <v>123.9345072000001</v>
      </c>
      <c r="EL168" s="140">
        <f t="shared" si="1259"/>
        <v>-13.053720980936774</v>
      </c>
      <c r="EM168" s="149">
        <f t="shared" si="1328"/>
        <v>679.15933333333351</v>
      </c>
      <c r="EN168" s="68">
        <f>+[1]Аппарат!EN163+[1]Филиалы!EN106</f>
        <v>522.91497845010463</v>
      </c>
      <c r="EO168" s="68">
        <f>+[1]Аппарат!EO163+[1]Филиалы!EP106</f>
        <v>156.24435488322882</v>
      </c>
      <c r="EP168" s="68">
        <f>+[1]Филиалы!EO106</f>
        <v>0</v>
      </c>
      <c r="EQ168" s="150">
        <f t="shared" si="1329"/>
        <v>148.00628</v>
      </c>
      <c r="ER168" s="68">
        <f>+[1]Аппарат!ER163+[1]Филиалы!ER106</f>
        <v>144.75823</v>
      </c>
      <c r="ES168" s="68">
        <f>+[1]Аппарат!ES163+[1]Филиалы!ET106</f>
        <v>3.1711200000000002</v>
      </c>
      <c r="ET168" s="68">
        <f>+[1]Филиалы!ES106</f>
        <v>7.6929999999999998E-2</v>
      </c>
      <c r="EU168" s="139">
        <f t="shared" si="1260"/>
        <v>531.15305333333345</v>
      </c>
      <c r="EV168" s="140">
        <f t="shared" si="1261"/>
        <v>-78.207428988190301</v>
      </c>
      <c r="EW168" s="149">
        <f t="shared" si="1330"/>
        <v>972.00733333333335</v>
      </c>
      <c r="EX168" s="68">
        <f>+[1]Аппарат!EX163+[1]Филиалы!EX106</f>
        <v>725.75489733670167</v>
      </c>
      <c r="EY168" s="68">
        <f>+[1]Аппарат!EY163+[1]Филиалы!EZ106</f>
        <v>246.25243599663165</v>
      </c>
      <c r="EZ168" s="68">
        <f>+[1]Филиалы!EY106</f>
        <v>0</v>
      </c>
      <c r="FA168" s="150">
        <f t="shared" si="1331"/>
        <v>213.38695999999999</v>
      </c>
      <c r="FB168" s="68">
        <f>+[1]Аппарат!FB163+[1]Филиалы!FB106</f>
        <v>213.23217</v>
      </c>
      <c r="FC168" s="68">
        <f>+[1]Аппарат!FC163+[1]Филиалы!FD106</f>
        <v>0.15478999999999998</v>
      </c>
      <c r="FD168" s="68">
        <f>+[1]Филиалы!FC106</f>
        <v>0</v>
      </c>
      <c r="FE168" s="139">
        <f t="shared" si="1262"/>
        <v>758.62037333333342</v>
      </c>
      <c r="FF168" s="140">
        <f t="shared" si="1263"/>
        <v>-78.046774681398148</v>
      </c>
      <c r="FG168" s="149">
        <f t="shared" si="1332"/>
        <v>983.11733333333314</v>
      </c>
      <c r="FH168" s="68">
        <f>+[1]Аппарат!FH163+[1]Филиалы!FH106</f>
        <v>740.93852968222063</v>
      </c>
      <c r="FI168" s="68">
        <f>+[1]Аппарат!FI163+[1]Филиалы!FJ106</f>
        <v>242.17880365111247</v>
      </c>
      <c r="FJ168" s="68">
        <f>+[1]Филиалы!FI106</f>
        <v>0</v>
      </c>
      <c r="FK168" s="150">
        <f t="shared" si="1333"/>
        <v>367.99027000000001</v>
      </c>
      <c r="FL168" s="68">
        <f>+[1]Аппарат!FL163+[1]Филиалы!FL106</f>
        <v>367.26080000000002</v>
      </c>
      <c r="FM168" s="68">
        <f>+[1]Аппарат!FM163+[1]Филиалы!FN106</f>
        <v>0.69947000000000004</v>
      </c>
      <c r="FN168" s="68">
        <f>+[1]Филиалы!FM106</f>
        <v>0.03</v>
      </c>
      <c r="FO168" s="139">
        <f t="shared" si="1264"/>
        <v>615.12706333333313</v>
      </c>
      <c r="FP168" s="140">
        <f t="shared" si="1265"/>
        <v>-62.569038554909682</v>
      </c>
      <c r="FQ168" s="149">
        <f t="shared" si="1334"/>
        <v>2634.2839999999997</v>
      </c>
      <c r="FR168" s="68">
        <f t="shared" si="1369"/>
        <v>1989.6084054690268</v>
      </c>
      <c r="FS168" s="68">
        <f t="shared" si="1369"/>
        <v>644.67559453097294</v>
      </c>
      <c r="FT168" s="68">
        <f t="shared" si="1369"/>
        <v>0</v>
      </c>
      <c r="FU168" s="150">
        <f t="shared" si="1335"/>
        <v>729.38351000000011</v>
      </c>
      <c r="FV168" s="68">
        <f t="shared" si="1370"/>
        <v>725.25120000000004</v>
      </c>
      <c r="FW168" s="68">
        <f t="shared" si="1370"/>
        <v>4.0253800000000002</v>
      </c>
      <c r="FX168" s="68">
        <f t="shared" si="1370"/>
        <v>0.10693</v>
      </c>
      <c r="FY168" s="139">
        <f t="shared" si="1266"/>
        <v>1904.9004899999995</v>
      </c>
      <c r="FZ168" s="140">
        <f t="shared" si="1267"/>
        <v>-72.311887784308738</v>
      </c>
      <c r="GA168" s="149">
        <f t="shared" si="1336"/>
        <v>2892.7339999999999</v>
      </c>
      <c r="GB168" s="68">
        <f t="shared" si="1371"/>
        <v>2248.0584054690271</v>
      </c>
      <c r="GC168" s="68">
        <f t="shared" si="1371"/>
        <v>644.67559453097294</v>
      </c>
      <c r="GD168" s="68">
        <f t="shared" si="1371"/>
        <v>0</v>
      </c>
      <c r="GE168" s="150">
        <f t="shared" si="1337"/>
        <v>1044.2142828000001</v>
      </c>
      <c r="GF168" s="68">
        <f t="shared" si="1372"/>
        <v>1037.8818328</v>
      </c>
      <c r="GG168" s="68">
        <f t="shared" si="1372"/>
        <v>5.8393200000000007</v>
      </c>
      <c r="GH168" s="68">
        <f t="shared" si="1372"/>
        <v>0.49313000000000007</v>
      </c>
      <c r="GI168" s="139">
        <f t="shared" si="1268"/>
        <v>1848.5197171999998</v>
      </c>
      <c r="GJ168" s="140">
        <f t="shared" si="1269"/>
        <v>-63.90216719546283</v>
      </c>
      <c r="GK168" s="149">
        <f t="shared" si="1338"/>
        <v>3583.703</v>
      </c>
      <c r="GL168" s="68">
        <f t="shared" si="1373"/>
        <v>2939.0274054690271</v>
      </c>
      <c r="GM168" s="68">
        <f t="shared" si="1373"/>
        <v>644.67559453097294</v>
      </c>
      <c r="GN168" s="68">
        <f t="shared" si="1373"/>
        <v>0</v>
      </c>
      <c r="GO168" s="150">
        <f t="shared" si="1339"/>
        <v>1554.8680027999999</v>
      </c>
      <c r="GP168" s="68">
        <f t="shared" si="1374"/>
        <v>1545.8533854568</v>
      </c>
      <c r="GQ168" s="68">
        <f t="shared" si="1374"/>
        <v>7.6877673432000009</v>
      </c>
      <c r="GR168" s="68">
        <f t="shared" si="1374"/>
        <v>1.3268500000000001</v>
      </c>
      <c r="GS168" s="139">
        <f t="shared" si="1270"/>
        <v>2028.8349972000001</v>
      </c>
      <c r="GT168" s="140">
        <f t="shared" si="1271"/>
        <v>-56.612810749105044</v>
      </c>
      <c r="GV168" s="31">
        <f>+GK168-[1]Шатура!GK106</f>
        <v>3583.703</v>
      </c>
      <c r="GX168" s="65">
        <f t="shared" si="1158"/>
        <v>-510.65372000000002</v>
      </c>
      <c r="GZ168" s="79">
        <f t="shared" si="1375"/>
        <v>211.19861</v>
      </c>
    </row>
    <row r="169" spans="1:212" s="76" customFormat="1" ht="15" x14ac:dyDescent="0.2">
      <c r="A169" s="131" t="s">
        <v>290</v>
      </c>
      <c r="B169" s="132" t="s">
        <v>423</v>
      </c>
      <c r="C169" s="147">
        <f t="shared" si="1159"/>
        <v>6326.9265433333339</v>
      </c>
      <c r="D169" s="145">
        <f>SUM(D165:D168)</f>
        <v>4719.4633074754529</v>
      </c>
      <c r="E169" s="145">
        <f t="shared" ref="E169:F169" si="1376">SUM(E165:E168)</f>
        <v>1607.4632358578808</v>
      </c>
      <c r="F169" s="145">
        <f t="shared" si="1376"/>
        <v>0</v>
      </c>
      <c r="G169" s="145">
        <f t="shared" si="934"/>
        <v>8259.5777300000009</v>
      </c>
      <c r="H169" s="145">
        <f>SUM(H165:H168)</f>
        <v>5932.294156448449</v>
      </c>
      <c r="I169" s="145">
        <f t="shared" ref="I169:J169" si="1377">SUM(I165:I168)</f>
        <v>2327.2835735515509</v>
      </c>
      <c r="J169" s="145">
        <f t="shared" si="1377"/>
        <v>0</v>
      </c>
      <c r="K169" s="145">
        <f t="shared" si="1162"/>
        <v>-1932.6511866666669</v>
      </c>
      <c r="L169" s="146">
        <f t="shared" si="1163"/>
        <v>30.546445788960455</v>
      </c>
      <c r="M169" s="147">
        <f t="shared" si="1233"/>
        <v>6313.7141233333323</v>
      </c>
      <c r="N169" s="145">
        <f>SUM(N165:N168)</f>
        <v>4710.7328940377001</v>
      </c>
      <c r="O169" s="145">
        <f t="shared" ref="O169:P169" si="1378">SUM(O165:O168)</f>
        <v>1602.9812292956324</v>
      </c>
      <c r="P169" s="145">
        <f t="shared" si="1378"/>
        <v>0</v>
      </c>
      <c r="Q169" s="145">
        <f t="shared" si="1156"/>
        <v>6819.2275131736005</v>
      </c>
      <c r="R169" s="145">
        <f>SUM(R165:R168)</f>
        <v>4840.575886854398</v>
      </c>
      <c r="S169" s="145">
        <f t="shared" ref="S169:T169" si="1379">SUM(S165:S168)</f>
        <v>1978.6516263192029</v>
      </c>
      <c r="T169" s="145">
        <f t="shared" si="1379"/>
        <v>0</v>
      </c>
      <c r="U169" s="145">
        <f t="shared" si="1166"/>
        <v>-505.51338984026825</v>
      </c>
      <c r="V169" s="146">
        <f t="shared" si="1167"/>
        <v>8.0065929493396482</v>
      </c>
      <c r="W169" s="147">
        <f t="shared" si="1308"/>
        <v>6456.9641233333314</v>
      </c>
      <c r="X169" s="145">
        <f>SUM(X165:X168)</f>
        <v>4849.5008874754503</v>
      </c>
      <c r="Y169" s="145">
        <f t="shared" ref="Y169:Z169" si="1380">SUM(Y165:Y168)</f>
        <v>1607.4632358578813</v>
      </c>
      <c r="Z169" s="145">
        <f t="shared" si="1380"/>
        <v>0</v>
      </c>
      <c r="AA169" s="145">
        <f t="shared" si="1309"/>
        <v>8937.9467199999999</v>
      </c>
      <c r="AB169" s="145">
        <f>SUM(AB165:AB168)</f>
        <v>6634.3729876967991</v>
      </c>
      <c r="AC169" s="145">
        <f t="shared" ref="AC169:AD169" si="1381">SUM(AC165:AC168)</f>
        <v>2302.4601823032008</v>
      </c>
      <c r="AD169" s="145">
        <f t="shared" si="1381"/>
        <v>1.11355</v>
      </c>
      <c r="AE169" s="145">
        <f t="shared" si="1170"/>
        <v>-2480.9825966666685</v>
      </c>
      <c r="AF169" s="146">
        <f t="shared" si="1171"/>
        <v>38.423360410215366</v>
      </c>
      <c r="AG169" s="147">
        <f t="shared" si="1310"/>
        <v>19097.604789999998</v>
      </c>
      <c r="AH169" s="145">
        <f>SUM(AH165:AH168)</f>
        <v>14279.697088988605</v>
      </c>
      <c r="AI169" s="145">
        <f t="shared" ref="AI169:AJ169" si="1382">SUM(AI165:AI168)</f>
        <v>4817.9077010113942</v>
      </c>
      <c r="AJ169" s="145">
        <f t="shared" si="1382"/>
        <v>0</v>
      </c>
      <c r="AK169" s="145">
        <f t="shared" si="1311"/>
        <v>24016.751963173596</v>
      </c>
      <c r="AL169" s="145">
        <f>SUM(AL165:AL168)</f>
        <v>17407.243030999642</v>
      </c>
      <c r="AM169" s="145">
        <f t="shared" ref="AM169:AN169" si="1383">SUM(AM165:AM168)</f>
        <v>6608.3953821739542</v>
      </c>
      <c r="AN169" s="145">
        <f t="shared" si="1383"/>
        <v>1.11355</v>
      </c>
      <c r="AO169" s="145">
        <f t="shared" si="1174"/>
        <v>-4919.1471731735983</v>
      </c>
      <c r="AP169" s="146">
        <f t="shared" si="1175"/>
        <v>25.757927380240858</v>
      </c>
      <c r="AQ169" s="147">
        <f t="shared" si="1312"/>
        <v>6435.6441233333317</v>
      </c>
      <c r="AR169" s="145">
        <f>SUM(AR165:AR168)</f>
        <v>4828.1808874754506</v>
      </c>
      <c r="AS169" s="145">
        <f t="shared" ref="AS169:AT169" si="1384">SUM(AS165:AS168)</f>
        <v>1607.4632358578813</v>
      </c>
      <c r="AT169" s="145">
        <f t="shared" si="1384"/>
        <v>0</v>
      </c>
      <c r="AU169" s="145">
        <f t="shared" si="1313"/>
        <v>7165.8020100000003</v>
      </c>
      <c r="AV169" s="145">
        <f>SUM(AV165:AV168)</f>
        <v>5205.2218421220177</v>
      </c>
      <c r="AW169" s="145">
        <f t="shared" ref="AW169:AX169" si="1385">SUM(AW165:AW168)</f>
        <v>1958.8659278779826</v>
      </c>
      <c r="AX169" s="145">
        <f t="shared" si="1385"/>
        <v>1.71424</v>
      </c>
      <c r="AY169" s="145">
        <f t="shared" si="1178"/>
        <v>-730.15788666666867</v>
      </c>
      <c r="AZ169" s="146">
        <f t="shared" si="1179"/>
        <v>11.345529253542438</v>
      </c>
      <c r="BA169" s="147">
        <f t="shared" si="1314"/>
        <v>6500.4738333333335</v>
      </c>
      <c r="BB169" s="145">
        <f>SUM(BB165:BB168)</f>
        <v>4866.4777772290372</v>
      </c>
      <c r="BC169" s="145">
        <f t="shared" ref="BC169:BD169" si="1386">SUM(BC165:BC168)</f>
        <v>1633.9960561042958</v>
      </c>
      <c r="BD169" s="145">
        <f t="shared" si="1386"/>
        <v>0</v>
      </c>
      <c r="BE169" s="145">
        <f t="shared" si="1315"/>
        <v>7080.4385200000006</v>
      </c>
      <c r="BF169" s="145">
        <f>SUM(BF165:BF168)</f>
        <v>5138.5876752918139</v>
      </c>
      <c r="BG169" s="145">
        <f t="shared" ref="BG169:BH169" si="1387">SUM(BG165:BG168)</f>
        <v>1941.0386447081864</v>
      </c>
      <c r="BH169" s="145">
        <f t="shared" si="1387"/>
        <v>0.81220000000000003</v>
      </c>
      <c r="BI169" s="145">
        <f t="shared" si="1182"/>
        <v>-579.96468666666715</v>
      </c>
      <c r="BJ169" s="146">
        <f t="shared" si="1183"/>
        <v>8.9218832586127235</v>
      </c>
      <c r="BK169" s="147">
        <f t="shared" si="1316"/>
        <v>6683.5828333333338</v>
      </c>
      <c r="BL169" s="145">
        <f>SUM(BL165:BL168)</f>
        <v>5076.1195974754528</v>
      </c>
      <c r="BM169" s="145">
        <f t="shared" ref="BM169:BN169" si="1388">SUM(BM165:BM168)</f>
        <v>1607.4632358578808</v>
      </c>
      <c r="BN169" s="145">
        <f t="shared" si="1388"/>
        <v>0</v>
      </c>
      <c r="BO169" s="145">
        <f t="shared" si="1317"/>
        <v>7835.7023099999997</v>
      </c>
      <c r="BP169" s="145">
        <f>SUM(BP165:BP168)</f>
        <v>5755.610661551349</v>
      </c>
      <c r="BQ169" s="145">
        <f t="shared" ref="BQ169:BR169" si="1389">SUM(BQ165:BQ168)</f>
        <v>2078.2500084486514</v>
      </c>
      <c r="BR169" s="145">
        <f t="shared" si="1389"/>
        <v>1.8416399999999999</v>
      </c>
      <c r="BS169" s="145">
        <f t="shared" si="1186"/>
        <v>-1152.1194766666658</v>
      </c>
      <c r="BT169" s="146">
        <f t="shared" si="1187"/>
        <v>17.238051886192679</v>
      </c>
      <c r="BU169" s="147">
        <f t="shared" si="1318"/>
        <v>19619.700789999999</v>
      </c>
      <c r="BV169" s="145">
        <f>SUM(BV165:BV168)</f>
        <v>14770.778262179942</v>
      </c>
      <c r="BW169" s="145">
        <f t="shared" ref="BW169:BX169" si="1390">SUM(BW165:BW168)</f>
        <v>4848.9225278200583</v>
      </c>
      <c r="BX169" s="145">
        <f t="shared" si="1390"/>
        <v>0</v>
      </c>
      <c r="BY169" s="145">
        <f t="shared" si="1319"/>
        <v>22081.94284</v>
      </c>
      <c r="BZ169" s="145">
        <f>SUM(BZ165:BZ168)</f>
        <v>16099.420178965178</v>
      </c>
      <c r="CA169" s="145">
        <f t="shared" ref="CA169:CB169" si="1391">SUM(CA165:CA168)</f>
        <v>5978.1545810348207</v>
      </c>
      <c r="CB169" s="145">
        <f t="shared" si="1391"/>
        <v>4.3680800000000009</v>
      </c>
      <c r="CC169" s="145">
        <f t="shared" si="1190"/>
        <v>-2462.2420500000007</v>
      </c>
      <c r="CD169" s="146">
        <f t="shared" si="1191"/>
        <v>12.549845058060143</v>
      </c>
      <c r="CE169" s="147">
        <f t="shared" si="1320"/>
        <v>38717.30558</v>
      </c>
      <c r="CF169" s="145">
        <f>SUM(CF165:CF168)</f>
        <v>29050.475351168545</v>
      </c>
      <c r="CG169" s="145">
        <f t="shared" ref="CG169:CH169" si="1392">SUM(CG165:CG168)</f>
        <v>9666.8302288314517</v>
      </c>
      <c r="CH169" s="145">
        <f t="shared" si="1392"/>
        <v>0</v>
      </c>
      <c r="CI169" s="145">
        <f t="shared" si="1321"/>
        <v>46098.687803173605</v>
      </c>
      <c r="CJ169" s="145">
        <f>SUM(CJ165:CJ168)</f>
        <v>33506.663209964827</v>
      </c>
      <c r="CK169" s="145">
        <f t="shared" ref="CK169:CL169" si="1393">SUM(CK165:CK168)</f>
        <v>12586.255963208776</v>
      </c>
      <c r="CL169" s="145">
        <f t="shared" si="1393"/>
        <v>5.7686299999999999</v>
      </c>
      <c r="CM169" s="145">
        <f t="shared" si="1194"/>
        <v>-7381.3822231736049</v>
      </c>
      <c r="CN169" s="146">
        <f t="shared" si="1195"/>
        <v>19.064813815418418</v>
      </c>
      <c r="CO169" s="147">
        <f t="shared" si="933"/>
        <v>6494.2638333333343</v>
      </c>
      <c r="CP169" s="145">
        <f>SUM(CP165:CP168)</f>
        <v>4886.8005974754524</v>
      </c>
      <c r="CQ169" s="145">
        <f t="shared" ref="CQ169:FB169" si="1394">SUM(CQ165:CQ168)</f>
        <v>1607.4632358578815</v>
      </c>
      <c r="CR169" s="145">
        <f t="shared" si="1394"/>
        <v>0</v>
      </c>
      <c r="CS169" s="145">
        <f t="shared" si="1394"/>
        <v>7251.9394199999988</v>
      </c>
      <c r="CT169" s="145">
        <f t="shared" si="1394"/>
        <v>5203.0471874012901</v>
      </c>
      <c r="CU169" s="145">
        <f t="shared" si="1394"/>
        <v>2046.635055898709</v>
      </c>
      <c r="CV169" s="145">
        <f t="shared" si="1394"/>
        <v>2.2571767000000005</v>
      </c>
      <c r="CW169" s="145">
        <f t="shared" si="1394"/>
        <v>-757.67558666666605</v>
      </c>
      <c r="CX169" s="146" t="e">
        <f t="shared" si="1394"/>
        <v>#DIV/0!</v>
      </c>
      <c r="CY169" s="147">
        <f t="shared" si="1394"/>
        <v>6526.2638333333343</v>
      </c>
      <c r="CZ169" s="145">
        <f t="shared" si="1394"/>
        <v>4892.4160285448015</v>
      </c>
      <c r="DA169" s="145">
        <f t="shared" si="1394"/>
        <v>1633.847804788533</v>
      </c>
      <c r="DB169" s="145">
        <f t="shared" si="1394"/>
        <v>0</v>
      </c>
      <c r="DC169" s="145">
        <f t="shared" si="1394"/>
        <v>8672.3910600000017</v>
      </c>
      <c r="DD169" s="145">
        <f t="shared" si="1394"/>
        <v>6354.5282910732521</v>
      </c>
      <c r="DE169" s="145">
        <f t="shared" si="1394"/>
        <v>2313.3339389267485</v>
      </c>
      <c r="DF169" s="145">
        <f t="shared" si="1394"/>
        <v>4.5288300000000001</v>
      </c>
      <c r="DG169" s="145">
        <f t="shared" si="1394"/>
        <v>-2146.127226666666</v>
      </c>
      <c r="DH169" s="146" t="e">
        <f t="shared" si="1394"/>
        <v>#DIV/0!</v>
      </c>
      <c r="DI169" s="147">
        <f t="shared" si="1394"/>
        <v>6598.2606333333333</v>
      </c>
      <c r="DJ169" s="145">
        <f t="shared" si="1394"/>
        <v>4990.7973974754514</v>
      </c>
      <c r="DK169" s="145">
        <f t="shared" si="1394"/>
        <v>1607.4632358578815</v>
      </c>
      <c r="DL169" s="145">
        <f t="shared" si="1394"/>
        <v>0</v>
      </c>
      <c r="DM169" s="145">
        <f t="shared" si="1394"/>
        <v>7782.6406927999997</v>
      </c>
      <c r="DN169" s="145">
        <f t="shared" si="1394"/>
        <v>5739.5388046340477</v>
      </c>
      <c r="DO169" s="145">
        <f t="shared" si="1394"/>
        <v>2041.9110781659519</v>
      </c>
      <c r="DP169" s="145">
        <f t="shared" si="1394"/>
        <v>1.190810000000001</v>
      </c>
      <c r="DQ169" s="145">
        <f t="shared" si="1394"/>
        <v>-1184.3800594666666</v>
      </c>
      <c r="DR169" s="146" t="e">
        <f t="shared" si="1394"/>
        <v>#DIV/0!</v>
      </c>
      <c r="DS169" s="147">
        <f t="shared" si="1394"/>
        <v>19618.788300000004</v>
      </c>
      <c r="DT169" s="145">
        <f t="shared" si="1394"/>
        <v>14770.014023495705</v>
      </c>
      <c r="DU169" s="145">
        <f t="shared" si="1394"/>
        <v>4848.7742765042967</v>
      </c>
      <c r="DV169" s="145">
        <f t="shared" si="1394"/>
        <v>0</v>
      </c>
      <c r="DW169" s="145">
        <f t="shared" si="1394"/>
        <v>23706.971172799997</v>
      </c>
      <c r="DX169" s="145">
        <f t="shared" si="1394"/>
        <v>17297.114283108589</v>
      </c>
      <c r="DY169" s="145">
        <f t="shared" si="1394"/>
        <v>6401.8800729914092</v>
      </c>
      <c r="DZ169" s="145">
        <f t="shared" si="1394"/>
        <v>7.9768167000000005</v>
      </c>
      <c r="EA169" s="145">
        <f t="shared" si="1394"/>
        <v>-4088.1828727999955</v>
      </c>
      <c r="EB169" s="146" t="e">
        <f t="shared" si="1394"/>
        <v>#DIV/0!</v>
      </c>
      <c r="EC169" s="147">
        <f t="shared" si="1394"/>
        <v>58336.09388</v>
      </c>
      <c r="ED169" s="145">
        <f t="shared" si="1394"/>
        <v>43820.489374664256</v>
      </c>
      <c r="EE169" s="145">
        <f t="shared" si="1394"/>
        <v>14515.604505335748</v>
      </c>
      <c r="EF169" s="145">
        <f t="shared" si="1394"/>
        <v>0</v>
      </c>
      <c r="EG169" s="145">
        <f t="shared" si="1394"/>
        <v>69805.65897597358</v>
      </c>
      <c r="EH169" s="145">
        <f t="shared" si="1394"/>
        <v>50803.777493073416</v>
      </c>
      <c r="EI169" s="145">
        <f t="shared" si="1394"/>
        <v>18988.136036200183</v>
      </c>
      <c r="EJ169" s="145">
        <f t="shared" si="1394"/>
        <v>13.7454467</v>
      </c>
      <c r="EK169" s="145">
        <f t="shared" si="1394"/>
        <v>-11469.565095973594</v>
      </c>
      <c r="EL169" s="146" t="e">
        <f t="shared" si="1394"/>
        <v>#DIV/0!</v>
      </c>
      <c r="EM169" s="147">
        <f t="shared" si="1394"/>
        <v>7070.8243333333339</v>
      </c>
      <c r="EN169" s="145">
        <f t="shared" si="1394"/>
        <v>5307.1167425922249</v>
      </c>
      <c r="EO169" s="145">
        <f t="shared" si="1394"/>
        <v>1763.7075907411102</v>
      </c>
      <c r="EP169" s="145">
        <f t="shared" si="1394"/>
        <v>0</v>
      </c>
      <c r="EQ169" s="145">
        <f t="shared" si="1394"/>
        <v>8071.2994099999996</v>
      </c>
      <c r="ER169" s="145">
        <f t="shared" si="1394"/>
        <v>5937.6338859858415</v>
      </c>
      <c r="ES169" s="145">
        <f t="shared" si="1394"/>
        <v>2132.5218940141585</v>
      </c>
      <c r="ET169" s="145">
        <f t="shared" si="1394"/>
        <v>1.1436300000000001</v>
      </c>
      <c r="EU169" s="145">
        <f t="shared" si="1394"/>
        <v>-1000.4750766666652</v>
      </c>
      <c r="EV169" s="146" t="e">
        <f t="shared" si="1394"/>
        <v>#DIV/0!</v>
      </c>
      <c r="EW169" s="147">
        <f t="shared" si="1394"/>
        <v>7392.172333333333</v>
      </c>
      <c r="EX169" s="145">
        <f t="shared" si="1394"/>
        <v>5511.4179027885393</v>
      </c>
      <c r="EY169" s="145">
        <f t="shared" si="1394"/>
        <v>1880.7544305447946</v>
      </c>
      <c r="EZ169" s="145">
        <f t="shared" si="1394"/>
        <v>0</v>
      </c>
      <c r="FA169" s="145">
        <f t="shared" si="1394"/>
        <v>8809.1841799999966</v>
      </c>
      <c r="FB169" s="145">
        <f t="shared" si="1394"/>
        <v>6605.2653322717606</v>
      </c>
      <c r="FC169" s="145">
        <f t="shared" ref="FC169:GV169" si="1395">SUM(FC165:FC168)</f>
        <v>2198.2319077282386</v>
      </c>
      <c r="FD169" s="145">
        <f t="shared" si="1395"/>
        <v>5.6869399999999999</v>
      </c>
      <c r="FE169" s="145">
        <f t="shared" si="1395"/>
        <v>-1417.0118466666643</v>
      </c>
      <c r="FF169" s="146" t="e">
        <f t="shared" si="1395"/>
        <v>#DIV/0!</v>
      </c>
      <c r="FG169" s="147">
        <f t="shared" si="1395"/>
        <v>7466.4123333333318</v>
      </c>
      <c r="FH169" s="145">
        <f t="shared" si="1395"/>
        <v>5616.7702938243383</v>
      </c>
      <c r="FI169" s="145">
        <f t="shared" si="1395"/>
        <v>1849.6420395089933</v>
      </c>
      <c r="FJ169" s="145">
        <f t="shared" si="1395"/>
        <v>0</v>
      </c>
      <c r="FK169" s="145">
        <f t="shared" si="1395"/>
        <v>14480.856759999999</v>
      </c>
      <c r="FL169" s="145">
        <f t="shared" si="1395"/>
        <v>11341.237331252256</v>
      </c>
      <c r="FM169" s="145">
        <f t="shared" si="1395"/>
        <v>3137.9815787477419</v>
      </c>
      <c r="FN169" s="145">
        <f t="shared" si="1395"/>
        <v>1.63785</v>
      </c>
      <c r="FO169" s="145">
        <f t="shared" si="1395"/>
        <v>-7014.4444266666669</v>
      </c>
      <c r="FP169" s="146" t="e">
        <f t="shared" si="1395"/>
        <v>#DIV/0!</v>
      </c>
      <c r="FQ169" s="147">
        <f t="shared" si="1395"/>
        <v>21929.409</v>
      </c>
      <c r="FR169" s="145">
        <f t="shared" si="1395"/>
        <v>16435.3049392051</v>
      </c>
      <c r="FS169" s="145">
        <f t="shared" si="1395"/>
        <v>5494.104060794898</v>
      </c>
      <c r="FT169" s="145">
        <f t="shared" si="1395"/>
        <v>0</v>
      </c>
      <c r="FU169" s="145">
        <f t="shared" si="1395"/>
        <v>31361.340349999999</v>
      </c>
      <c r="FV169" s="145">
        <f t="shared" si="1395"/>
        <v>23884.136549509858</v>
      </c>
      <c r="FW169" s="145">
        <f t="shared" si="1395"/>
        <v>7468.7353804901386</v>
      </c>
      <c r="FX169" s="145">
        <f t="shared" si="1395"/>
        <v>8.4684200000000018</v>
      </c>
      <c r="FY169" s="145">
        <f t="shared" si="1395"/>
        <v>-9431.9313499999989</v>
      </c>
      <c r="FZ169" s="146" t="e">
        <f t="shared" si="1395"/>
        <v>#DIV/0!</v>
      </c>
      <c r="GA169" s="147">
        <f t="shared" si="1395"/>
        <v>41548.1973</v>
      </c>
      <c r="GB169" s="145">
        <f t="shared" si="1395"/>
        <v>31205.318962700803</v>
      </c>
      <c r="GC169" s="145">
        <f t="shared" si="1395"/>
        <v>10342.878337299195</v>
      </c>
      <c r="GD169" s="145">
        <f t="shared" si="1395"/>
        <v>0</v>
      </c>
      <c r="GE169" s="145">
        <f t="shared" si="1395"/>
        <v>55068.311522799995</v>
      </c>
      <c r="GF169" s="145">
        <f t="shared" si="1395"/>
        <v>41181.250832618447</v>
      </c>
      <c r="GG169" s="145">
        <f t="shared" si="1395"/>
        <v>13870.615453481547</v>
      </c>
      <c r="GH169" s="145">
        <f t="shared" si="1395"/>
        <v>16.445236700000002</v>
      </c>
      <c r="GI169" s="145">
        <f t="shared" si="1395"/>
        <v>-13520.114222799992</v>
      </c>
      <c r="GJ169" s="146" t="e">
        <f t="shared" si="1395"/>
        <v>#DIV/0!</v>
      </c>
      <c r="GK169" s="147">
        <f t="shared" si="1395"/>
        <v>80265.50288</v>
      </c>
      <c r="GL169" s="145">
        <f t="shared" si="1395"/>
        <v>60255.794313869352</v>
      </c>
      <c r="GM169" s="145">
        <f t="shared" si="1395"/>
        <v>20009.708566130648</v>
      </c>
      <c r="GN169" s="145">
        <f t="shared" si="1395"/>
        <v>0</v>
      </c>
      <c r="GO169" s="145">
        <f t="shared" si="1395"/>
        <v>101166.99932597358</v>
      </c>
      <c r="GP169" s="145">
        <f t="shared" si="1395"/>
        <v>74687.914042583259</v>
      </c>
      <c r="GQ169" s="145">
        <f t="shared" si="1395"/>
        <v>26456.871416690326</v>
      </c>
      <c r="GR169" s="145">
        <f t="shared" si="1395"/>
        <v>22.213866700000004</v>
      </c>
      <c r="GS169" s="145">
        <f t="shared" si="1395"/>
        <v>-20901.496445973593</v>
      </c>
      <c r="GT169" s="146" t="e">
        <f t="shared" si="1395"/>
        <v>#DIV/0!</v>
      </c>
      <c r="GV169" s="145">
        <f t="shared" si="1395"/>
        <v>80223.102879999991</v>
      </c>
      <c r="GW169" s="77"/>
      <c r="GX169" s="65">
        <f t="shared" si="1158"/>
        <v>-46098.687803173605</v>
      </c>
      <c r="GZ169" s="79">
        <f t="shared" si="1375"/>
        <v>24016.751963173596</v>
      </c>
      <c r="HD169" s="79">
        <f>+[1]Аппарат!EG164+[1]Филиалы!EG107</f>
        <v>69805.658975973609</v>
      </c>
    </row>
    <row r="170" spans="1:212" ht="12.75" customHeight="1" x14ac:dyDescent="0.2">
      <c r="A170" s="352" t="s">
        <v>428</v>
      </c>
      <c r="B170" s="128" t="s">
        <v>429</v>
      </c>
      <c r="C170" s="149">
        <f t="shared" si="1159"/>
        <v>0</v>
      </c>
      <c r="D170" s="68">
        <f>+[1]Аппарат!D165+[1]Филиалы!D108</f>
        <v>0</v>
      </c>
      <c r="E170" s="68">
        <f>+[1]Аппарат!E165+[1]Филиалы!F108</f>
        <v>0</v>
      </c>
      <c r="F170" s="68">
        <f>+[1]Филиалы!E108</f>
        <v>0</v>
      </c>
      <c r="G170" s="150">
        <f t="shared" si="934"/>
        <v>0</v>
      </c>
      <c r="H170" s="68">
        <f>+[1]Аппарат!H165+[1]Филиалы!H108</f>
        <v>0</v>
      </c>
      <c r="I170" s="68">
        <f>+[1]Аппарат!I165+[1]Филиалы!J108</f>
        <v>0</v>
      </c>
      <c r="J170" s="68">
        <f>+[1]Филиалы!I108</f>
        <v>0</v>
      </c>
      <c r="K170" s="139">
        <f t="shared" si="1162"/>
        <v>0</v>
      </c>
      <c r="L170" s="140" t="e">
        <f t="shared" si="1163"/>
        <v>#DIV/0!</v>
      </c>
      <c r="M170" s="149">
        <f t="shared" si="1233"/>
        <v>0</v>
      </c>
      <c r="N170" s="68">
        <f>+[1]Аппарат!N165+[1]Филиалы!N108</f>
        <v>0</v>
      </c>
      <c r="O170" s="68">
        <f>+[1]Аппарат!O165+[1]Филиалы!P108</f>
        <v>0</v>
      </c>
      <c r="P170" s="68">
        <f>+[1]Филиалы!O108</f>
        <v>0</v>
      </c>
      <c r="Q170" s="150">
        <f t="shared" si="1156"/>
        <v>0</v>
      </c>
      <c r="R170" s="68">
        <f>+[1]Аппарат!R165+[1]Филиалы!R108</f>
        <v>0</v>
      </c>
      <c r="S170" s="68">
        <f>+[1]Аппарат!S165+[1]Филиалы!T108</f>
        <v>0</v>
      </c>
      <c r="T170" s="68">
        <f>+[1]Филиалы!S108</f>
        <v>0</v>
      </c>
      <c r="U170" s="139">
        <f t="shared" si="1166"/>
        <v>0</v>
      </c>
      <c r="V170" s="140" t="e">
        <f t="shared" si="1167"/>
        <v>#DIV/0!</v>
      </c>
      <c r="W170" s="149">
        <f t="shared" si="1308"/>
        <v>750</v>
      </c>
      <c r="X170" s="68">
        <f>+[1]Аппарат!X165+[1]Филиалы!X108</f>
        <v>750</v>
      </c>
      <c r="Y170" s="68">
        <f>+[1]Аппарат!Y165+[1]Филиалы!Z108</f>
        <v>0</v>
      </c>
      <c r="Z170" s="68">
        <f>+[1]Филиалы!Y108</f>
        <v>0</v>
      </c>
      <c r="AA170" s="150">
        <f t="shared" si="1309"/>
        <v>0</v>
      </c>
      <c r="AB170" s="68">
        <f>+[1]Аппарат!AB165+[1]Филиалы!AB108</f>
        <v>0</v>
      </c>
      <c r="AC170" s="68">
        <f>+[1]Аппарат!AC165+[1]Филиалы!AD108</f>
        <v>0</v>
      </c>
      <c r="AD170" s="68">
        <f>+[1]Филиалы!AC108</f>
        <v>0</v>
      </c>
      <c r="AE170" s="139">
        <f t="shared" si="1170"/>
        <v>750</v>
      </c>
      <c r="AF170" s="140">
        <f t="shared" si="1171"/>
        <v>-100</v>
      </c>
      <c r="AG170" s="149">
        <f t="shared" si="1310"/>
        <v>750</v>
      </c>
      <c r="AH170" s="68">
        <f t="shared" ref="AH170:AJ174" si="1396">+D170+N170+X170</f>
        <v>750</v>
      </c>
      <c r="AI170" s="68">
        <f t="shared" si="1396"/>
        <v>0</v>
      </c>
      <c r="AJ170" s="68">
        <f t="shared" si="1396"/>
        <v>0</v>
      </c>
      <c r="AK170" s="150">
        <f t="shared" si="1311"/>
        <v>0</v>
      </c>
      <c r="AL170" s="68">
        <f t="shared" ref="AL170:AN174" si="1397">+H170+R170+AB170</f>
        <v>0</v>
      </c>
      <c r="AM170" s="68">
        <f t="shared" si="1397"/>
        <v>0</v>
      </c>
      <c r="AN170" s="68">
        <f t="shared" si="1397"/>
        <v>0</v>
      </c>
      <c r="AO170" s="139">
        <f t="shared" si="1174"/>
        <v>750</v>
      </c>
      <c r="AP170" s="140">
        <f t="shared" si="1175"/>
        <v>-100</v>
      </c>
      <c r="AQ170" s="149">
        <f t="shared" si="1312"/>
        <v>0</v>
      </c>
      <c r="AR170" s="68">
        <f>+[1]Аппарат!AR165+[1]Филиалы!AR108</f>
        <v>0</v>
      </c>
      <c r="AS170" s="68">
        <f>+[1]Аппарат!AS165+[1]Филиалы!AT108</f>
        <v>0</v>
      </c>
      <c r="AT170" s="68">
        <f>+[1]Филиалы!AS108</f>
        <v>0</v>
      </c>
      <c r="AU170" s="150">
        <f t="shared" si="1313"/>
        <v>0</v>
      </c>
      <c r="AV170" s="68">
        <f>+[1]Аппарат!AV165+[1]Филиалы!AV108</f>
        <v>0</v>
      </c>
      <c r="AW170" s="68">
        <f>+[1]Аппарат!AW165+[1]Филиалы!AX108</f>
        <v>0</v>
      </c>
      <c r="AX170" s="68">
        <f>+[1]Филиалы!AW108</f>
        <v>0</v>
      </c>
      <c r="AY170" s="139">
        <f t="shared" si="1178"/>
        <v>0</v>
      </c>
      <c r="AZ170" s="140" t="e">
        <f t="shared" si="1179"/>
        <v>#DIV/0!</v>
      </c>
      <c r="BA170" s="149">
        <f t="shared" si="1314"/>
        <v>0</v>
      </c>
      <c r="BB170" s="68">
        <f>+[1]Аппарат!BB165+[1]Филиалы!BB108</f>
        <v>0</v>
      </c>
      <c r="BC170" s="68">
        <f>+[1]Аппарат!BC165+[1]Филиалы!BD108</f>
        <v>0</v>
      </c>
      <c r="BD170" s="68">
        <f>+[1]Филиалы!BC108</f>
        <v>0</v>
      </c>
      <c r="BE170" s="150">
        <f t="shared" si="1315"/>
        <v>0</v>
      </c>
      <c r="BF170" s="68">
        <f>+[1]Аппарат!BF165+[1]Филиалы!BF108</f>
        <v>0</v>
      </c>
      <c r="BG170" s="68">
        <f>+[1]Аппарат!BG165+[1]Филиалы!BH108</f>
        <v>0</v>
      </c>
      <c r="BH170" s="68">
        <f>+[1]Филиалы!BG108</f>
        <v>0</v>
      </c>
      <c r="BI170" s="139">
        <f t="shared" si="1182"/>
        <v>0</v>
      </c>
      <c r="BJ170" s="140" t="e">
        <f t="shared" si="1183"/>
        <v>#DIV/0!</v>
      </c>
      <c r="BK170" s="149">
        <f t="shared" si="1316"/>
        <v>750</v>
      </c>
      <c r="BL170" s="68">
        <f>+[1]Аппарат!BL165+[1]Филиалы!BL108</f>
        <v>750</v>
      </c>
      <c r="BM170" s="68">
        <f>+[1]Аппарат!BM165+[1]Филиалы!BN108</f>
        <v>0</v>
      </c>
      <c r="BN170" s="68">
        <f>+[1]Филиалы!BM108</f>
        <v>0</v>
      </c>
      <c r="BO170" s="150">
        <f t="shared" si="1317"/>
        <v>0</v>
      </c>
      <c r="BP170" s="68">
        <f>+[1]Аппарат!BP165+[1]Филиалы!BP108</f>
        <v>0</v>
      </c>
      <c r="BQ170" s="68">
        <f>+[1]Аппарат!BQ165+[1]Филиалы!BR108</f>
        <v>0</v>
      </c>
      <c r="BR170" s="68">
        <f>+[1]Филиалы!BQ108</f>
        <v>0</v>
      </c>
      <c r="BS170" s="139">
        <f t="shared" si="1186"/>
        <v>750</v>
      </c>
      <c r="BT170" s="140">
        <f t="shared" si="1187"/>
        <v>-100</v>
      </c>
      <c r="BU170" s="149">
        <f t="shared" si="1318"/>
        <v>750</v>
      </c>
      <c r="BV170" s="68">
        <f t="shared" ref="BV170:BX174" si="1398">+AR170+BB170+BL170</f>
        <v>750</v>
      </c>
      <c r="BW170" s="68">
        <f t="shared" si="1398"/>
        <v>0</v>
      </c>
      <c r="BX170" s="68">
        <f t="shared" si="1398"/>
        <v>0</v>
      </c>
      <c r="BY170" s="150">
        <f t="shared" si="1319"/>
        <v>0</v>
      </c>
      <c r="BZ170" s="68">
        <f t="shared" ref="BZ170:CB174" si="1399">+AV170+BF170+BP170</f>
        <v>0</v>
      </c>
      <c r="CA170" s="68">
        <f t="shared" si="1399"/>
        <v>0</v>
      </c>
      <c r="CB170" s="68">
        <f t="shared" si="1399"/>
        <v>0</v>
      </c>
      <c r="CC170" s="139">
        <f t="shared" si="1190"/>
        <v>750</v>
      </c>
      <c r="CD170" s="140">
        <f t="shared" si="1191"/>
        <v>-100</v>
      </c>
      <c r="CE170" s="149">
        <f t="shared" si="1320"/>
        <v>1500</v>
      </c>
      <c r="CF170" s="68">
        <f t="shared" ref="CF170:CH174" si="1400">+AH170+BV170</f>
        <v>1500</v>
      </c>
      <c r="CG170" s="68">
        <f t="shared" si="1400"/>
        <v>0</v>
      </c>
      <c r="CH170" s="68">
        <f t="shared" si="1400"/>
        <v>0</v>
      </c>
      <c r="CI170" s="150">
        <f t="shared" si="1321"/>
        <v>0</v>
      </c>
      <c r="CJ170" s="68">
        <f>+[1]Аппарат!CJ165+[1]Филиалы!CJ108</f>
        <v>0</v>
      </c>
      <c r="CK170" s="68">
        <f>+[1]Аппарат!CK165+[1]Филиалы!CL108</f>
        <v>0</v>
      </c>
      <c r="CL170" s="68">
        <f>+[1]Филиалы!CK108</f>
        <v>0</v>
      </c>
      <c r="CM170" s="139">
        <f t="shared" si="1194"/>
        <v>1500</v>
      </c>
      <c r="CN170" s="140">
        <f t="shared" si="1195"/>
        <v>-100</v>
      </c>
      <c r="CO170" s="149">
        <f t="shared" si="933"/>
        <v>0</v>
      </c>
      <c r="CP170" s="68">
        <f>+[1]Аппарат!CP165+[1]Филиалы!CP108</f>
        <v>0</v>
      </c>
      <c r="CQ170" s="68">
        <f>+[1]Аппарат!CQ165+[1]Филиалы!CR108</f>
        <v>0</v>
      </c>
      <c r="CR170" s="68">
        <f>+[1]Филиалы!CQ108</f>
        <v>0</v>
      </c>
      <c r="CS170" s="150">
        <f t="shared" si="935"/>
        <v>0</v>
      </c>
      <c r="CT170" s="68">
        <f>+[1]Аппарат!CT165+[1]Филиалы!CT108</f>
        <v>0</v>
      </c>
      <c r="CU170" s="68">
        <f>+[1]Аппарат!CU165+[1]Филиалы!CV108</f>
        <v>0</v>
      </c>
      <c r="CV170" s="68">
        <f>+[1]Филиалы!CU108</f>
        <v>0</v>
      </c>
      <c r="CW170" s="139">
        <f t="shared" si="1250"/>
        <v>0</v>
      </c>
      <c r="CX170" s="140" t="e">
        <f t="shared" si="1251"/>
        <v>#DIV/0!</v>
      </c>
      <c r="CY170" s="149">
        <f t="shared" si="1239"/>
        <v>26</v>
      </c>
      <c r="CZ170" s="68">
        <f>+[1]Аппарат!CZ165+[1]Филиалы!CZ108</f>
        <v>26</v>
      </c>
      <c r="DA170" s="68">
        <f>+[1]Аппарат!DA165+[1]Филиалы!DB108</f>
        <v>0</v>
      </c>
      <c r="DB170" s="68">
        <f>+[1]Филиалы!DA108</f>
        <v>0</v>
      </c>
      <c r="DC170" s="150">
        <f t="shared" si="1157"/>
        <v>0</v>
      </c>
      <c r="DD170" s="68">
        <f>+[1]Аппарат!DD165+[1]Филиалы!DD108</f>
        <v>0</v>
      </c>
      <c r="DE170" s="68">
        <f>+[1]Аппарат!DE165+[1]Филиалы!DF108</f>
        <v>0</v>
      </c>
      <c r="DF170" s="68">
        <f>+[1]Филиалы!DE108</f>
        <v>0</v>
      </c>
      <c r="DG170" s="139">
        <f t="shared" si="1252"/>
        <v>26</v>
      </c>
      <c r="DH170" s="140">
        <f t="shared" si="1253"/>
        <v>-100</v>
      </c>
      <c r="DI170" s="149">
        <f t="shared" si="1322"/>
        <v>750</v>
      </c>
      <c r="DJ170" s="68">
        <f>+[1]Аппарат!DJ165+[1]Филиалы!DJ108</f>
        <v>750</v>
      </c>
      <c r="DK170" s="68">
        <f>+[1]Аппарат!DK165+[1]Филиалы!DL108</f>
        <v>0</v>
      </c>
      <c r="DL170" s="68">
        <f>+[1]Филиалы!DK108</f>
        <v>0</v>
      </c>
      <c r="DM170" s="150">
        <f t="shared" si="1323"/>
        <v>0</v>
      </c>
      <c r="DN170" s="68">
        <f>+[1]Аппарат!DN165+[1]Филиалы!DN108</f>
        <v>0</v>
      </c>
      <c r="DO170" s="68">
        <f>+[1]Аппарат!DO165+[1]Филиалы!DP108</f>
        <v>0</v>
      </c>
      <c r="DP170" s="68">
        <f>+[1]Филиалы!DO108</f>
        <v>0</v>
      </c>
      <c r="DQ170" s="139">
        <f t="shared" si="1254"/>
        <v>750</v>
      </c>
      <c r="DR170" s="140">
        <f t="shared" si="1255"/>
        <v>-100</v>
      </c>
      <c r="DS170" s="149">
        <f t="shared" si="1324"/>
        <v>776</v>
      </c>
      <c r="DT170" s="68">
        <f t="shared" ref="DT170:DV174" si="1401">+CP170+CZ170+DJ170</f>
        <v>776</v>
      </c>
      <c r="DU170" s="68">
        <f t="shared" si="1401"/>
        <v>0</v>
      </c>
      <c r="DV170" s="68">
        <f t="shared" si="1401"/>
        <v>0</v>
      </c>
      <c r="DW170" s="150">
        <f t="shared" si="1325"/>
        <v>0</v>
      </c>
      <c r="DX170" s="68">
        <f t="shared" ref="DX170:DZ174" si="1402">+CT170+DD170+DN170</f>
        <v>0</v>
      </c>
      <c r="DY170" s="68">
        <f t="shared" si="1402"/>
        <v>0</v>
      </c>
      <c r="DZ170" s="68">
        <f t="shared" si="1402"/>
        <v>0</v>
      </c>
      <c r="EA170" s="139">
        <f t="shared" si="1256"/>
        <v>776</v>
      </c>
      <c r="EB170" s="140">
        <f t="shared" si="1257"/>
        <v>-100</v>
      </c>
      <c r="EC170" s="149">
        <f t="shared" si="1326"/>
        <v>2276</v>
      </c>
      <c r="ED170" s="68">
        <f t="shared" ref="ED170:EF174" si="1403">+CF170+DT170</f>
        <v>2276</v>
      </c>
      <c r="EE170" s="68">
        <f t="shared" si="1403"/>
        <v>0</v>
      </c>
      <c r="EF170" s="68">
        <f t="shared" si="1403"/>
        <v>0</v>
      </c>
      <c r="EG170" s="150">
        <f t="shared" si="1327"/>
        <v>0</v>
      </c>
      <c r="EH170" s="68">
        <f t="shared" ref="EH170:EJ174" si="1404">+CJ170+DX170</f>
        <v>0</v>
      </c>
      <c r="EI170" s="68">
        <f t="shared" si="1404"/>
        <v>0</v>
      </c>
      <c r="EJ170" s="68">
        <f t="shared" si="1404"/>
        <v>0</v>
      </c>
      <c r="EK170" s="139">
        <f t="shared" si="1258"/>
        <v>2276</v>
      </c>
      <c r="EL170" s="140">
        <f t="shared" si="1259"/>
        <v>-100</v>
      </c>
      <c r="EM170" s="149">
        <f t="shared" si="1328"/>
        <v>0</v>
      </c>
      <c r="EN170" s="68">
        <f>+[1]Аппарат!EN165+[1]Филиалы!EN108</f>
        <v>0</v>
      </c>
      <c r="EO170" s="68">
        <f>+[1]Аппарат!EO165+[1]Филиалы!EP108</f>
        <v>0</v>
      </c>
      <c r="EP170" s="68">
        <f>+[1]Филиалы!EO108</f>
        <v>0</v>
      </c>
      <c r="EQ170" s="150">
        <f t="shared" si="1329"/>
        <v>0</v>
      </c>
      <c r="ER170" s="68">
        <f>+[1]Аппарат!ER165+[1]Филиалы!ER108</f>
        <v>0</v>
      </c>
      <c r="ES170" s="68">
        <f>+[1]Аппарат!ES165+[1]Филиалы!ET108</f>
        <v>0</v>
      </c>
      <c r="ET170" s="68">
        <f>+[1]Филиалы!ES108</f>
        <v>0</v>
      </c>
      <c r="EU170" s="139">
        <f t="shared" si="1260"/>
        <v>0</v>
      </c>
      <c r="EV170" s="140" t="e">
        <f t="shared" si="1261"/>
        <v>#DIV/0!</v>
      </c>
      <c r="EW170" s="149">
        <f t="shared" si="1330"/>
        <v>0</v>
      </c>
      <c r="EX170" s="68">
        <f>+[1]Аппарат!EX165+[1]Филиалы!EX108</f>
        <v>0</v>
      </c>
      <c r="EY170" s="68">
        <f>+[1]Аппарат!EY165+[1]Филиалы!EZ108</f>
        <v>0</v>
      </c>
      <c r="EZ170" s="68">
        <f>+[1]Филиалы!EY108</f>
        <v>0</v>
      </c>
      <c r="FA170" s="150">
        <f t="shared" si="1331"/>
        <v>0</v>
      </c>
      <c r="FB170" s="68">
        <f>+[1]Аппарат!FB165+[1]Филиалы!FB108</f>
        <v>0</v>
      </c>
      <c r="FC170" s="68">
        <f>+[1]Аппарат!FC165+[1]Филиалы!FD108</f>
        <v>0</v>
      </c>
      <c r="FD170" s="68">
        <f>+[1]Филиалы!FC108</f>
        <v>0</v>
      </c>
      <c r="FE170" s="139">
        <f t="shared" si="1262"/>
        <v>0</v>
      </c>
      <c r="FF170" s="140" t="e">
        <f t="shared" si="1263"/>
        <v>#DIV/0!</v>
      </c>
      <c r="FG170" s="149">
        <f t="shared" si="1332"/>
        <v>750</v>
      </c>
      <c r="FH170" s="68">
        <f>+[1]Аппарат!FH165+[1]Филиалы!FH108</f>
        <v>750</v>
      </c>
      <c r="FI170" s="68">
        <f>+[1]Аппарат!FI165+[1]Филиалы!FJ108</f>
        <v>0</v>
      </c>
      <c r="FJ170" s="68">
        <f>+[1]Филиалы!FI108</f>
        <v>0</v>
      </c>
      <c r="FK170" s="150">
        <f t="shared" si="1333"/>
        <v>0</v>
      </c>
      <c r="FL170" s="68">
        <f>+[1]Аппарат!FL165+[1]Филиалы!FL108</f>
        <v>0</v>
      </c>
      <c r="FM170" s="68">
        <f>+[1]Аппарат!FM165+[1]Филиалы!FN108</f>
        <v>0</v>
      </c>
      <c r="FN170" s="68">
        <f>+[1]Филиалы!FM108</f>
        <v>0</v>
      </c>
      <c r="FO170" s="139">
        <f t="shared" si="1264"/>
        <v>750</v>
      </c>
      <c r="FP170" s="140">
        <f t="shared" si="1265"/>
        <v>-100</v>
      </c>
      <c r="FQ170" s="149">
        <f t="shared" si="1334"/>
        <v>750</v>
      </c>
      <c r="FR170" s="68">
        <f t="shared" ref="FR170:FT174" si="1405">+EN170+EX170+FH170</f>
        <v>750</v>
      </c>
      <c r="FS170" s="68">
        <f t="shared" si="1405"/>
        <v>0</v>
      </c>
      <c r="FT170" s="68">
        <f t="shared" si="1405"/>
        <v>0</v>
      </c>
      <c r="FU170" s="150">
        <f t="shared" si="1335"/>
        <v>0</v>
      </c>
      <c r="FV170" s="68">
        <f t="shared" ref="FV170:FX174" si="1406">+ER170+FB170+FL170</f>
        <v>0</v>
      </c>
      <c r="FW170" s="68">
        <f t="shared" si="1406"/>
        <v>0</v>
      </c>
      <c r="FX170" s="68">
        <f t="shared" si="1406"/>
        <v>0</v>
      </c>
      <c r="FY170" s="139">
        <f t="shared" si="1266"/>
        <v>750</v>
      </c>
      <c r="FZ170" s="140">
        <f t="shared" si="1267"/>
        <v>-100</v>
      </c>
      <c r="GA170" s="149">
        <f t="shared" si="1336"/>
        <v>1526</v>
      </c>
      <c r="GB170" s="68">
        <f t="shared" ref="GB170:GD174" si="1407">+DT170+FR170</f>
        <v>1526</v>
      </c>
      <c r="GC170" s="68">
        <f t="shared" si="1407"/>
        <v>0</v>
      </c>
      <c r="GD170" s="68">
        <f t="shared" si="1407"/>
        <v>0</v>
      </c>
      <c r="GE170" s="150">
        <f t="shared" si="1337"/>
        <v>0</v>
      </c>
      <c r="GF170" s="68">
        <f t="shared" ref="GF170:GH174" si="1408">+DX170+FV170</f>
        <v>0</v>
      </c>
      <c r="GG170" s="68">
        <f t="shared" si="1408"/>
        <v>0</v>
      </c>
      <c r="GH170" s="68">
        <f t="shared" si="1408"/>
        <v>0</v>
      </c>
      <c r="GI170" s="139">
        <f t="shared" si="1268"/>
        <v>1526</v>
      </c>
      <c r="GJ170" s="140">
        <f t="shared" si="1269"/>
        <v>-100</v>
      </c>
      <c r="GK170" s="149">
        <f t="shared" si="1338"/>
        <v>3026</v>
      </c>
      <c r="GL170" s="68">
        <f t="shared" ref="GL170:GN174" si="1409">+ED170+FR170</f>
        <v>3026</v>
      </c>
      <c r="GM170" s="68">
        <f t="shared" si="1409"/>
        <v>0</v>
      </c>
      <c r="GN170" s="68">
        <f t="shared" si="1409"/>
        <v>0</v>
      </c>
      <c r="GO170" s="150">
        <f t="shared" si="1339"/>
        <v>0</v>
      </c>
      <c r="GP170" s="68">
        <f t="shared" ref="GP170:GR174" si="1410">+EH170+FV170</f>
        <v>0</v>
      </c>
      <c r="GQ170" s="68">
        <f t="shared" si="1410"/>
        <v>0</v>
      </c>
      <c r="GR170" s="68">
        <f t="shared" si="1410"/>
        <v>0</v>
      </c>
      <c r="GS170" s="139">
        <f t="shared" si="1270"/>
        <v>3026</v>
      </c>
      <c r="GT170" s="140">
        <f t="shared" si="1271"/>
        <v>-100</v>
      </c>
      <c r="GV170" s="31">
        <f>+GK170</f>
        <v>3026</v>
      </c>
      <c r="GX170" s="65">
        <f t="shared" si="1158"/>
        <v>0</v>
      </c>
      <c r="GZ170" s="79">
        <f t="shared" si="1375"/>
        <v>0</v>
      </c>
    </row>
    <row r="171" spans="1:212" ht="25.5" x14ac:dyDescent="0.2">
      <c r="A171" s="353"/>
      <c r="B171" s="107" t="s">
        <v>430</v>
      </c>
      <c r="C171" s="149">
        <f t="shared" si="1159"/>
        <v>0</v>
      </c>
      <c r="D171" s="68">
        <f>+[1]Аппарат!D166</f>
        <v>0</v>
      </c>
      <c r="E171" s="68">
        <f>+[1]Аппарат!E166</f>
        <v>0</v>
      </c>
      <c r="F171" s="68"/>
      <c r="G171" s="150">
        <f t="shared" si="934"/>
        <v>0</v>
      </c>
      <c r="H171" s="68">
        <f>+[1]Аппарат!H166</f>
        <v>0</v>
      </c>
      <c r="I171" s="68">
        <f>+[1]Аппарат!I166</f>
        <v>0</v>
      </c>
      <c r="J171" s="68"/>
      <c r="K171" s="139">
        <f t="shared" si="1162"/>
        <v>0</v>
      </c>
      <c r="L171" s="140" t="e">
        <f t="shared" si="1163"/>
        <v>#DIV/0!</v>
      </c>
      <c r="M171" s="149">
        <f t="shared" si="1233"/>
        <v>0</v>
      </c>
      <c r="N171" s="68">
        <f>+[1]Аппарат!N166</f>
        <v>0</v>
      </c>
      <c r="O171" s="68">
        <f>+[1]Аппарат!O166</f>
        <v>0</v>
      </c>
      <c r="P171" s="68"/>
      <c r="Q171" s="150">
        <f t="shared" si="1156"/>
        <v>0</v>
      </c>
      <c r="R171" s="68">
        <f>+[1]Аппарат!R166</f>
        <v>0</v>
      </c>
      <c r="S171" s="68">
        <f>+[1]Аппарат!S166</f>
        <v>0</v>
      </c>
      <c r="T171" s="68"/>
      <c r="U171" s="139">
        <f t="shared" si="1166"/>
        <v>0</v>
      </c>
      <c r="V171" s="140" t="e">
        <f t="shared" si="1167"/>
        <v>#DIV/0!</v>
      </c>
      <c r="W171" s="149">
        <f t="shared" si="1308"/>
        <v>0</v>
      </c>
      <c r="X171" s="68">
        <f>+[1]Аппарат!X166</f>
        <v>0</v>
      </c>
      <c r="Y171" s="68">
        <f>+[1]Аппарат!Y166</f>
        <v>0</v>
      </c>
      <c r="Z171" s="68"/>
      <c r="AA171" s="150">
        <f t="shared" si="1309"/>
        <v>0</v>
      </c>
      <c r="AB171" s="68">
        <f>+[1]Аппарат!AB166</f>
        <v>0</v>
      </c>
      <c r="AC171" s="68">
        <f>+[1]Аппарат!AC166</f>
        <v>0</v>
      </c>
      <c r="AD171" s="68"/>
      <c r="AE171" s="139">
        <f t="shared" si="1170"/>
        <v>0</v>
      </c>
      <c r="AF171" s="140" t="e">
        <f t="shared" si="1171"/>
        <v>#DIV/0!</v>
      </c>
      <c r="AG171" s="149">
        <f t="shared" si="1310"/>
        <v>0</v>
      </c>
      <c r="AH171" s="68">
        <f t="shared" si="1396"/>
        <v>0</v>
      </c>
      <c r="AI171" s="68">
        <f t="shared" si="1396"/>
        <v>0</v>
      </c>
      <c r="AJ171" s="68">
        <f t="shared" si="1396"/>
        <v>0</v>
      </c>
      <c r="AK171" s="150">
        <f t="shared" si="1311"/>
        <v>0</v>
      </c>
      <c r="AL171" s="68">
        <f t="shared" si="1397"/>
        <v>0</v>
      </c>
      <c r="AM171" s="68">
        <f t="shared" si="1397"/>
        <v>0</v>
      </c>
      <c r="AN171" s="68">
        <f t="shared" si="1397"/>
        <v>0</v>
      </c>
      <c r="AO171" s="139">
        <f t="shared" si="1174"/>
        <v>0</v>
      </c>
      <c r="AP171" s="140" t="e">
        <f t="shared" si="1175"/>
        <v>#DIV/0!</v>
      </c>
      <c r="AQ171" s="149">
        <f t="shared" si="1312"/>
        <v>0</v>
      </c>
      <c r="AR171" s="68">
        <f>+[1]Аппарат!AR166</f>
        <v>0</v>
      </c>
      <c r="AS171" s="68">
        <f>+[1]Аппарат!AS166</f>
        <v>0</v>
      </c>
      <c r="AT171" s="68"/>
      <c r="AU171" s="150">
        <f t="shared" si="1313"/>
        <v>0</v>
      </c>
      <c r="AV171" s="68">
        <f>+[1]Аппарат!AV166</f>
        <v>0</v>
      </c>
      <c r="AW171" s="68">
        <f>+[1]Аппарат!AW166</f>
        <v>0</v>
      </c>
      <c r="AX171" s="68"/>
      <c r="AY171" s="139">
        <f t="shared" si="1178"/>
        <v>0</v>
      </c>
      <c r="AZ171" s="140" t="e">
        <f t="shared" si="1179"/>
        <v>#DIV/0!</v>
      </c>
      <c r="BA171" s="149">
        <f t="shared" si="1314"/>
        <v>0</v>
      </c>
      <c r="BB171" s="68">
        <f>+[1]Аппарат!BB166</f>
        <v>0</v>
      </c>
      <c r="BC171" s="68">
        <f>+[1]Аппарат!BC166</f>
        <v>0</v>
      </c>
      <c r="BD171" s="68"/>
      <c r="BE171" s="150">
        <f t="shared" si="1315"/>
        <v>0</v>
      </c>
      <c r="BF171" s="68">
        <f>+[1]Аппарат!BF166</f>
        <v>0</v>
      </c>
      <c r="BG171" s="68">
        <f>+[1]Аппарат!BG166</f>
        <v>0</v>
      </c>
      <c r="BH171" s="68"/>
      <c r="BI171" s="139">
        <f t="shared" si="1182"/>
        <v>0</v>
      </c>
      <c r="BJ171" s="140" t="e">
        <f t="shared" si="1183"/>
        <v>#DIV/0!</v>
      </c>
      <c r="BK171" s="149">
        <f t="shared" si="1316"/>
        <v>0</v>
      </c>
      <c r="BL171" s="68">
        <f>+[1]Аппарат!BL166</f>
        <v>0</v>
      </c>
      <c r="BM171" s="68">
        <f>+[1]Аппарат!BM166</f>
        <v>0</v>
      </c>
      <c r="BN171" s="68"/>
      <c r="BO171" s="150">
        <f t="shared" si="1317"/>
        <v>0</v>
      </c>
      <c r="BP171" s="68">
        <f>+[1]Аппарат!BP166</f>
        <v>0</v>
      </c>
      <c r="BQ171" s="68">
        <f>+[1]Аппарат!BQ166</f>
        <v>0</v>
      </c>
      <c r="BR171" s="68"/>
      <c r="BS171" s="139">
        <f t="shared" si="1186"/>
        <v>0</v>
      </c>
      <c r="BT171" s="140" t="e">
        <f t="shared" si="1187"/>
        <v>#DIV/0!</v>
      </c>
      <c r="BU171" s="149">
        <f t="shared" si="1318"/>
        <v>0</v>
      </c>
      <c r="BV171" s="68">
        <f t="shared" si="1398"/>
        <v>0</v>
      </c>
      <c r="BW171" s="68">
        <f t="shared" si="1398"/>
        <v>0</v>
      </c>
      <c r="BX171" s="68">
        <f t="shared" si="1398"/>
        <v>0</v>
      </c>
      <c r="BY171" s="150">
        <f t="shared" si="1319"/>
        <v>0</v>
      </c>
      <c r="BZ171" s="68">
        <f t="shared" si="1399"/>
        <v>0</v>
      </c>
      <c r="CA171" s="68">
        <f t="shared" si="1399"/>
        <v>0</v>
      </c>
      <c r="CB171" s="68">
        <f t="shared" si="1399"/>
        <v>0</v>
      </c>
      <c r="CC171" s="139">
        <f t="shared" si="1190"/>
        <v>0</v>
      </c>
      <c r="CD171" s="140" t="e">
        <f t="shared" si="1191"/>
        <v>#DIV/0!</v>
      </c>
      <c r="CE171" s="149">
        <f t="shared" si="1320"/>
        <v>0</v>
      </c>
      <c r="CF171" s="68">
        <f t="shared" si="1400"/>
        <v>0</v>
      </c>
      <c r="CG171" s="68">
        <f t="shared" si="1400"/>
        <v>0</v>
      </c>
      <c r="CH171" s="68">
        <f t="shared" si="1400"/>
        <v>0</v>
      </c>
      <c r="CI171" s="150">
        <f t="shared" si="1321"/>
        <v>0</v>
      </c>
      <c r="CJ171" s="68">
        <f>+[1]Аппарат!CJ166</f>
        <v>0</v>
      </c>
      <c r="CK171" s="68">
        <f>+[1]Аппарат!CK166</f>
        <v>0</v>
      </c>
      <c r="CL171" s="68"/>
      <c r="CM171" s="139">
        <f t="shared" si="1194"/>
        <v>0</v>
      </c>
      <c r="CN171" s="140" t="e">
        <f t="shared" si="1195"/>
        <v>#DIV/0!</v>
      </c>
      <c r="CO171" s="149">
        <f t="shared" ref="CO171:CO181" si="1411">SUM(CP171:CR171)</f>
        <v>0</v>
      </c>
      <c r="CP171" s="68">
        <f>+[1]Аппарат!CP166</f>
        <v>0</v>
      </c>
      <c r="CQ171" s="68">
        <f>+[1]Аппарат!CQ166</f>
        <v>0</v>
      </c>
      <c r="CR171" s="68"/>
      <c r="CS171" s="150">
        <f t="shared" si="935"/>
        <v>0</v>
      </c>
      <c r="CT171" s="68">
        <f>+[1]Аппарат!CT166</f>
        <v>0</v>
      </c>
      <c r="CU171" s="68">
        <f>+[1]Аппарат!CU166</f>
        <v>0</v>
      </c>
      <c r="CV171" s="68"/>
      <c r="CW171" s="139">
        <f t="shared" si="1250"/>
        <v>0</v>
      </c>
      <c r="CX171" s="140" t="e">
        <f t="shared" si="1251"/>
        <v>#DIV/0!</v>
      </c>
      <c r="CY171" s="149">
        <f t="shared" si="1239"/>
        <v>0</v>
      </c>
      <c r="CZ171" s="68">
        <f>+[1]Аппарат!CZ166</f>
        <v>0</v>
      </c>
      <c r="DA171" s="68">
        <f>+[1]Аппарат!DA166</f>
        <v>0</v>
      </c>
      <c r="DB171" s="68"/>
      <c r="DC171" s="150">
        <f t="shared" si="1157"/>
        <v>0</v>
      </c>
      <c r="DD171" s="68">
        <f>+[1]Аппарат!DD166</f>
        <v>0</v>
      </c>
      <c r="DE171" s="68">
        <f>+[1]Аппарат!DE166</f>
        <v>0</v>
      </c>
      <c r="DF171" s="68"/>
      <c r="DG171" s="139">
        <f t="shared" si="1252"/>
        <v>0</v>
      </c>
      <c r="DH171" s="140" t="e">
        <f t="shared" si="1253"/>
        <v>#DIV/0!</v>
      </c>
      <c r="DI171" s="149">
        <f t="shared" si="1322"/>
        <v>0</v>
      </c>
      <c r="DJ171" s="68">
        <f>+[1]Аппарат!DJ166</f>
        <v>0</v>
      </c>
      <c r="DK171" s="68">
        <f>+[1]Аппарат!DK166</f>
        <v>0</v>
      </c>
      <c r="DL171" s="68"/>
      <c r="DM171" s="150">
        <f t="shared" si="1323"/>
        <v>0</v>
      </c>
      <c r="DN171" s="68">
        <f>+[1]Аппарат!DN166</f>
        <v>0</v>
      </c>
      <c r="DO171" s="68">
        <f>+[1]Аппарат!DO166</f>
        <v>0</v>
      </c>
      <c r="DP171" s="68"/>
      <c r="DQ171" s="139">
        <f t="shared" si="1254"/>
        <v>0</v>
      </c>
      <c r="DR171" s="140" t="e">
        <f t="shared" si="1255"/>
        <v>#DIV/0!</v>
      </c>
      <c r="DS171" s="149">
        <f t="shared" si="1324"/>
        <v>0</v>
      </c>
      <c r="DT171" s="68">
        <f t="shared" si="1401"/>
        <v>0</v>
      </c>
      <c r="DU171" s="68">
        <f t="shared" si="1401"/>
        <v>0</v>
      </c>
      <c r="DV171" s="68">
        <f t="shared" si="1401"/>
        <v>0</v>
      </c>
      <c r="DW171" s="150">
        <f t="shared" si="1325"/>
        <v>0</v>
      </c>
      <c r="DX171" s="68">
        <f t="shared" si="1402"/>
        <v>0</v>
      </c>
      <c r="DY171" s="68">
        <f t="shared" si="1402"/>
        <v>0</v>
      </c>
      <c r="DZ171" s="68">
        <f t="shared" si="1402"/>
        <v>0</v>
      </c>
      <c r="EA171" s="139">
        <f t="shared" si="1256"/>
        <v>0</v>
      </c>
      <c r="EB171" s="140" t="e">
        <f t="shared" si="1257"/>
        <v>#DIV/0!</v>
      </c>
      <c r="EC171" s="149">
        <f t="shared" si="1326"/>
        <v>0</v>
      </c>
      <c r="ED171" s="68">
        <f t="shared" si="1403"/>
        <v>0</v>
      </c>
      <c r="EE171" s="68">
        <f t="shared" si="1403"/>
        <v>0</v>
      </c>
      <c r="EF171" s="68">
        <f t="shared" si="1403"/>
        <v>0</v>
      </c>
      <c r="EG171" s="150">
        <f t="shared" si="1327"/>
        <v>0</v>
      </c>
      <c r="EH171" s="68">
        <f t="shared" si="1404"/>
        <v>0</v>
      </c>
      <c r="EI171" s="68">
        <f t="shared" si="1404"/>
        <v>0</v>
      </c>
      <c r="EJ171" s="68">
        <f t="shared" si="1404"/>
        <v>0</v>
      </c>
      <c r="EK171" s="139">
        <f t="shared" si="1258"/>
        <v>0</v>
      </c>
      <c r="EL171" s="140" t="e">
        <f t="shared" si="1259"/>
        <v>#DIV/0!</v>
      </c>
      <c r="EM171" s="149">
        <f t="shared" si="1328"/>
        <v>0</v>
      </c>
      <c r="EN171" s="68">
        <f>+[1]Аппарат!EN166</f>
        <v>0</v>
      </c>
      <c r="EO171" s="68">
        <f>+[1]Аппарат!EO166</f>
        <v>0</v>
      </c>
      <c r="EP171" s="68"/>
      <c r="EQ171" s="150">
        <f t="shared" si="1329"/>
        <v>0</v>
      </c>
      <c r="ER171" s="68">
        <f>+[1]Аппарат!ER166</f>
        <v>0</v>
      </c>
      <c r="ES171" s="68">
        <f>+[1]Аппарат!ES166</f>
        <v>0</v>
      </c>
      <c r="ET171" s="68"/>
      <c r="EU171" s="139">
        <f t="shared" si="1260"/>
        <v>0</v>
      </c>
      <c r="EV171" s="140" t="e">
        <f t="shared" si="1261"/>
        <v>#DIV/0!</v>
      </c>
      <c r="EW171" s="149">
        <f t="shared" si="1330"/>
        <v>0</v>
      </c>
      <c r="EX171" s="68">
        <f>+[1]Аппарат!EX166</f>
        <v>0</v>
      </c>
      <c r="EY171" s="68">
        <f>+[1]Аппарат!EY166</f>
        <v>0</v>
      </c>
      <c r="EZ171" s="68"/>
      <c r="FA171" s="150">
        <f t="shared" si="1331"/>
        <v>0</v>
      </c>
      <c r="FB171" s="68">
        <f>+[1]Аппарат!FB166</f>
        <v>0</v>
      </c>
      <c r="FC171" s="68">
        <f>+[1]Аппарат!FC166</f>
        <v>0</v>
      </c>
      <c r="FD171" s="68"/>
      <c r="FE171" s="139">
        <f t="shared" si="1262"/>
        <v>0</v>
      </c>
      <c r="FF171" s="140" t="e">
        <f t="shared" si="1263"/>
        <v>#DIV/0!</v>
      </c>
      <c r="FG171" s="149">
        <f t="shared" si="1332"/>
        <v>0</v>
      </c>
      <c r="FH171" s="68">
        <f>+[1]Аппарат!FH166</f>
        <v>0</v>
      </c>
      <c r="FI171" s="68">
        <f>+[1]Аппарат!FI166</f>
        <v>0</v>
      </c>
      <c r="FJ171" s="68"/>
      <c r="FK171" s="150">
        <f t="shared" si="1333"/>
        <v>0</v>
      </c>
      <c r="FL171" s="68">
        <f>+[1]Аппарат!FL166</f>
        <v>0</v>
      </c>
      <c r="FM171" s="68">
        <f>+[1]Аппарат!FM166</f>
        <v>0</v>
      </c>
      <c r="FN171" s="68"/>
      <c r="FO171" s="139">
        <f t="shared" si="1264"/>
        <v>0</v>
      </c>
      <c r="FP171" s="140" t="e">
        <f t="shared" si="1265"/>
        <v>#DIV/0!</v>
      </c>
      <c r="FQ171" s="149">
        <f t="shared" si="1334"/>
        <v>0</v>
      </c>
      <c r="FR171" s="68">
        <f t="shared" si="1405"/>
        <v>0</v>
      </c>
      <c r="FS171" s="68">
        <f t="shared" si="1405"/>
        <v>0</v>
      </c>
      <c r="FT171" s="68">
        <f t="shared" si="1405"/>
        <v>0</v>
      </c>
      <c r="FU171" s="150">
        <f t="shared" si="1335"/>
        <v>0</v>
      </c>
      <c r="FV171" s="68">
        <f t="shared" si="1406"/>
        <v>0</v>
      </c>
      <c r="FW171" s="68">
        <f t="shared" si="1406"/>
        <v>0</v>
      </c>
      <c r="FX171" s="68">
        <f t="shared" si="1406"/>
        <v>0</v>
      </c>
      <c r="FY171" s="139">
        <f t="shared" si="1266"/>
        <v>0</v>
      </c>
      <c r="FZ171" s="140" t="e">
        <f t="shared" si="1267"/>
        <v>#DIV/0!</v>
      </c>
      <c r="GA171" s="149">
        <f t="shared" si="1336"/>
        <v>0</v>
      </c>
      <c r="GB171" s="68">
        <f t="shared" si="1407"/>
        <v>0</v>
      </c>
      <c r="GC171" s="68">
        <f t="shared" si="1407"/>
        <v>0</v>
      </c>
      <c r="GD171" s="68">
        <f t="shared" si="1407"/>
        <v>0</v>
      </c>
      <c r="GE171" s="150">
        <f t="shared" si="1337"/>
        <v>0</v>
      </c>
      <c r="GF171" s="68">
        <f t="shared" si="1408"/>
        <v>0</v>
      </c>
      <c r="GG171" s="68">
        <f t="shared" si="1408"/>
        <v>0</v>
      </c>
      <c r="GH171" s="68">
        <f t="shared" si="1408"/>
        <v>0</v>
      </c>
      <c r="GI171" s="139">
        <f t="shared" si="1268"/>
        <v>0</v>
      </c>
      <c r="GJ171" s="140" t="e">
        <f t="shared" si="1269"/>
        <v>#DIV/0!</v>
      </c>
      <c r="GK171" s="149">
        <f t="shared" si="1338"/>
        <v>0</v>
      </c>
      <c r="GL171" s="68">
        <f t="shared" si="1409"/>
        <v>0</v>
      </c>
      <c r="GM171" s="68">
        <f t="shared" si="1409"/>
        <v>0</v>
      </c>
      <c r="GN171" s="68">
        <f t="shared" si="1409"/>
        <v>0</v>
      </c>
      <c r="GO171" s="150">
        <f t="shared" si="1339"/>
        <v>0</v>
      </c>
      <c r="GP171" s="68">
        <f t="shared" si="1410"/>
        <v>0</v>
      </c>
      <c r="GQ171" s="68">
        <f t="shared" si="1410"/>
        <v>0</v>
      </c>
      <c r="GR171" s="68">
        <f t="shared" si="1410"/>
        <v>0</v>
      </c>
      <c r="GS171" s="139">
        <f t="shared" si="1270"/>
        <v>0</v>
      </c>
      <c r="GT171" s="140" t="e">
        <f t="shared" si="1271"/>
        <v>#DIV/0!</v>
      </c>
      <c r="GV171" s="31"/>
      <c r="GX171" s="65">
        <f t="shared" si="1158"/>
        <v>0</v>
      </c>
      <c r="GY171" s="155"/>
      <c r="GZ171" s="79">
        <f t="shared" si="1375"/>
        <v>0</v>
      </c>
    </row>
    <row r="172" spans="1:212" ht="25.5" x14ac:dyDescent="0.2">
      <c r="A172" s="353"/>
      <c r="B172" s="107" t="s">
        <v>431</v>
      </c>
      <c r="C172" s="149">
        <f t="shared" si="1159"/>
        <v>0</v>
      </c>
      <c r="D172" s="68">
        <f>+[1]Аппарат!D167</f>
        <v>0</v>
      </c>
      <c r="E172" s="68">
        <f>+[1]Аппарат!E167</f>
        <v>0</v>
      </c>
      <c r="F172" s="68"/>
      <c r="G172" s="150">
        <f t="shared" si="934"/>
        <v>0</v>
      </c>
      <c r="H172" s="68">
        <f>+[1]Аппарат!H167</f>
        <v>0</v>
      </c>
      <c r="I172" s="68">
        <f>+[1]Аппарат!I167</f>
        <v>0</v>
      </c>
      <c r="J172" s="68"/>
      <c r="K172" s="139">
        <f t="shared" si="1162"/>
        <v>0</v>
      </c>
      <c r="L172" s="140" t="e">
        <f t="shared" si="1163"/>
        <v>#DIV/0!</v>
      </c>
      <c r="M172" s="149">
        <f t="shared" si="1233"/>
        <v>0</v>
      </c>
      <c r="N172" s="68">
        <f>+[1]Аппарат!N167</f>
        <v>0</v>
      </c>
      <c r="O172" s="68">
        <f>+[1]Аппарат!O167</f>
        <v>0</v>
      </c>
      <c r="P172" s="68"/>
      <c r="Q172" s="150">
        <f t="shared" si="1156"/>
        <v>0</v>
      </c>
      <c r="R172" s="68">
        <f>+[1]Аппарат!R167</f>
        <v>0</v>
      </c>
      <c r="S172" s="68">
        <f>+[1]Аппарат!S167</f>
        <v>0</v>
      </c>
      <c r="T172" s="68"/>
      <c r="U172" s="139">
        <f t="shared" si="1166"/>
        <v>0</v>
      </c>
      <c r="V172" s="140" t="e">
        <f t="shared" si="1167"/>
        <v>#DIV/0!</v>
      </c>
      <c r="W172" s="149">
        <f t="shared" si="1308"/>
        <v>0</v>
      </c>
      <c r="X172" s="68">
        <f>+[1]Аппарат!X167</f>
        <v>0</v>
      </c>
      <c r="Y172" s="68">
        <f>+[1]Аппарат!Y167</f>
        <v>0</v>
      </c>
      <c r="Z172" s="68"/>
      <c r="AA172" s="150">
        <f t="shared" si="1309"/>
        <v>0</v>
      </c>
      <c r="AB172" s="68">
        <f>+[1]Аппарат!AB167</f>
        <v>0</v>
      </c>
      <c r="AC172" s="68">
        <f>+[1]Аппарат!AC167</f>
        <v>0</v>
      </c>
      <c r="AD172" s="68"/>
      <c r="AE172" s="139">
        <f t="shared" si="1170"/>
        <v>0</v>
      </c>
      <c r="AF172" s="140" t="e">
        <f t="shared" si="1171"/>
        <v>#DIV/0!</v>
      </c>
      <c r="AG172" s="149">
        <f t="shared" si="1310"/>
        <v>0</v>
      </c>
      <c r="AH172" s="68">
        <f t="shared" si="1396"/>
        <v>0</v>
      </c>
      <c r="AI172" s="68">
        <f t="shared" si="1396"/>
        <v>0</v>
      </c>
      <c r="AJ172" s="68">
        <f t="shared" si="1396"/>
        <v>0</v>
      </c>
      <c r="AK172" s="150">
        <f t="shared" si="1311"/>
        <v>0</v>
      </c>
      <c r="AL172" s="68">
        <f t="shared" si="1397"/>
        <v>0</v>
      </c>
      <c r="AM172" s="68">
        <f t="shared" si="1397"/>
        <v>0</v>
      </c>
      <c r="AN172" s="68">
        <f t="shared" si="1397"/>
        <v>0</v>
      </c>
      <c r="AO172" s="139">
        <f t="shared" si="1174"/>
        <v>0</v>
      </c>
      <c r="AP172" s="140" t="e">
        <f t="shared" si="1175"/>
        <v>#DIV/0!</v>
      </c>
      <c r="AQ172" s="149">
        <f t="shared" si="1312"/>
        <v>0</v>
      </c>
      <c r="AR172" s="68">
        <f>+[1]Аппарат!AR167</f>
        <v>0</v>
      </c>
      <c r="AS172" s="68">
        <f>+[1]Аппарат!AS167</f>
        <v>0</v>
      </c>
      <c r="AT172" s="68"/>
      <c r="AU172" s="150">
        <f t="shared" si="1313"/>
        <v>0</v>
      </c>
      <c r="AV172" s="68">
        <f>+[1]Аппарат!AV167</f>
        <v>0</v>
      </c>
      <c r="AW172" s="68">
        <f>+[1]Аппарат!AW167</f>
        <v>0</v>
      </c>
      <c r="AX172" s="68"/>
      <c r="AY172" s="139">
        <f t="shared" si="1178"/>
        <v>0</v>
      </c>
      <c r="AZ172" s="140" t="e">
        <f t="shared" si="1179"/>
        <v>#DIV/0!</v>
      </c>
      <c r="BA172" s="149">
        <f t="shared" si="1314"/>
        <v>0</v>
      </c>
      <c r="BB172" s="68">
        <f>+[1]Аппарат!BB167</f>
        <v>0</v>
      </c>
      <c r="BC172" s="68">
        <f>+[1]Аппарат!BC167</f>
        <v>0</v>
      </c>
      <c r="BD172" s="68"/>
      <c r="BE172" s="150">
        <f t="shared" si="1315"/>
        <v>0</v>
      </c>
      <c r="BF172" s="68">
        <f>+[1]Аппарат!BF167</f>
        <v>0</v>
      </c>
      <c r="BG172" s="68">
        <f>+[1]Аппарат!BG167</f>
        <v>0</v>
      </c>
      <c r="BH172" s="68"/>
      <c r="BI172" s="139">
        <f t="shared" si="1182"/>
        <v>0</v>
      </c>
      <c r="BJ172" s="140" t="e">
        <f t="shared" si="1183"/>
        <v>#DIV/0!</v>
      </c>
      <c r="BK172" s="149">
        <f t="shared" si="1316"/>
        <v>0</v>
      </c>
      <c r="BL172" s="68">
        <f>+[1]Аппарат!BL167</f>
        <v>0</v>
      </c>
      <c r="BM172" s="68">
        <f>+[1]Аппарат!BM167</f>
        <v>0</v>
      </c>
      <c r="BN172" s="68"/>
      <c r="BO172" s="150">
        <f t="shared" si="1317"/>
        <v>0</v>
      </c>
      <c r="BP172" s="68">
        <f>+[1]Аппарат!BP167</f>
        <v>0</v>
      </c>
      <c r="BQ172" s="68">
        <f>+[1]Аппарат!BQ167</f>
        <v>0</v>
      </c>
      <c r="BR172" s="68"/>
      <c r="BS172" s="139">
        <f t="shared" si="1186"/>
        <v>0</v>
      </c>
      <c r="BT172" s="140" t="e">
        <f t="shared" si="1187"/>
        <v>#DIV/0!</v>
      </c>
      <c r="BU172" s="149">
        <f t="shared" si="1318"/>
        <v>0</v>
      </c>
      <c r="BV172" s="68">
        <f t="shared" si="1398"/>
        <v>0</v>
      </c>
      <c r="BW172" s="68">
        <f t="shared" si="1398"/>
        <v>0</v>
      </c>
      <c r="BX172" s="68">
        <f t="shared" si="1398"/>
        <v>0</v>
      </c>
      <c r="BY172" s="150">
        <f t="shared" si="1319"/>
        <v>0</v>
      </c>
      <c r="BZ172" s="68">
        <f t="shared" si="1399"/>
        <v>0</v>
      </c>
      <c r="CA172" s="68">
        <f t="shared" si="1399"/>
        <v>0</v>
      </c>
      <c r="CB172" s="68">
        <f t="shared" si="1399"/>
        <v>0</v>
      </c>
      <c r="CC172" s="139">
        <f t="shared" si="1190"/>
        <v>0</v>
      </c>
      <c r="CD172" s="140" t="e">
        <f t="shared" si="1191"/>
        <v>#DIV/0!</v>
      </c>
      <c r="CE172" s="149">
        <f t="shared" si="1320"/>
        <v>0</v>
      </c>
      <c r="CF172" s="68">
        <f t="shared" si="1400"/>
        <v>0</v>
      </c>
      <c r="CG172" s="68">
        <f t="shared" si="1400"/>
        <v>0</v>
      </c>
      <c r="CH172" s="68">
        <f t="shared" si="1400"/>
        <v>0</v>
      </c>
      <c r="CI172" s="150">
        <f t="shared" si="1321"/>
        <v>0</v>
      </c>
      <c r="CJ172" s="68">
        <f>+[1]Аппарат!CJ167</f>
        <v>0</v>
      </c>
      <c r="CK172" s="68">
        <f>+[1]Аппарат!CK167</f>
        <v>0</v>
      </c>
      <c r="CL172" s="68"/>
      <c r="CM172" s="139">
        <f t="shared" si="1194"/>
        <v>0</v>
      </c>
      <c r="CN172" s="140" t="e">
        <f t="shared" si="1195"/>
        <v>#DIV/0!</v>
      </c>
      <c r="CO172" s="149">
        <f t="shared" si="1411"/>
        <v>0</v>
      </c>
      <c r="CP172" s="68">
        <f>+[1]Аппарат!CP167</f>
        <v>0</v>
      </c>
      <c r="CQ172" s="68">
        <f>+[1]Аппарат!CQ167</f>
        <v>0</v>
      </c>
      <c r="CR172" s="68"/>
      <c r="CS172" s="150">
        <f t="shared" si="935"/>
        <v>0</v>
      </c>
      <c r="CT172" s="68">
        <f>+[1]Аппарат!CT167</f>
        <v>0</v>
      </c>
      <c r="CU172" s="68">
        <f>+[1]Аппарат!CU167</f>
        <v>0</v>
      </c>
      <c r="CV172" s="68"/>
      <c r="CW172" s="139">
        <f t="shared" si="1250"/>
        <v>0</v>
      </c>
      <c r="CX172" s="140" t="e">
        <f t="shared" si="1251"/>
        <v>#DIV/0!</v>
      </c>
      <c r="CY172" s="149">
        <f t="shared" si="1239"/>
        <v>0</v>
      </c>
      <c r="CZ172" s="68">
        <f>+[1]Аппарат!CZ167</f>
        <v>0</v>
      </c>
      <c r="DA172" s="68">
        <f>+[1]Аппарат!DA167</f>
        <v>0</v>
      </c>
      <c r="DB172" s="68"/>
      <c r="DC172" s="150">
        <f t="shared" si="1157"/>
        <v>0</v>
      </c>
      <c r="DD172" s="68">
        <f>+[1]Аппарат!DD167</f>
        <v>0</v>
      </c>
      <c r="DE172" s="68">
        <f>+[1]Аппарат!DE167</f>
        <v>0</v>
      </c>
      <c r="DF172" s="68"/>
      <c r="DG172" s="139">
        <f t="shared" si="1252"/>
        <v>0</v>
      </c>
      <c r="DH172" s="140" t="e">
        <f t="shared" si="1253"/>
        <v>#DIV/0!</v>
      </c>
      <c r="DI172" s="149">
        <f t="shared" si="1322"/>
        <v>0</v>
      </c>
      <c r="DJ172" s="68">
        <f>+[1]Аппарат!DJ167</f>
        <v>0</v>
      </c>
      <c r="DK172" s="68">
        <f>+[1]Аппарат!DK167</f>
        <v>0</v>
      </c>
      <c r="DL172" s="68"/>
      <c r="DM172" s="150">
        <f t="shared" si="1323"/>
        <v>389.83</v>
      </c>
      <c r="DN172" s="68">
        <f>+[1]Аппарат!DN167</f>
        <v>389.83</v>
      </c>
      <c r="DO172" s="68">
        <f>+[1]Аппарат!DO167</f>
        <v>0</v>
      </c>
      <c r="DP172" s="68"/>
      <c r="DQ172" s="139">
        <f t="shared" si="1254"/>
        <v>-389.83</v>
      </c>
      <c r="DR172" s="140" t="e">
        <f t="shared" si="1255"/>
        <v>#DIV/0!</v>
      </c>
      <c r="DS172" s="149">
        <f t="shared" si="1324"/>
        <v>0</v>
      </c>
      <c r="DT172" s="68">
        <f t="shared" si="1401"/>
        <v>0</v>
      </c>
      <c r="DU172" s="68">
        <f t="shared" si="1401"/>
        <v>0</v>
      </c>
      <c r="DV172" s="68">
        <f t="shared" si="1401"/>
        <v>0</v>
      </c>
      <c r="DW172" s="150">
        <f t="shared" si="1325"/>
        <v>389.83</v>
      </c>
      <c r="DX172" s="68">
        <f t="shared" si="1402"/>
        <v>389.83</v>
      </c>
      <c r="DY172" s="68">
        <f t="shared" si="1402"/>
        <v>0</v>
      </c>
      <c r="DZ172" s="68">
        <f t="shared" si="1402"/>
        <v>0</v>
      </c>
      <c r="EA172" s="139">
        <f t="shared" si="1256"/>
        <v>-389.83</v>
      </c>
      <c r="EB172" s="140" t="e">
        <f t="shared" si="1257"/>
        <v>#DIV/0!</v>
      </c>
      <c r="EC172" s="149">
        <f t="shared" si="1326"/>
        <v>0</v>
      </c>
      <c r="ED172" s="68">
        <f t="shared" si="1403"/>
        <v>0</v>
      </c>
      <c r="EE172" s="68">
        <f t="shared" si="1403"/>
        <v>0</v>
      </c>
      <c r="EF172" s="68">
        <f t="shared" si="1403"/>
        <v>0</v>
      </c>
      <c r="EG172" s="150">
        <f t="shared" si="1327"/>
        <v>389.83</v>
      </c>
      <c r="EH172" s="68">
        <f t="shared" si="1404"/>
        <v>389.83</v>
      </c>
      <c r="EI172" s="68">
        <f t="shared" si="1404"/>
        <v>0</v>
      </c>
      <c r="EJ172" s="68">
        <f t="shared" si="1404"/>
        <v>0</v>
      </c>
      <c r="EK172" s="139">
        <f t="shared" si="1258"/>
        <v>-389.83</v>
      </c>
      <c r="EL172" s="140" t="e">
        <f t="shared" si="1259"/>
        <v>#DIV/0!</v>
      </c>
      <c r="EM172" s="149">
        <f t="shared" si="1328"/>
        <v>0</v>
      </c>
      <c r="EN172" s="68">
        <f>+[1]Аппарат!EN167</f>
        <v>0</v>
      </c>
      <c r="EO172" s="68">
        <f>+[1]Аппарат!EO167</f>
        <v>0</v>
      </c>
      <c r="EP172" s="68"/>
      <c r="EQ172" s="150">
        <f t="shared" si="1329"/>
        <v>0</v>
      </c>
      <c r="ER172" s="68">
        <f>+[1]Аппарат!ER167</f>
        <v>0</v>
      </c>
      <c r="ES172" s="68">
        <f>+[1]Аппарат!ES167</f>
        <v>0</v>
      </c>
      <c r="ET172" s="68"/>
      <c r="EU172" s="139">
        <f t="shared" si="1260"/>
        <v>0</v>
      </c>
      <c r="EV172" s="140" t="e">
        <f t="shared" si="1261"/>
        <v>#DIV/0!</v>
      </c>
      <c r="EW172" s="149">
        <f t="shared" si="1330"/>
        <v>0</v>
      </c>
      <c r="EX172" s="68">
        <f>+[1]Аппарат!EX167</f>
        <v>0</v>
      </c>
      <c r="EY172" s="68">
        <f>+[1]Аппарат!EY167</f>
        <v>0</v>
      </c>
      <c r="EZ172" s="68"/>
      <c r="FA172" s="150">
        <f t="shared" si="1331"/>
        <v>544.06700000000001</v>
      </c>
      <c r="FB172" s="68">
        <f>+[1]Аппарат!FB167</f>
        <v>392.81594919933536</v>
      </c>
      <c r="FC172" s="68">
        <f>+[1]Аппарат!FC167</f>
        <v>151.25105080066459</v>
      </c>
      <c r="FD172" s="68"/>
      <c r="FE172" s="139">
        <f t="shared" si="1262"/>
        <v>-544.06700000000001</v>
      </c>
      <c r="FF172" s="140" t="e">
        <f t="shared" si="1263"/>
        <v>#DIV/0!</v>
      </c>
      <c r="FG172" s="149">
        <f t="shared" si="1332"/>
        <v>0</v>
      </c>
      <c r="FH172" s="68">
        <f>+[1]Аппарат!FH167</f>
        <v>0</v>
      </c>
      <c r="FI172" s="68">
        <f>+[1]Аппарат!FI167</f>
        <v>0</v>
      </c>
      <c r="FJ172" s="68"/>
      <c r="FK172" s="150">
        <f t="shared" si="1333"/>
        <v>0</v>
      </c>
      <c r="FL172" s="68">
        <f>+[1]Аппарат!FL167</f>
        <v>0</v>
      </c>
      <c r="FM172" s="68">
        <f>+[1]Аппарат!FM167</f>
        <v>0</v>
      </c>
      <c r="FN172" s="68"/>
      <c r="FO172" s="139">
        <f t="shared" si="1264"/>
        <v>0</v>
      </c>
      <c r="FP172" s="140" t="e">
        <f t="shared" si="1265"/>
        <v>#DIV/0!</v>
      </c>
      <c r="FQ172" s="149">
        <f t="shared" si="1334"/>
        <v>0</v>
      </c>
      <c r="FR172" s="68">
        <f t="shared" si="1405"/>
        <v>0</v>
      </c>
      <c r="FS172" s="68">
        <f t="shared" si="1405"/>
        <v>0</v>
      </c>
      <c r="FT172" s="68">
        <f t="shared" si="1405"/>
        <v>0</v>
      </c>
      <c r="FU172" s="150">
        <f t="shared" si="1335"/>
        <v>544.06700000000001</v>
      </c>
      <c r="FV172" s="68">
        <f t="shared" si="1406"/>
        <v>392.81594919933536</v>
      </c>
      <c r="FW172" s="68">
        <f t="shared" si="1406"/>
        <v>151.25105080066459</v>
      </c>
      <c r="FX172" s="68">
        <f t="shared" si="1406"/>
        <v>0</v>
      </c>
      <c r="FY172" s="139">
        <f t="shared" si="1266"/>
        <v>-544.06700000000001</v>
      </c>
      <c r="FZ172" s="140" t="e">
        <f t="shared" si="1267"/>
        <v>#DIV/0!</v>
      </c>
      <c r="GA172" s="149">
        <f t="shared" si="1336"/>
        <v>0</v>
      </c>
      <c r="GB172" s="68">
        <f t="shared" si="1407"/>
        <v>0</v>
      </c>
      <c r="GC172" s="68">
        <f t="shared" si="1407"/>
        <v>0</v>
      </c>
      <c r="GD172" s="68">
        <f t="shared" si="1407"/>
        <v>0</v>
      </c>
      <c r="GE172" s="150">
        <f t="shared" si="1337"/>
        <v>933.89699999999993</v>
      </c>
      <c r="GF172" s="68">
        <f t="shared" si="1408"/>
        <v>782.64594919933529</v>
      </c>
      <c r="GG172" s="68">
        <f t="shared" si="1408"/>
        <v>151.25105080066459</v>
      </c>
      <c r="GH172" s="68">
        <f t="shared" si="1408"/>
        <v>0</v>
      </c>
      <c r="GI172" s="139">
        <f t="shared" si="1268"/>
        <v>-933.89699999999993</v>
      </c>
      <c r="GJ172" s="140" t="e">
        <f t="shared" si="1269"/>
        <v>#DIV/0!</v>
      </c>
      <c r="GK172" s="149">
        <f t="shared" si="1338"/>
        <v>0</v>
      </c>
      <c r="GL172" s="68">
        <f t="shared" si="1409"/>
        <v>0</v>
      </c>
      <c r="GM172" s="68">
        <f t="shared" si="1409"/>
        <v>0</v>
      </c>
      <c r="GN172" s="68">
        <f t="shared" si="1409"/>
        <v>0</v>
      </c>
      <c r="GO172" s="150">
        <f t="shared" si="1339"/>
        <v>933.89699999999993</v>
      </c>
      <c r="GP172" s="68">
        <f t="shared" si="1410"/>
        <v>782.64594919933529</v>
      </c>
      <c r="GQ172" s="68">
        <f t="shared" si="1410"/>
        <v>151.25105080066459</v>
      </c>
      <c r="GR172" s="68">
        <f t="shared" si="1410"/>
        <v>0</v>
      </c>
      <c r="GS172" s="139">
        <f t="shared" si="1270"/>
        <v>-933.89699999999993</v>
      </c>
      <c r="GT172" s="140" t="e">
        <f t="shared" si="1271"/>
        <v>#DIV/0!</v>
      </c>
      <c r="GV172" s="31"/>
      <c r="GX172" s="65">
        <f t="shared" si="1158"/>
        <v>0</v>
      </c>
      <c r="GY172" s="155"/>
      <c r="GZ172" s="79">
        <f t="shared" si="1375"/>
        <v>0</v>
      </c>
    </row>
    <row r="173" spans="1:212" ht="15.75" x14ac:dyDescent="0.2">
      <c r="A173" s="353"/>
      <c r="B173" s="107" t="s">
        <v>432</v>
      </c>
      <c r="C173" s="149">
        <f t="shared" si="1159"/>
        <v>160</v>
      </c>
      <c r="D173" s="68">
        <f>+[1]Аппарат!D168+[1]Филиалы!D109</f>
        <v>160</v>
      </c>
      <c r="E173" s="68">
        <f>+[1]Аппарат!E168+[1]Филиалы!F109</f>
        <v>0</v>
      </c>
      <c r="F173" s="68">
        <f>+[1]Филиалы!E109</f>
        <v>0</v>
      </c>
      <c r="G173" s="150">
        <f t="shared" si="934"/>
        <v>0</v>
      </c>
      <c r="H173" s="68">
        <f>+[1]Аппарат!H168+[1]Филиалы!H109</f>
        <v>0</v>
      </c>
      <c r="I173" s="68">
        <f>+[1]Аппарат!I168+[1]Филиалы!J109</f>
        <v>0</v>
      </c>
      <c r="J173" s="68">
        <f>+[1]Филиалы!I109</f>
        <v>0</v>
      </c>
      <c r="K173" s="139">
        <f t="shared" si="1162"/>
        <v>160</v>
      </c>
      <c r="L173" s="140">
        <f t="shared" si="1163"/>
        <v>-100</v>
      </c>
      <c r="M173" s="149">
        <f t="shared" si="1233"/>
        <v>160</v>
      </c>
      <c r="N173" s="68">
        <f>+[1]Аппарат!N168+[1]Филиалы!N109</f>
        <v>160</v>
      </c>
      <c r="O173" s="68">
        <f>+[1]Аппарат!O168+[1]Филиалы!P109</f>
        <v>0</v>
      </c>
      <c r="P173" s="68">
        <f>+[1]Филиалы!O109</f>
        <v>0</v>
      </c>
      <c r="Q173" s="150">
        <f t="shared" si="1156"/>
        <v>0</v>
      </c>
      <c r="R173" s="68">
        <f>+[1]Аппарат!R168+[1]Филиалы!R109</f>
        <v>0</v>
      </c>
      <c r="S173" s="68">
        <f>+[1]Аппарат!S168+[1]Филиалы!T109</f>
        <v>0</v>
      </c>
      <c r="T173" s="68">
        <f>+[1]Филиалы!S109</f>
        <v>0</v>
      </c>
      <c r="U173" s="139">
        <f t="shared" si="1166"/>
        <v>160</v>
      </c>
      <c r="V173" s="140">
        <f t="shared" si="1167"/>
        <v>-100</v>
      </c>
      <c r="W173" s="149">
        <f t="shared" si="1308"/>
        <v>160</v>
      </c>
      <c r="X173" s="68">
        <f>+[1]Аппарат!X168+[1]Филиалы!X109</f>
        <v>160</v>
      </c>
      <c r="Y173" s="68">
        <f>+[1]Аппарат!Y168+[1]Филиалы!Z109</f>
        <v>0</v>
      </c>
      <c r="Z173" s="68">
        <f>+[1]Филиалы!Y109</f>
        <v>0</v>
      </c>
      <c r="AA173" s="150">
        <f t="shared" si="1309"/>
        <v>0</v>
      </c>
      <c r="AB173" s="68">
        <f>+[1]Аппарат!AB168+[1]Филиалы!AB109</f>
        <v>0</v>
      </c>
      <c r="AC173" s="68">
        <f>+[1]Аппарат!AC168+[1]Филиалы!AD109</f>
        <v>0</v>
      </c>
      <c r="AD173" s="68">
        <f>+[1]Филиалы!AC109</f>
        <v>0</v>
      </c>
      <c r="AE173" s="139">
        <f t="shared" si="1170"/>
        <v>160</v>
      </c>
      <c r="AF173" s="140">
        <f t="shared" si="1171"/>
        <v>-100</v>
      </c>
      <c r="AG173" s="149">
        <f t="shared" si="1310"/>
        <v>480</v>
      </c>
      <c r="AH173" s="68">
        <f t="shared" si="1396"/>
        <v>480</v>
      </c>
      <c r="AI173" s="68">
        <f t="shared" si="1396"/>
        <v>0</v>
      </c>
      <c r="AJ173" s="68">
        <f t="shared" si="1396"/>
        <v>0</v>
      </c>
      <c r="AK173" s="150">
        <f t="shared" si="1311"/>
        <v>0</v>
      </c>
      <c r="AL173" s="68">
        <f t="shared" si="1397"/>
        <v>0</v>
      </c>
      <c r="AM173" s="68">
        <f t="shared" si="1397"/>
        <v>0</v>
      </c>
      <c r="AN173" s="68">
        <f t="shared" si="1397"/>
        <v>0</v>
      </c>
      <c r="AO173" s="139">
        <f t="shared" si="1174"/>
        <v>480</v>
      </c>
      <c r="AP173" s="140">
        <f t="shared" si="1175"/>
        <v>-100</v>
      </c>
      <c r="AQ173" s="149">
        <f t="shared" si="1312"/>
        <v>160</v>
      </c>
      <c r="AR173" s="68">
        <f>+[1]Аппарат!AR168+[1]Филиалы!AR109</f>
        <v>160</v>
      </c>
      <c r="AS173" s="68">
        <f>+[1]Аппарат!AS168+[1]Филиалы!AT109</f>
        <v>0</v>
      </c>
      <c r="AT173" s="68">
        <f>+[1]Филиалы!AS109</f>
        <v>0</v>
      </c>
      <c r="AU173" s="150">
        <f t="shared" si="1313"/>
        <v>0</v>
      </c>
      <c r="AV173" s="68">
        <f>+[1]Аппарат!AV168+[1]Филиалы!AV109</f>
        <v>0</v>
      </c>
      <c r="AW173" s="68">
        <f>+[1]Аппарат!AW168+[1]Филиалы!AX109</f>
        <v>0</v>
      </c>
      <c r="AX173" s="68">
        <f>+[1]Филиалы!AW109</f>
        <v>0</v>
      </c>
      <c r="AY173" s="139">
        <f t="shared" si="1178"/>
        <v>160</v>
      </c>
      <c r="AZ173" s="140">
        <f t="shared" si="1179"/>
        <v>-100</v>
      </c>
      <c r="BA173" s="149">
        <f t="shared" si="1314"/>
        <v>160</v>
      </c>
      <c r="BB173" s="68">
        <f>+[1]Аппарат!BB168+[1]Филиалы!BB109</f>
        <v>160</v>
      </c>
      <c r="BC173" s="68">
        <f>+[1]Аппарат!BC168+[1]Филиалы!BD109</f>
        <v>0</v>
      </c>
      <c r="BD173" s="68">
        <f>+[1]Филиалы!BC109</f>
        <v>0</v>
      </c>
      <c r="BE173" s="150">
        <f t="shared" si="1315"/>
        <v>33.28</v>
      </c>
      <c r="BF173" s="68">
        <f>+[1]Аппарат!BF168+[1]Филиалы!BF109</f>
        <v>33.28</v>
      </c>
      <c r="BG173" s="68">
        <f>+[1]Аппарат!BG168+[1]Филиалы!BH109</f>
        <v>0</v>
      </c>
      <c r="BH173" s="68">
        <f>+[1]Филиалы!BG109</f>
        <v>0</v>
      </c>
      <c r="BI173" s="139">
        <f t="shared" si="1182"/>
        <v>126.72</v>
      </c>
      <c r="BJ173" s="140">
        <f t="shared" si="1183"/>
        <v>-79.2</v>
      </c>
      <c r="BK173" s="149">
        <f t="shared" si="1316"/>
        <v>200</v>
      </c>
      <c r="BL173" s="68">
        <f>+[1]Аппарат!BL168+[1]Филиалы!BL109</f>
        <v>200</v>
      </c>
      <c r="BM173" s="68">
        <f>+[1]Аппарат!BM168+[1]Филиалы!BN109</f>
        <v>0</v>
      </c>
      <c r="BN173" s="68">
        <f>+[1]Филиалы!BM109</f>
        <v>0</v>
      </c>
      <c r="BO173" s="150">
        <f t="shared" si="1317"/>
        <v>0</v>
      </c>
      <c r="BP173" s="68">
        <f>+[1]Аппарат!BP168+[1]Филиалы!BP109</f>
        <v>0</v>
      </c>
      <c r="BQ173" s="68">
        <f>+[1]Аппарат!BQ168+[1]Филиалы!BR109</f>
        <v>0</v>
      </c>
      <c r="BR173" s="68">
        <f>+[1]Филиалы!BQ109</f>
        <v>0</v>
      </c>
      <c r="BS173" s="139">
        <f t="shared" si="1186"/>
        <v>200</v>
      </c>
      <c r="BT173" s="140">
        <f t="shared" si="1187"/>
        <v>-100</v>
      </c>
      <c r="BU173" s="149">
        <f t="shared" si="1318"/>
        <v>520</v>
      </c>
      <c r="BV173" s="68">
        <f t="shared" si="1398"/>
        <v>520</v>
      </c>
      <c r="BW173" s="68">
        <f t="shared" si="1398"/>
        <v>0</v>
      </c>
      <c r="BX173" s="68">
        <f t="shared" si="1398"/>
        <v>0</v>
      </c>
      <c r="BY173" s="150">
        <f t="shared" si="1319"/>
        <v>33.28</v>
      </c>
      <c r="BZ173" s="68">
        <f t="shared" si="1399"/>
        <v>33.28</v>
      </c>
      <c r="CA173" s="68">
        <f t="shared" si="1399"/>
        <v>0</v>
      </c>
      <c r="CB173" s="68">
        <f t="shared" si="1399"/>
        <v>0</v>
      </c>
      <c r="CC173" s="139">
        <f t="shared" si="1190"/>
        <v>486.72</v>
      </c>
      <c r="CD173" s="140">
        <f t="shared" si="1191"/>
        <v>-93.6</v>
      </c>
      <c r="CE173" s="149">
        <f t="shared" si="1320"/>
        <v>1000</v>
      </c>
      <c r="CF173" s="68">
        <f t="shared" si="1400"/>
        <v>1000</v>
      </c>
      <c r="CG173" s="68">
        <f t="shared" si="1400"/>
        <v>0</v>
      </c>
      <c r="CH173" s="68">
        <f t="shared" si="1400"/>
        <v>0</v>
      </c>
      <c r="CI173" s="150">
        <f t="shared" si="1321"/>
        <v>33.28</v>
      </c>
      <c r="CJ173" s="68">
        <f>+[1]Аппарат!CJ168+[1]Филиалы!CJ109</f>
        <v>33.28</v>
      </c>
      <c r="CK173" s="68">
        <f>+[1]Аппарат!CK168+[1]Филиалы!CL109</f>
        <v>0</v>
      </c>
      <c r="CL173" s="68">
        <f>+[1]Филиалы!CK109</f>
        <v>0</v>
      </c>
      <c r="CM173" s="139">
        <f t="shared" si="1194"/>
        <v>966.72</v>
      </c>
      <c r="CN173" s="140">
        <f t="shared" si="1195"/>
        <v>-96.671999999999997</v>
      </c>
      <c r="CO173" s="149">
        <f t="shared" si="1411"/>
        <v>160</v>
      </c>
      <c r="CP173" s="68">
        <f>+[1]Аппарат!CP168+[1]Филиалы!CP109</f>
        <v>160</v>
      </c>
      <c r="CQ173" s="68">
        <f>+[1]Аппарат!CQ168+[1]Филиалы!CR109</f>
        <v>0</v>
      </c>
      <c r="CR173" s="68">
        <f>+[1]Филиалы!CQ109</f>
        <v>0</v>
      </c>
      <c r="CS173" s="150">
        <f t="shared" si="935"/>
        <v>0</v>
      </c>
      <c r="CT173" s="68">
        <f>+[1]Аппарат!CT168+[1]Филиалы!CT109</f>
        <v>0</v>
      </c>
      <c r="CU173" s="68">
        <f>+[1]Аппарат!CU168+[1]Филиалы!CV109</f>
        <v>0</v>
      </c>
      <c r="CV173" s="68">
        <f>+[1]Филиалы!CU109</f>
        <v>0</v>
      </c>
      <c r="CW173" s="139">
        <f t="shared" si="1250"/>
        <v>160</v>
      </c>
      <c r="CX173" s="140">
        <f t="shared" si="1251"/>
        <v>-100</v>
      </c>
      <c r="CY173" s="149">
        <f t="shared" si="1239"/>
        <v>160</v>
      </c>
      <c r="CZ173" s="68">
        <f>+[1]Аппарат!CZ168+[1]Филиалы!CZ109</f>
        <v>160</v>
      </c>
      <c r="DA173" s="68">
        <f>+[1]Аппарат!DA168+[1]Филиалы!DB109</f>
        <v>0</v>
      </c>
      <c r="DB173" s="68">
        <f>+[1]Филиалы!DA109</f>
        <v>0</v>
      </c>
      <c r="DC173" s="150">
        <f t="shared" si="1157"/>
        <v>0</v>
      </c>
      <c r="DD173" s="68">
        <f>+[1]Аппарат!DD168+[1]Филиалы!DD109</f>
        <v>0</v>
      </c>
      <c r="DE173" s="68">
        <f>+[1]Аппарат!DE168+[1]Филиалы!DF109</f>
        <v>0</v>
      </c>
      <c r="DF173" s="68">
        <f>+[1]Филиалы!DE109</f>
        <v>0</v>
      </c>
      <c r="DG173" s="139">
        <f t="shared" si="1252"/>
        <v>160</v>
      </c>
      <c r="DH173" s="140">
        <f t="shared" si="1253"/>
        <v>-100</v>
      </c>
      <c r="DI173" s="149">
        <f t="shared" si="1322"/>
        <v>160</v>
      </c>
      <c r="DJ173" s="68">
        <f>+[1]Аппарат!DJ168+[1]Филиалы!DJ109</f>
        <v>160</v>
      </c>
      <c r="DK173" s="68">
        <f>+[1]Аппарат!DK168+[1]Филиалы!DL109</f>
        <v>0</v>
      </c>
      <c r="DL173" s="68">
        <f>+[1]Филиалы!DK109</f>
        <v>0</v>
      </c>
      <c r="DM173" s="150">
        <f t="shared" si="1323"/>
        <v>0</v>
      </c>
      <c r="DN173" s="68">
        <f>+[1]Аппарат!DN168+[1]Филиалы!DN109</f>
        <v>0</v>
      </c>
      <c r="DO173" s="68">
        <f>+[1]Аппарат!DO168+[1]Филиалы!DP109</f>
        <v>0</v>
      </c>
      <c r="DP173" s="68">
        <f>+[1]Филиалы!DO109</f>
        <v>0</v>
      </c>
      <c r="DQ173" s="139">
        <f t="shared" si="1254"/>
        <v>160</v>
      </c>
      <c r="DR173" s="140">
        <f t="shared" si="1255"/>
        <v>-100</v>
      </c>
      <c r="DS173" s="149">
        <f t="shared" si="1324"/>
        <v>480</v>
      </c>
      <c r="DT173" s="68">
        <f t="shared" si="1401"/>
        <v>480</v>
      </c>
      <c r="DU173" s="68">
        <f t="shared" si="1401"/>
        <v>0</v>
      </c>
      <c r="DV173" s="68">
        <f t="shared" si="1401"/>
        <v>0</v>
      </c>
      <c r="DW173" s="150">
        <f t="shared" si="1325"/>
        <v>0</v>
      </c>
      <c r="DX173" s="68">
        <f t="shared" si="1402"/>
        <v>0</v>
      </c>
      <c r="DY173" s="68">
        <f t="shared" si="1402"/>
        <v>0</v>
      </c>
      <c r="DZ173" s="68">
        <f t="shared" si="1402"/>
        <v>0</v>
      </c>
      <c r="EA173" s="139">
        <f t="shared" si="1256"/>
        <v>480</v>
      </c>
      <c r="EB173" s="140">
        <f t="shared" si="1257"/>
        <v>-100</v>
      </c>
      <c r="EC173" s="149">
        <f t="shared" si="1326"/>
        <v>1480</v>
      </c>
      <c r="ED173" s="68">
        <f t="shared" si="1403"/>
        <v>1480</v>
      </c>
      <c r="EE173" s="68">
        <f t="shared" si="1403"/>
        <v>0</v>
      </c>
      <c r="EF173" s="68">
        <f t="shared" si="1403"/>
        <v>0</v>
      </c>
      <c r="EG173" s="150">
        <f t="shared" si="1327"/>
        <v>33.28</v>
      </c>
      <c r="EH173" s="68">
        <f t="shared" si="1404"/>
        <v>33.28</v>
      </c>
      <c r="EI173" s="68">
        <f t="shared" si="1404"/>
        <v>0</v>
      </c>
      <c r="EJ173" s="68">
        <f t="shared" si="1404"/>
        <v>0</v>
      </c>
      <c r="EK173" s="139">
        <f t="shared" si="1258"/>
        <v>1446.72</v>
      </c>
      <c r="EL173" s="140">
        <f t="shared" si="1259"/>
        <v>-97.751351351351346</v>
      </c>
      <c r="EM173" s="149">
        <f t="shared" si="1328"/>
        <v>160</v>
      </c>
      <c r="EN173" s="68">
        <f>+[1]Аппарат!EN168+[1]Филиалы!EN109</f>
        <v>160</v>
      </c>
      <c r="EO173" s="68">
        <f>+[1]Аппарат!EO168+[1]Филиалы!EP109</f>
        <v>0</v>
      </c>
      <c r="EP173" s="68">
        <f>+[1]Филиалы!EO109</f>
        <v>0</v>
      </c>
      <c r="EQ173" s="150">
        <f t="shared" si="1329"/>
        <v>0</v>
      </c>
      <c r="ER173" s="68">
        <f>+[1]Аппарат!ER168+[1]Филиалы!ER109</f>
        <v>0</v>
      </c>
      <c r="ES173" s="68">
        <f>+[1]Аппарат!ES168+[1]Филиалы!ET109</f>
        <v>0</v>
      </c>
      <c r="ET173" s="68">
        <f>+[1]Филиалы!ES109</f>
        <v>0</v>
      </c>
      <c r="EU173" s="139">
        <f t="shared" si="1260"/>
        <v>160</v>
      </c>
      <c r="EV173" s="140">
        <f t="shared" si="1261"/>
        <v>-100</v>
      </c>
      <c r="EW173" s="149">
        <f t="shared" si="1330"/>
        <v>160</v>
      </c>
      <c r="EX173" s="68">
        <f>+[1]Аппарат!EX168+[1]Филиалы!EX109</f>
        <v>160</v>
      </c>
      <c r="EY173" s="68">
        <f>+[1]Аппарат!EY168+[1]Филиалы!EZ109</f>
        <v>0</v>
      </c>
      <c r="EZ173" s="68">
        <f>+[1]Филиалы!EY109</f>
        <v>0</v>
      </c>
      <c r="FA173" s="150">
        <f t="shared" si="1331"/>
        <v>0</v>
      </c>
      <c r="FB173" s="68">
        <f>+[1]Аппарат!FB168+[1]Филиалы!FB109</f>
        <v>0</v>
      </c>
      <c r="FC173" s="68">
        <f>+[1]Аппарат!FC168+[1]Филиалы!FD109</f>
        <v>0</v>
      </c>
      <c r="FD173" s="68">
        <f>+[1]Филиалы!FC109</f>
        <v>0</v>
      </c>
      <c r="FE173" s="139">
        <f t="shared" si="1262"/>
        <v>160</v>
      </c>
      <c r="FF173" s="140">
        <f t="shared" si="1263"/>
        <v>-100</v>
      </c>
      <c r="FG173" s="149">
        <f t="shared" si="1332"/>
        <v>200</v>
      </c>
      <c r="FH173" s="68">
        <f>+[1]Аппарат!FH168+[1]Филиалы!FH109</f>
        <v>200</v>
      </c>
      <c r="FI173" s="68">
        <f>+[1]Аппарат!FI168+[1]Филиалы!FJ109</f>
        <v>0</v>
      </c>
      <c r="FJ173" s="68">
        <f>+[1]Филиалы!FI109</f>
        <v>0</v>
      </c>
      <c r="FK173" s="150">
        <f t="shared" si="1333"/>
        <v>0</v>
      </c>
      <c r="FL173" s="68">
        <f>+[1]Аппарат!FL168+[1]Филиалы!FL109</f>
        <v>0</v>
      </c>
      <c r="FM173" s="68">
        <f>+[1]Аппарат!FM168+[1]Филиалы!FN109</f>
        <v>0</v>
      </c>
      <c r="FN173" s="68">
        <f>+[1]Филиалы!FM109</f>
        <v>0</v>
      </c>
      <c r="FO173" s="139">
        <f t="shared" si="1264"/>
        <v>200</v>
      </c>
      <c r="FP173" s="140">
        <f t="shared" si="1265"/>
        <v>-100</v>
      </c>
      <c r="FQ173" s="149">
        <f t="shared" si="1334"/>
        <v>520</v>
      </c>
      <c r="FR173" s="68">
        <f t="shared" si="1405"/>
        <v>520</v>
      </c>
      <c r="FS173" s="68">
        <f t="shared" si="1405"/>
        <v>0</v>
      </c>
      <c r="FT173" s="68">
        <f t="shared" si="1405"/>
        <v>0</v>
      </c>
      <c r="FU173" s="150">
        <f t="shared" si="1335"/>
        <v>0</v>
      </c>
      <c r="FV173" s="68">
        <f t="shared" si="1406"/>
        <v>0</v>
      </c>
      <c r="FW173" s="68">
        <f t="shared" si="1406"/>
        <v>0</v>
      </c>
      <c r="FX173" s="68">
        <f t="shared" si="1406"/>
        <v>0</v>
      </c>
      <c r="FY173" s="139">
        <f t="shared" si="1266"/>
        <v>520</v>
      </c>
      <c r="FZ173" s="140">
        <f t="shared" si="1267"/>
        <v>-100</v>
      </c>
      <c r="GA173" s="149">
        <f t="shared" si="1336"/>
        <v>1000</v>
      </c>
      <c r="GB173" s="68">
        <f t="shared" si="1407"/>
        <v>1000</v>
      </c>
      <c r="GC173" s="68">
        <f t="shared" si="1407"/>
        <v>0</v>
      </c>
      <c r="GD173" s="68">
        <f t="shared" si="1407"/>
        <v>0</v>
      </c>
      <c r="GE173" s="150">
        <f t="shared" si="1337"/>
        <v>0</v>
      </c>
      <c r="GF173" s="68">
        <f t="shared" si="1408"/>
        <v>0</v>
      </c>
      <c r="GG173" s="68">
        <f t="shared" si="1408"/>
        <v>0</v>
      </c>
      <c r="GH173" s="68">
        <f t="shared" si="1408"/>
        <v>0</v>
      </c>
      <c r="GI173" s="139">
        <f t="shared" si="1268"/>
        <v>1000</v>
      </c>
      <c r="GJ173" s="140">
        <f t="shared" si="1269"/>
        <v>-100</v>
      </c>
      <c r="GK173" s="149">
        <f t="shared" si="1338"/>
        <v>2000</v>
      </c>
      <c r="GL173" s="68">
        <f t="shared" si="1409"/>
        <v>2000</v>
      </c>
      <c r="GM173" s="68">
        <f t="shared" si="1409"/>
        <v>0</v>
      </c>
      <c r="GN173" s="68">
        <f t="shared" si="1409"/>
        <v>0</v>
      </c>
      <c r="GO173" s="150">
        <f t="shared" si="1339"/>
        <v>33.28</v>
      </c>
      <c r="GP173" s="68">
        <f t="shared" si="1410"/>
        <v>33.28</v>
      </c>
      <c r="GQ173" s="68">
        <f t="shared" si="1410"/>
        <v>0</v>
      </c>
      <c r="GR173" s="68">
        <f t="shared" si="1410"/>
        <v>0</v>
      </c>
      <c r="GS173" s="139">
        <f t="shared" si="1270"/>
        <v>1966.72</v>
      </c>
      <c r="GT173" s="140">
        <f t="shared" si="1271"/>
        <v>-98.335999999999999</v>
      </c>
      <c r="GV173" s="31">
        <f>+GK173</f>
        <v>2000</v>
      </c>
      <c r="GX173" s="65">
        <f t="shared" si="1158"/>
        <v>-33.28</v>
      </c>
      <c r="GY173" s="155"/>
      <c r="GZ173" s="79">
        <f t="shared" si="1375"/>
        <v>0</v>
      </c>
    </row>
    <row r="174" spans="1:212" ht="25.5" x14ac:dyDescent="0.2">
      <c r="A174" s="354"/>
      <c r="B174" s="107" t="s">
        <v>433</v>
      </c>
      <c r="C174" s="149">
        <f t="shared" si="1159"/>
        <v>0</v>
      </c>
      <c r="D174" s="68">
        <f>+[1]Аппарат!D169</f>
        <v>0</v>
      </c>
      <c r="E174" s="68">
        <f>+[1]Аппарат!E169</f>
        <v>0</v>
      </c>
      <c r="F174" s="68"/>
      <c r="G174" s="150">
        <f t="shared" si="934"/>
        <v>46.61</v>
      </c>
      <c r="H174" s="68">
        <f>+[1]Аппарат!H169</f>
        <v>46.61</v>
      </c>
      <c r="I174" s="68">
        <f>+[1]Аппарат!I169</f>
        <v>0</v>
      </c>
      <c r="J174" s="68"/>
      <c r="K174" s="139">
        <f t="shared" si="1162"/>
        <v>-46.61</v>
      </c>
      <c r="L174" s="140" t="e">
        <f t="shared" si="1163"/>
        <v>#DIV/0!</v>
      </c>
      <c r="M174" s="149">
        <f t="shared" si="1233"/>
        <v>0</v>
      </c>
      <c r="N174" s="68">
        <f>+[1]Аппарат!N169</f>
        <v>0</v>
      </c>
      <c r="O174" s="68">
        <f>+[1]Аппарат!O169</f>
        <v>0</v>
      </c>
      <c r="P174" s="68"/>
      <c r="Q174" s="150">
        <f t="shared" si="1156"/>
        <v>46.61</v>
      </c>
      <c r="R174" s="68">
        <f>+[1]Аппарат!R169</f>
        <v>46.61</v>
      </c>
      <c r="S174" s="68">
        <f>+[1]Аппарат!S169</f>
        <v>0</v>
      </c>
      <c r="T174" s="68"/>
      <c r="U174" s="139">
        <f t="shared" si="1166"/>
        <v>-46.61</v>
      </c>
      <c r="V174" s="140" t="e">
        <f t="shared" si="1167"/>
        <v>#DIV/0!</v>
      </c>
      <c r="W174" s="149">
        <f t="shared" si="1308"/>
        <v>0</v>
      </c>
      <c r="X174" s="68">
        <f>+[1]Аппарат!X169</f>
        <v>0</v>
      </c>
      <c r="Y174" s="68">
        <f>+[1]Аппарат!Y169</f>
        <v>0</v>
      </c>
      <c r="Z174" s="68"/>
      <c r="AA174" s="150">
        <f t="shared" si="1309"/>
        <v>46.61</v>
      </c>
      <c r="AB174" s="68">
        <f>+[1]Аппарат!AB169</f>
        <v>46.61</v>
      </c>
      <c r="AC174" s="68">
        <f>+[1]Аппарат!AC169</f>
        <v>0</v>
      </c>
      <c r="AD174" s="68"/>
      <c r="AE174" s="139">
        <f t="shared" si="1170"/>
        <v>-46.61</v>
      </c>
      <c r="AF174" s="140" t="e">
        <f t="shared" si="1171"/>
        <v>#DIV/0!</v>
      </c>
      <c r="AG174" s="149">
        <f t="shared" si="1310"/>
        <v>0</v>
      </c>
      <c r="AH174" s="68">
        <f t="shared" si="1396"/>
        <v>0</v>
      </c>
      <c r="AI174" s="68">
        <f t="shared" si="1396"/>
        <v>0</v>
      </c>
      <c r="AJ174" s="68">
        <f t="shared" si="1396"/>
        <v>0</v>
      </c>
      <c r="AK174" s="150">
        <f t="shared" si="1311"/>
        <v>139.82999999999998</v>
      </c>
      <c r="AL174" s="68">
        <f t="shared" si="1397"/>
        <v>139.82999999999998</v>
      </c>
      <c r="AM174" s="68">
        <f t="shared" si="1397"/>
        <v>0</v>
      </c>
      <c r="AN174" s="68">
        <f t="shared" si="1397"/>
        <v>0</v>
      </c>
      <c r="AO174" s="139">
        <f t="shared" si="1174"/>
        <v>-139.82999999999998</v>
      </c>
      <c r="AP174" s="140" t="e">
        <f t="shared" si="1175"/>
        <v>#DIV/0!</v>
      </c>
      <c r="AQ174" s="149">
        <f t="shared" si="1312"/>
        <v>0</v>
      </c>
      <c r="AR174" s="68">
        <f>+[1]Аппарат!AR169</f>
        <v>0</v>
      </c>
      <c r="AS174" s="68">
        <f>+[1]Аппарат!AS169</f>
        <v>0</v>
      </c>
      <c r="AT174" s="68"/>
      <c r="AU174" s="150">
        <f t="shared" si="1313"/>
        <v>15.07343</v>
      </c>
      <c r="AV174" s="68">
        <f>+[1]Аппарат!AV169</f>
        <v>15.07343</v>
      </c>
      <c r="AW174" s="68">
        <f>+[1]Аппарат!AW169</f>
        <v>0</v>
      </c>
      <c r="AX174" s="68"/>
      <c r="AY174" s="139">
        <f t="shared" si="1178"/>
        <v>-15.07343</v>
      </c>
      <c r="AZ174" s="140" t="e">
        <f t="shared" si="1179"/>
        <v>#DIV/0!</v>
      </c>
      <c r="BA174" s="149">
        <f t="shared" si="1314"/>
        <v>0</v>
      </c>
      <c r="BB174" s="68">
        <f>+[1]Аппарат!BB169</f>
        <v>0</v>
      </c>
      <c r="BC174" s="68">
        <f>+[1]Аппарат!BC169</f>
        <v>0</v>
      </c>
      <c r="BD174" s="68"/>
      <c r="BE174" s="150">
        <f t="shared" si="1315"/>
        <v>93.22</v>
      </c>
      <c r="BF174" s="68">
        <f>+[1]Аппарат!BF169</f>
        <v>93.22</v>
      </c>
      <c r="BG174" s="68">
        <f>+[1]Аппарат!BG169</f>
        <v>0</v>
      </c>
      <c r="BH174" s="68"/>
      <c r="BI174" s="139">
        <f t="shared" si="1182"/>
        <v>-93.22</v>
      </c>
      <c r="BJ174" s="140" t="e">
        <f t="shared" si="1183"/>
        <v>#DIV/0!</v>
      </c>
      <c r="BK174" s="149">
        <f t="shared" si="1316"/>
        <v>0</v>
      </c>
      <c r="BL174" s="68">
        <f>+[1]Аппарат!BL169</f>
        <v>0</v>
      </c>
      <c r="BM174" s="68">
        <f>+[1]Аппарат!BM169</f>
        <v>0</v>
      </c>
      <c r="BN174" s="68"/>
      <c r="BO174" s="150">
        <f t="shared" si="1317"/>
        <v>0</v>
      </c>
      <c r="BP174" s="68">
        <f>+[1]Аппарат!BP169</f>
        <v>0</v>
      </c>
      <c r="BQ174" s="68">
        <f>+[1]Аппарат!BQ169</f>
        <v>0</v>
      </c>
      <c r="BR174" s="68"/>
      <c r="BS174" s="139">
        <f t="shared" si="1186"/>
        <v>0</v>
      </c>
      <c r="BT174" s="140" t="e">
        <f t="shared" si="1187"/>
        <v>#DIV/0!</v>
      </c>
      <c r="BU174" s="149">
        <f t="shared" si="1318"/>
        <v>0</v>
      </c>
      <c r="BV174" s="68">
        <f t="shared" si="1398"/>
        <v>0</v>
      </c>
      <c r="BW174" s="68">
        <f t="shared" si="1398"/>
        <v>0</v>
      </c>
      <c r="BX174" s="68">
        <f t="shared" si="1398"/>
        <v>0</v>
      </c>
      <c r="BY174" s="150">
        <f t="shared" si="1319"/>
        <v>108.29343</v>
      </c>
      <c r="BZ174" s="68">
        <f t="shared" si="1399"/>
        <v>108.29343</v>
      </c>
      <c r="CA174" s="68">
        <f t="shared" si="1399"/>
        <v>0</v>
      </c>
      <c r="CB174" s="68">
        <f t="shared" si="1399"/>
        <v>0</v>
      </c>
      <c r="CC174" s="139">
        <f t="shared" si="1190"/>
        <v>-108.29343</v>
      </c>
      <c r="CD174" s="140" t="e">
        <f t="shared" si="1191"/>
        <v>#DIV/0!</v>
      </c>
      <c r="CE174" s="149">
        <f t="shared" si="1320"/>
        <v>0</v>
      </c>
      <c r="CF174" s="68">
        <f t="shared" si="1400"/>
        <v>0</v>
      </c>
      <c r="CG174" s="68">
        <f t="shared" si="1400"/>
        <v>0</v>
      </c>
      <c r="CH174" s="68">
        <f t="shared" si="1400"/>
        <v>0</v>
      </c>
      <c r="CI174" s="150">
        <f t="shared" si="1321"/>
        <v>248.12342999999998</v>
      </c>
      <c r="CJ174" s="68">
        <f>+[1]Аппарат!CJ169</f>
        <v>248.12342999999998</v>
      </c>
      <c r="CK174" s="68">
        <f>+[1]Аппарат!CK169</f>
        <v>0</v>
      </c>
      <c r="CL174" s="68"/>
      <c r="CM174" s="139">
        <f t="shared" si="1194"/>
        <v>-248.12342999999998</v>
      </c>
      <c r="CN174" s="140" t="e">
        <f t="shared" si="1195"/>
        <v>#DIV/0!</v>
      </c>
      <c r="CO174" s="149">
        <f t="shared" si="1411"/>
        <v>0</v>
      </c>
      <c r="CP174" s="68">
        <f>+[1]Аппарат!CP169</f>
        <v>0</v>
      </c>
      <c r="CQ174" s="68">
        <f>+[1]Аппарат!CQ169</f>
        <v>0</v>
      </c>
      <c r="CR174" s="68"/>
      <c r="CS174" s="150">
        <f t="shared" si="935"/>
        <v>760</v>
      </c>
      <c r="CT174" s="68">
        <f>+[1]Аппарат!CT169</f>
        <v>760</v>
      </c>
      <c r="CU174" s="68">
        <f>+[1]Аппарат!CU169</f>
        <v>0</v>
      </c>
      <c r="CV174" s="68"/>
      <c r="CW174" s="139">
        <f t="shared" si="1250"/>
        <v>-760</v>
      </c>
      <c r="CX174" s="140" t="e">
        <f t="shared" si="1251"/>
        <v>#DIV/0!</v>
      </c>
      <c r="CY174" s="149">
        <f t="shared" si="1239"/>
        <v>0</v>
      </c>
      <c r="CZ174" s="68">
        <f>+[1]Аппарат!CZ169</f>
        <v>0</v>
      </c>
      <c r="DA174" s="68">
        <f>+[1]Аппарат!DA169</f>
        <v>0</v>
      </c>
      <c r="DB174" s="68"/>
      <c r="DC174" s="150">
        <f t="shared" si="1157"/>
        <v>1500</v>
      </c>
      <c r="DD174" s="68">
        <f>+[1]Аппарат!DD169</f>
        <v>1500</v>
      </c>
      <c r="DE174" s="68">
        <f>+[1]Аппарат!DE169</f>
        <v>0</v>
      </c>
      <c r="DF174" s="68"/>
      <c r="DG174" s="139">
        <f t="shared" si="1252"/>
        <v>-1500</v>
      </c>
      <c r="DH174" s="140" t="e">
        <f t="shared" si="1253"/>
        <v>#DIV/0!</v>
      </c>
      <c r="DI174" s="149">
        <f t="shared" si="1322"/>
        <v>0</v>
      </c>
      <c r="DJ174" s="68">
        <f>+[1]Аппарат!DJ169</f>
        <v>0</v>
      </c>
      <c r="DK174" s="68">
        <f>+[1]Аппарат!DK169</f>
        <v>0</v>
      </c>
      <c r="DL174" s="68"/>
      <c r="DM174" s="150">
        <f t="shared" si="1323"/>
        <v>345</v>
      </c>
      <c r="DN174" s="68">
        <f>+[1]Аппарат!DN169</f>
        <v>345</v>
      </c>
      <c r="DO174" s="68">
        <f>+[1]Аппарат!DO169</f>
        <v>0</v>
      </c>
      <c r="DP174" s="68"/>
      <c r="DQ174" s="139">
        <f t="shared" si="1254"/>
        <v>-345</v>
      </c>
      <c r="DR174" s="140" t="e">
        <f t="shared" si="1255"/>
        <v>#DIV/0!</v>
      </c>
      <c r="DS174" s="149">
        <f t="shared" si="1324"/>
        <v>0</v>
      </c>
      <c r="DT174" s="68">
        <f t="shared" si="1401"/>
        <v>0</v>
      </c>
      <c r="DU174" s="68">
        <f t="shared" si="1401"/>
        <v>0</v>
      </c>
      <c r="DV174" s="68">
        <f t="shared" si="1401"/>
        <v>0</v>
      </c>
      <c r="DW174" s="150">
        <f t="shared" si="1325"/>
        <v>2605</v>
      </c>
      <c r="DX174" s="68">
        <f t="shared" si="1402"/>
        <v>2605</v>
      </c>
      <c r="DY174" s="68">
        <f t="shared" si="1402"/>
        <v>0</v>
      </c>
      <c r="DZ174" s="68">
        <f t="shared" si="1402"/>
        <v>0</v>
      </c>
      <c r="EA174" s="139">
        <f t="shared" si="1256"/>
        <v>-2605</v>
      </c>
      <c r="EB174" s="140" t="e">
        <f t="shared" si="1257"/>
        <v>#DIV/0!</v>
      </c>
      <c r="EC174" s="149">
        <f t="shared" si="1326"/>
        <v>0</v>
      </c>
      <c r="ED174" s="68">
        <f t="shared" si="1403"/>
        <v>0</v>
      </c>
      <c r="EE174" s="68">
        <f t="shared" si="1403"/>
        <v>0</v>
      </c>
      <c r="EF174" s="68">
        <f t="shared" si="1403"/>
        <v>0</v>
      </c>
      <c r="EG174" s="150">
        <f t="shared" si="1327"/>
        <v>2853.1234300000001</v>
      </c>
      <c r="EH174" s="68">
        <f t="shared" si="1404"/>
        <v>2853.1234300000001</v>
      </c>
      <c r="EI174" s="68">
        <f t="shared" si="1404"/>
        <v>0</v>
      </c>
      <c r="EJ174" s="68">
        <f t="shared" si="1404"/>
        <v>0</v>
      </c>
      <c r="EK174" s="139">
        <f t="shared" si="1258"/>
        <v>-2853.1234300000001</v>
      </c>
      <c r="EL174" s="140" t="e">
        <f t="shared" si="1259"/>
        <v>#DIV/0!</v>
      </c>
      <c r="EM174" s="149">
        <f t="shared" si="1328"/>
        <v>0</v>
      </c>
      <c r="EN174" s="68">
        <f>+[1]Аппарат!EN169</f>
        <v>0</v>
      </c>
      <c r="EO174" s="68">
        <f>+[1]Аппарат!EO169</f>
        <v>0</v>
      </c>
      <c r="EP174" s="68"/>
      <c r="EQ174" s="150">
        <f t="shared" si="1329"/>
        <v>0</v>
      </c>
      <c r="ER174" s="68">
        <f>+[1]Аппарат!ER169</f>
        <v>0</v>
      </c>
      <c r="ES174" s="68">
        <f>+[1]Аппарат!ES169</f>
        <v>0</v>
      </c>
      <c r="ET174" s="68"/>
      <c r="EU174" s="139">
        <f t="shared" si="1260"/>
        <v>0</v>
      </c>
      <c r="EV174" s="140" t="e">
        <f t="shared" si="1261"/>
        <v>#DIV/0!</v>
      </c>
      <c r="EW174" s="149">
        <f t="shared" si="1330"/>
        <v>0</v>
      </c>
      <c r="EX174" s="68">
        <f>+[1]Аппарат!EX169</f>
        <v>0</v>
      </c>
      <c r="EY174" s="68">
        <f>+[1]Аппарат!EY169</f>
        <v>0</v>
      </c>
      <c r="EZ174" s="68"/>
      <c r="FA174" s="150">
        <f t="shared" si="1331"/>
        <v>650.79999999999995</v>
      </c>
      <c r="FB174" s="68">
        <f>+[1]Аппарат!FB169</f>
        <v>650.79999999999995</v>
      </c>
      <c r="FC174" s="68">
        <f>+[1]Аппарат!FC169</f>
        <v>0</v>
      </c>
      <c r="FD174" s="68"/>
      <c r="FE174" s="139">
        <f t="shared" si="1262"/>
        <v>-650.79999999999995</v>
      </c>
      <c r="FF174" s="140" t="e">
        <f t="shared" si="1263"/>
        <v>#DIV/0!</v>
      </c>
      <c r="FG174" s="149">
        <f t="shared" si="1332"/>
        <v>11000</v>
      </c>
      <c r="FH174" s="68">
        <f>+[1]Аппарат!FH169</f>
        <v>11000</v>
      </c>
      <c r="FI174" s="68">
        <f>+[1]Аппарат!FI169</f>
        <v>0</v>
      </c>
      <c r="FJ174" s="68"/>
      <c r="FK174" s="150">
        <f t="shared" si="1333"/>
        <v>0</v>
      </c>
      <c r="FL174" s="68">
        <f>+[1]Аппарат!FL169</f>
        <v>0</v>
      </c>
      <c r="FM174" s="68">
        <f>+[1]Аппарат!FM169</f>
        <v>0</v>
      </c>
      <c r="FN174" s="68"/>
      <c r="FO174" s="139">
        <f t="shared" si="1264"/>
        <v>11000</v>
      </c>
      <c r="FP174" s="140">
        <f t="shared" si="1265"/>
        <v>-100</v>
      </c>
      <c r="FQ174" s="149">
        <f t="shared" si="1334"/>
        <v>11000</v>
      </c>
      <c r="FR174" s="68">
        <f t="shared" si="1405"/>
        <v>11000</v>
      </c>
      <c r="FS174" s="68">
        <f t="shared" si="1405"/>
        <v>0</v>
      </c>
      <c r="FT174" s="68">
        <f t="shared" si="1405"/>
        <v>0</v>
      </c>
      <c r="FU174" s="150">
        <f t="shared" si="1335"/>
        <v>650.79999999999995</v>
      </c>
      <c r="FV174" s="68">
        <f t="shared" si="1406"/>
        <v>650.79999999999995</v>
      </c>
      <c r="FW174" s="68">
        <f t="shared" si="1406"/>
        <v>0</v>
      </c>
      <c r="FX174" s="68">
        <f t="shared" si="1406"/>
        <v>0</v>
      </c>
      <c r="FY174" s="139">
        <f t="shared" si="1266"/>
        <v>10349.200000000001</v>
      </c>
      <c r="FZ174" s="140">
        <f t="shared" si="1267"/>
        <v>-94.083636363636359</v>
      </c>
      <c r="GA174" s="149">
        <f t="shared" si="1336"/>
        <v>11000</v>
      </c>
      <c r="GB174" s="68">
        <f t="shared" si="1407"/>
        <v>11000</v>
      </c>
      <c r="GC174" s="68">
        <f t="shared" si="1407"/>
        <v>0</v>
      </c>
      <c r="GD174" s="68">
        <f t="shared" si="1407"/>
        <v>0</v>
      </c>
      <c r="GE174" s="150">
        <f t="shared" si="1337"/>
        <v>3255.8</v>
      </c>
      <c r="GF174" s="68">
        <f t="shared" si="1408"/>
        <v>3255.8</v>
      </c>
      <c r="GG174" s="68">
        <f t="shared" si="1408"/>
        <v>0</v>
      </c>
      <c r="GH174" s="68">
        <f t="shared" si="1408"/>
        <v>0</v>
      </c>
      <c r="GI174" s="139">
        <f t="shared" si="1268"/>
        <v>7744.2</v>
      </c>
      <c r="GJ174" s="140">
        <f t="shared" si="1269"/>
        <v>-70.401818181818186</v>
      </c>
      <c r="GK174" s="149">
        <f t="shared" si="1338"/>
        <v>11000</v>
      </c>
      <c r="GL174" s="68">
        <f t="shared" si="1409"/>
        <v>11000</v>
      </c>
      <c r="GM174" s="68">
        <f t="shared" si="1409"/>
        <v>0</v>
      </c>
      <c r="GN174" s="68">
        <f t="shared" si="1409"/>
        <v>0</v>
      </c>
      <c r="GO174" s="150">
        <f t="shared" si="1339"/>
        <v>3503.9234299999998</v>
      </c>
      <c r="GP174" s="68">
        <f t="shared" si="1410"/>
        <v>3503.9234299999998</v>
      </c>
      <c r="GQ174" s="68">
        <f t="shared" si="1410"/>
        <v>0</v>
      </c>
      <c r="GR174" s="68">
        <f t="shared" si="1410"/>
        <v>0</v>
      </c>
      <c r="GS174" s="139">
        <f t="shared" si="1270"/>
        <v>7496.0765700000002</v>
      </c>
      <c r="GT174" s="140">
        <f t="shared" si="1271"/>
        <v>-68.146150636363643</v>
      </c>
      <c r="GV174" s="31">
        <f>+GK174</f>
        <v>11000</v>
      </c>
      <c r="GW174" s="31">
        <v>248.12428</v>
      </c>
      <c r="GX174" s="65">
        <f t="shared" si="1158"/>
        <v>8.5000000001400622E-4</v>
      </c>
      <c r="GY174" s="155"/>
      <c r="GZ174" s="79">
        <f t="shared" si="1375"/>
        <v>139.82999999999998</v>
      </c>
    </row>
    <row r="175" spans="1:212" s="76" customFormat="1" ht="25.5" x14ac:dyDescent="0.2">
      <c r="A175" s="131" t="s">
        <v>290</v>
      </c>
      <c r="B175" s="132" t="s">
        <v>428</v>
      </c>
      <c r="C175" s="147">
        <f t="shared" si="1159"/>
        <v>160</v>
      </c>
      <c r="D175" s="145">
        <f>SUM(D170:D174)</f>
        <v>160</v>
      </c>
      <c r="E175" s="145">
        <f t="shared" ref="E175:F175" si="1412">SUM(E170:E174)</f>
        <v>0</v>
      </c>
      <c r="F175" s="145">
        <f t="shared" si="1412"/>
        <v>0</v>
      </c>
      <c r="G175" s="145">
        <f t="shared" ref="G175:G233" si="1413">SUM(H175:J175)</f>
        <v>46.61</v>
      </c>
      <c r="H175" s="145">
        <f>SUM(H170:H174)</f>
        <v>46.61</v>
      </c>
      <c r="I175" s="145">
        <f t="shared" ref="I175:J175" si="1414">SUM(I170:I174)</f>
        <v>0</v>
      </c>
      <c r="J175" s="145">
        <f t="shared" si="1414"/>
        <v>0</v>
      </c>
      <c r="K175" s="145">
        <f t="shared" si="1162"/>
        <v>113.39</v>
      </c>
      <c r="L175" s="146">
        <f t="shared" si="1163"/>
        <v>-70.868750000000006</v>
      </c>
      <c r="M175" s="147">
        <f t="shared" si="1233"/>
        <v>160</v>
      </c>
      <c r="N175" s="145">
        <f>SUM(N170:N174)</f>
        <v>160</v>
      </c>
      <c r="O175" s="145">
        <f t="shared" ref="O175:P175" si="1415">SUM(O170:O174)</f>
        <v>0</v>
      </c>
      <c r="P175" s="145">
        <f t="shared" si="1415"/>
        <v>0</v>
      </c>
      <c r="Q175" s="145">
        <f t="shared" si="1156"/>
        <v>46.61</v>
      </c>
      <c r="R175" s="145">
        <f>SUM(R170:R174)</f>
        <v>46.61</v>
      </c>
      <c r="S175" s="145">
        <f t="shared" ref="S175:T175" si="1416">SUM(S170:S174)</f>
        <v>0</v>
      </c>
      <c r="T175" s="145">
        <f t="shared" si="1416"/>
        <v>0</v>
      </c>
      <c r="U175" s="145">
        <f t="shared" si="1166"/>
        <v>113.39</v>
      </c>
      <c r="V175" s="146">
        <f t="shared" si="1167"/>
        <v>-70.868750000000006</v>
      </c>
      <c r="W175" s="147">
        <f t="shared" si="1308"/>
        <v>910</v>
      </c>
      <c r="X175" s="145">
        <f>SUM(X170:X174)</f>
        <v>910</v>
      </c>
      <c r="Y175" s="145">
        <f t="shared" ref="Y175:Z175" si="1417">SUM(Y170:Y174)</f>
        <v>0</v>
      </c>
      <c r="Z175" s="145">
        <f t="shared" si="1417"/>
        <v>0</v>
      </c>
      <c r="AA175" s="145">
        <f t="shared" si="1309"/>
        <v>46.61</v>
      </c>
      <c r="AB175" s="145">
        <f>SUM(AB170:AB174)</f>
        <v>46.61</v>
      </c>
      <c r="AC175" s="145">
        <f t="shared" ref="AC175:AD175" si="1418">SUM(AC170:AC174)</f>
        <v>0</v>
      </c>
      <c r="AD175" s="145">
        <f t="shared" si="1418"/>
        <v>0</v>
      </c>
      <c r="AE175" s="145">
        <f t="shared" si="1170"/>
        <v>863.39</v>
      </c>
      <c r="AF175" s="146">
        <f t="shared" si="1171"/>
        <v>-94.878021978021977</v>
      </c>
      <c r="AG175" s="147">
        <f t="shared" si="1310"/>
        <v>1230</v>
      </c>
      <c r="AH175" s="145">
        <f>SUM(AH170:AH174)</f>
        <v>1230</v>
      </c>
      <c r="AI175" s="145">
        <f t="shared" ref="AI175:AJ175" si="1419">SUM(AI170:AI174)</f>
        <v>0</v>
      </c>
      <c r="AJ175" s="145">
        <f t="shared" si="1419"/>
        <v>0</v>
      </c>
      <c r="AK175" s="145">
        <f t="shared" si="1311"/>
        <v>139.82999999999998</v>
      </c>
      <c r="AL175" s="145">
        <f>SUM(AL170:AL174)</f>
        <v>139.82999999999998</v>
      </c>
      <c r="AM175" s="145">
        <f t="shared" ref="AM175:AN175" si="1420">SUM(AM170:AM174)</f>
        <v>0</v>
      </c>
      <c r="AN175" s="145">
        <f t="shared" si="1420"/>
        <v>0</v>
      </c>
      <c r="AO175" s="145">
        <f t="shared" si="1174"/>
        <v>1090.17</v>
      </c>
      <c r="AP175" s="146">
        <f t="shared" si="1175"/>
        <v>-88.631707317073165</v>
      </c>
      <c r="AQ175" s="147">
        <f t="shared" si="1312"/>
        <v>160</v>
      </c>
      <c r="AR175" s="145">
        <f>SUM(AR170:AR174)</f>
        <v>160</v>
      </c>
      <c r="AS175" s="145">
        <f t="shared" ref="AS175:AT175" si="1421">SUM(AS170:AS174)</f>
        <v>0</v>
      </c>
      <c r="AT175" s="145">
        <f t="shared" si="1421"/>
        <v>0</v>
      </c>
      <c r="AU175" s="145">
        <f t="shared" si="1313"/>
        <v>15.07343</v>
      </c>
      <c r="AV175" s="145">
        <f>SUM(AV170:AV174)</f>
        <v>15.07343</v>
      </c>
      <c r="AW175" s="145">
        <f t="shared" ref="AW175:AX175" si="1422">SUM(AW170:AW174)</f>
        <v>0</v>
      </c>
      <c r="AX175" s="145">
        <f t="shared" si="1422"/>
        <v>0</v>
      </c>
      <c r="AY175" s="145">
        <f t="shared" si="1178"/>
        <v>144.92657</v>
      </c>
      <c r="AZ175" s="146">
        <f t="shared" si="1179"/>
        <v>-90.579106249999995</v>
      </c>
      <c r="BA175" s="147">
        <f t="shared" si="1314"/>
        <v>160</v>
      </c>
      <c r="BB175" s="145">
        <f>SUM(BB170:BB174)</f>
        <v>160</v>
      </c>
      <c r="BC175" s="145">
        <f t="shared" ref="BC175:BD175" si="1423">SUM(BC170:BC174)</f>
        <v>0</v>
      </c>
      <c r="BD175" s="145">
        <f t="shared" si="1423"/>
        <v>0</v>
      </c>
      <c r="BE175" s="145">
        <f t="shared" si="1315"/>
        <v>126.5</v>
      </c>
      <c r="BF175" s="145">
        <f>SUM(BF170:BF174)</f>
        <v>126.5</v>
      </c>
      <c r="BG175" s="145">
        <f t="shared" ref="BG175:BH175" si="1424">SUM(BG170:BG174)</f>
        <v>0</v>
      </c>
      <c r="BH175" s="145">
        <f t="shared" si="1424"/>
        <v>0</v>
      </c>
      <c r="BI175" s="145">
        <f t="shared" si="1182"/>
        <v>33.5</v>
      </c>
      <c r="BJ175" s="146">
        <f t="shared" si="1183"/>
        <v>-20.9375</v>
      </c>
      <c r="BK175" s="147">
        <f t="shared" si="1316"/>
        <v>950</v>
      </c>
      <c r="BL175" s="145">
        <f>SUM(BL170:BL174)</f>
        <v>950</v>
      </c>
      <c r="BM175" s="145">
        <f t="shared" ref="BM175:BN175" si="1425">SUM(BM170:BM174)</f>
        <v>0</v>
      </c>
      <c r="BN175" s="145">
        <f t="shared" si="1425"/>
        <v>0</v>
      </c>
      <c r="BO175" s="145">
        <f t="shared" si="1317"/>
        <v>0</v>
      </c>
      <c r="BP175" s="145">
        <f>SUM(BP170:BP174)</f>
        <v>0</v>
      </c>
      <c r="BQ175" s="145">
        <f t="shared" ref="BQ175:BR175" si="1426">SUM(BQ170:BQ174)</f>
        <v>0</v>
      </c>
      <c r="BR175" s="145">
        <f t="shared" si="1426"/>
        <v>0</v>
      </c>
      <c r="BS175" s="145">
        <f t="shared" si="1186"/>
        <v>950</v>
      </c>
      <c r="BT175" s="146">
        <f t="shared" si="1187"/>
        <v>-100</v>
      </c>
      <c r="BU175" s="147">
        <f t="shared" si="1318"/>
        <v>1270</v>
      </c>
      <c r="BV175" s="145">
        <f>SUM(BV170:BV174)</f>
        <v>1270</v>
      </c>
      <c r="BW175" s="145">
        <f t="shared" ref="BW175:BX175" si="1427">SUM(BW170:BW174)</f>
        <v>0</v>
      </c>
      <c r="BX175" s="145">
        <f t="shared" si="1427"/>
        <v>0</v>
      </c>
      <c r="BY175" s="145">
        <f t="shared" si="1319"/>
        <v>141.57343</v>
      </c>
      <c r="BZ175" s="145">
        <f>SUM(BZ170:BZ174)</f>
        <v>141.57343</v>
      </c>
      <c r="CA175" s="145">
        <f t="shared" ref="CA175:CB175" si="1428">SUM(CA170:CA174)</f>
        <v>0</v>
      </c>
      <c r="CB175" s="145">
        <f t="shared" si="1428"/>
        <v>0</v>
      </c>
      <c r="CC175" s="145">
        <f t="shared" si="1190"/>
        <v>1128.4265700000001</v>
      </c>
      <c r="CD175" s="146">
        <f t="shared" si="1191"/>
        <v>-88.852485826771655</v>
      </c>
      <c r="CE175" s="147">
        <f t="shared" si="1320"/>
        <v>2500</v>
      </c>
      <c r="CF175" s="145">
        <f>SUM(CF170:CF174)</f>
        <v>2500</v>
      </c>
      <c r="CG175" s="145">
        <f t="shared" ref="CG175:CH175" si="1429">SUM(CG170:CG174)</f>
        <v>0</v>
      </c>
      <c r="CH175" s="145">
        <f t="shared" si="1429"/>
        <v>0</v>
      </c>
      <c r="CI175" s="145">
        <f t="shared" si="1321"/>
        <v>281.40342999999996</v>
      </c>
      <c r="CJ175" s="145">
        <f>SUM(CJ170:CJ174)</f>
        <v>281.40342999999996</v>
      </c>
      <c r="CK175" s="145">
        <f t="shared" ref="CK175:CL175" si="1430">SUM(CK170:CK174)</f>
        <v>0</v>
      </c>
      <c r="CL175" s="145">
        <f t="shared" si="1430"/>
        <v>0</v>
      </c>
      <c r="CM175" s="145">
        <f t="shared" si="1194"/>
        <v>2218.5965700000002</v>
      </c>
      <c r="CN175" s="146">
        <f t="shared" si="1195"/>
        <v>-88.743862800000002</v>
      </c>
      <c r="CO175" s="147">
        <f t="shared" si="1411"/>
        <v>160</v>
      </c>
      <c r="CP175" s="145">
        <f>SUM(CP170:CP174)</f>
        <v>160</v>
      </c>
      <c r="CQ175" s="145">
        <f t="shared" ref="CQ175:FB175" si="1431">SUM(CQ170:CQ174)</f>
        <v>0</v>
      </c>
      <c r="CR175" s="145">
        <f t="shared" si="1431"/>
        <v>0</v>
      </c>
      <c r="CS175" s="145">
        <f t="shared" si="1431"/>
        <v>760</v>
      </c>
      <c r="CT175" s="145">
        <f t="shared" si="1431"/>
        <v>760</v>
      </c>
      <c r="CU175" s="145">
        <f t="shared" si="1431"/>
        <v>0</v>
      </c>
      <c r="CV175" s="145">
        <f t="shared" si="1431"/>
        <v>0</v>
      </c>
      <c r="CW175" s="145">
        <f t="shared" si="1431"/>
        <v>-600</v>
      </c>
      <c r="CX175" s="146" t="e">
        <f t="shared" si="1431"/>
        <v>#DIV/0!</v>
      </c>
      <c r="CY175" s="147">
        <f t="shared" si="1431"/>
        <v>186</v>
      </c>
      <c r="CZ175" s="145">
        <f t="shared" si="1431"/>
        <v>186</v>
      </c>
      <c r="DA175" s="145">
        <f t="shared" si="1431"/>
        <v>0</v>
      </c>
      <c r="DB175" s="145">
        <f t="shared" si="1431"/>
        <v>0</v>
      </c>
      <c r="DC175" s="145">
        <f t="shared" si="1431"/>
        <v>1500</v>
      </c>
      <c r="DD175" s="145">
        <f t="shared" si="1431"/>
        <v>1500</v>
      </c>
      <c r="DE175" s="145">
        <f t="shared" si="1431"/>
        <v>0</v>
      </c>
      <c r="DF175" s="145">
        <f t="shared" si="1431"/>
        <v>0</v>
      </c>
      <c r="DG175" s="145">
        <f t="shared" si="1431"/>
        <v>-1314</v>
      </c>
      <c r="DH175" s="146" t="e">
        <f t="shared" si="1431"/>
        <v>#DIV/0!</v>
      </c>
      <c r="DI175" s="147">
        <f t="shared" si="1431"/>
        <v>910</v>
      </c>
      <c r="DJ175" s="145">
        <f t="shared" si="1431"/>
        <v>910</v>
      </c>
      <c r="DK175" s="145">
        <f t="shared" si="1431"/>
        <v>0</v>
      </c>
      <c r="DL175" s="145">
        <f t="shared" si="1431"/>
        <v>0</v>
      </c>
      <c r="DM175" s="145">
        <f t="shared" si="1431"/>
        <v>734.82999999999993</v>
      </c>
      <c r="DN175" s="145">
        <f t="shared" si="1431"/>
        <v>734.82999999999993</v>
      </c>
      <c r="DO175" s="145">
        <f t="shared" si="1431"/>
        <v>0</v>
      </c>
      <c r="DP175" s="145">
        <f t="shared" si="1431"/>
        <v>0</v>
      </c>
      <c r="DQ175" s="145">
        <f t="shared" si="1431"/>
        <v>175.17000000000007</v>
      </c>
      <c r="DR175" s="146" t="e">
        <f t="shared" si="1431"/>
        <v>#DIV/0!</v>
      </c>
      <c r="DS175" s="147">
        <f t="shared" si="1431"/>
        <v>1256</v>
      </c>
      <c r="DT175" s="145">
        <f t="shared" si="1431"/>
        <v>1256</v>
      </c>
      <c r="DU175" s="145">
        <f t="shared" si="1431"/>
        <v>0</v>
      </c>
      <c r="DV175" s="145">
        <f t="shared" si="1431"/>
        <v>0</v>
      </c>
      <c r="DW175" s="145">
        <f t="shared" si="1431"/>
        <v>2994.83</v>
      </c>
      <c r="DX175" s="145">
        <f t="shared" si="1431"/>
        <v>2994.83</v>
      </c>
      <c r="DY175" s="145">
        <f t="shared" si="1431"/>
        <v>0</v>
      </c>
      <c r="DZ175" s="145">
        <f t="shared" si="1431"/>
        <v>0</v>
      </c>
      <c r="EA175" s="145">
        <f t="shared" si="1431"/>
        <v>-1738.83</v>
      </c>
      <c r="EB175" s="146" t="e">
        <f t="shared" si="1431"/>
        <v>#DIV/0!</v>
      </c>
      <c r="EC175" s="147">
        <f t="shared" si="1431"/>
        <v>3756</v>
      </c>
      <c r="ED175" s="145">
        <f t="shared" si="1431"/>
        <v>3756</v>
      </c>
      <c r="EE175" s="145">
        <f t="shared" si="1431"/>
        <v>0</v>
      </c>
      <c r="EF175" s="145">
        <f t="shared" si="1431"/>
        <v>0</v>
      </c>
      <c r="EG175" s="145">
        <f t="shared" si="1431"/>
        <v>3276.2334300000002</v>
      </c>
      <c r="EH175" s="145">
        <f t="shared" si="1431"/>
        <v>3276.2334300000002</v>
      </c>
      <c r="EI175" s="145">
        <f t="shared" si="1431"/>
        <v>0</v>
      </c>
      <c r="EJ175" s="145">
        <f t="shared" si="1431"/>
        <v>0</v>
      </c>
      <c r="EK175" s="145">
        <f t="shared" si="1431"/>
        <v>479.76657000000023</v>
      </c>
      <c r="EL175" s="146" t="e">
        <f t="shared" si="1431"/>
        <v>#DIV/0!</v>
      </c>
      <c r="EM175" s="147">
        <f t="shared" si="1431"/>
        <v>160</v>
      </c>
      <c r="EN175" s="145">
        <f t="shared" si="1431"/>
        <v>160</v>
      </c>
      <c r="EO175" s="145">
        <f t="shared" si="1431"/>
        <v>0</v>
      </c>
      <c r="EP175" s="145">
        <f t="shared" si="1431"/>
        <v>0</v>
      </c>
      <c r="EQ175" s="145">
        <f t="shared" si="1431"/>
        <v>0</v>
      </c>
      <c r="ER175" s="145">
        <f t="shared" si="1431"/>
        <v>0</v>
      </c>
      <c r="ES175" s="145">
        <f t="shared" si="1431"/>
        <v>0</v>
      </c>
      <c r="ET175" s="145">
        <f t="shared" si="1431"/>
        <v>0</v>
      </c>
      <c r="EU175" s="145">
        <f t="shared" si="1431"/>
        <v>160</v>
      </c>
      <c r="EV175" s="146" t="e">
        <f t="shared" si="1431"/>
        <v>#DIV/0!</v>
      </c>
      <c r="EW175" s="147">
        <f t="shared" si="1431"/>
        <v>160</v>
      </c>
      <c r="EX175" s="145">
        <f t="shared" si="1431"/>
        <v>160</v>
      </c>
      <c r="EY175" s="145">
        <f t="shared" si="1431"/>
        <v>0</v>
      </c>
      <c r="EZ175" s="145">
        <f t="shared" si="1431"/>
        <v>0</v>
      </c>
      <c r="FA175" s="145">
        <f t="shared" si="1431"/>
        <v>1194.867</v>
      </c>
      <c r="FB175" s="145">
        <f t="shared" si="1431"/>
        <v>1043.6159491993353</v>
      </c>
      <c r="FC175" s="145">
        <f t="shared" ref="FC175:GV175" si="1432">SUM(FC170:FC174)</f>
        <v>151.25105080066459</v>
      </c>
      <c r="FD175" s="145">
        <f t="shared" si="1432"/>
        <v>0</v>
      </c>
      <c r="FE175" s="145">
        <f t="shared" si="1432"/>
        <v>-1034.867</v>
      </c>
      <c r="FF175" s="146" t="e">
        <f t="shared" si="1432"/>
        <v>#DIV/0!</v>
      </c>
      <c r="FG175" s="147">
        <f t="shared" si="1432"/>
        <v>11950</v>
      </c>
      <c r="FH175" s="145">
        <f t="shared" si="1432"/>
        <v>11950</v>
      </c>
      <c r="FI175" s="145">
        <f t="shared" si="1432"/>
        <v>0</v>
      </c>
      <c r="FJ175" s="145">
        <f t="shared" si="1432"/>
        <v>0</v>
      </c>
      <c r="FK175" s="145">
        <f t="shared" si="1432"/>
        <v>0</v>
      </c>
      <c r="FL175" s="145">
        <f t="shared" si="1432"/>
        <v>0</v>
      </c>
      <c r="FM175" s="145">
        <f t="shared" si="1432"/>
        <v>0</v>
      </c>
      <c r="FN175" s="145">
        <f t="shared" si="1432"/>
        <v>0</v>
      </c>
      <c r="FO175" s="145">
        <f t="shared" si="1432"/>
        <v>11950</v>
      </c>
      <c r="FP175" s="146" t="e">
        <f t="shared" si="1432"/>
        <v>#DIV/0!</v>
      </c>
      <c r="FQ175" s="147">
        <f t="shared" si="1432"/>
        <v>12270</v>
      </c>
      <c r="FR175" s="145">
        <f t="shared" si="1432"/>
        <v>12270</v>
      </c>
      <c r="FS175" s="145">
        <f t="shared" si="1432"/>
        <v>0</v>
      </c>
      <c r="FT175" s="145">
        <f t="shared" si="1432"/>
        <v>0</v>
      </c>
      <c r="FU175" s="145">
        <f t="shared" si="1432"/>
        <v>1194.867</v>
      </c>
      <c r="FV175" s="145">
        <f t="shared" si="1432"/>
        <v>1043.6159491993353</v>
      </c>
      <c r="FW175" s="145">
        <f t="shared" si="1432"/>
        <v>151.25105080066459</v>
      </c>
      <c r="FX175" s="145">
        <f t="shared" si="1432"/>
        <v>0</v>
      </c>
      <c r="FY175" s="145">
        <f t="shared" si="1432"/>
        <v>11075.133000000002</v>
      </c>
      <c r="FZ175" s="146" t="e">
        <f t="shared" si="1432"/>
        <v>#DIV/0!</v>
      </c>
      <c r="GA175" s="147">
        <f t="shared" si="1432"/>
        <v>13526</v>
      </c>
      <c r="GB175" s="145">
        <f t="shared" si="1432"/>
        <v>13526</v>
      </c>
      <c r="GC175" s="145">
        <f t="shared" si="1432"/>
        <v>0</v>
      </c>
      <c r="GD175" s="145">
        <f t="shared" si="1432"/>
        <v>0</v>
      </c>
      <c r="GE175" s="145">
        <f t="shared" si="1432"/>
        <v>4189.6970000000001</v>
      </c>
      <c r="GF175" s="145">
        <f t="shared" si="1432"/>
        <v>4038.4459491993357</v>
      </c>
      <c r="GG175" s="145">
        <f t="shared" si="1432"/>
        <v>151.25105080066459</v>
      </c>
      <c r="GH175" s="145">
        <f t="shared" si="1432"/>
        <v>0</v>
      </c>
      <c r="GI175" s="145">
        <f t="shared" si="1432"/>
        <v>9336.3029999999999</v>
      </c>
      <c r="GJ175" s="146" t="e">
        <f t="shared" si="1432"/>
        <v>#DIV/0!</v>
      </c>
      <c r="GK175" s="147">
        <f t="shared" si="1432"/>
        <v>16026</v>
      </c>
      <c r="GL175" s="145">
        <f t="shared" si="1432"/>
        <v>16026</v>
      </c>
      <c r="GM175" s="145">
        <f t="shared" si="1432"/>
        <v>0</v>
      </c>
      <c r="GN175" s="145">
        <f t="shared" si="1432"/>
        <v>0</v>
      </c>
      <c r="GO175" s="145">
        <f t="shared" si="1432"/>
        <v>4471.1004299999995</v>
      </c>
      <c r="GP175" s="145">
        <f t="shared" si="1432"/>
        <v>4319.8493791993351</v>
      </c>
      <c r="GQ175" s="145">
        <f t="shared" si="1432"/>
        <v>151.25105080066459</v>
      </c>
      <c r="GR175" s="145">
        <f t="shared" si="1432"/>
        <v>0</v>
      </c>
      <c r="GS175" s="145">
        <f t="shared" si="1432"/>
        <v>11554.899570000001</v>
      </c>
      <c r="GT175" s="146" t="e">
        <f t="shared" si="1432"/>
        <v>#DIV/0!</v>
      </c>
      <c r="GV175" s="145">
        <f t="shared" si="1432"/>
        <v>16026</v>
      </c>
      <c r="GW175" s="77"/>
      <c r="GX175" s="65">
        <f t="shared" si="1158"/>
        <v>-281.40342999999996</v>
      </c>
      <c r="GY175" s="155"/>
      <c r="GZ175" s="79">
        <f t="shared" si="1375"/>
        <v>139.82999999999998</v>
      </c>
      <c r="HD175" s="79">
        <f>+[1]Аппарат!EG170+[1]Филиалы!EG110</f>
        <v>3276.2334300000002</v>
      </c>
    </row>
    <row r="176" spans="1:212" ht="15.75" x14ac:dyDescent="0.2">
      <c r="A176" s="366" t="s">
        <v>434</v>
      </c>
      <c r="B176" s="156" t="s">
        <v>435</v>
      </c>
      <c r="C176" s="149">
        <f t="shared" ref="C176:C187" si="1433">SUM(D176:F176)</f>
        <v>165</v>
      </c>
      <c r="D176" s="139">
        <f>+[1]Аппарат!D171+[1]Филиалы!D113</f>
        <v>165</v>
      </c>
      <c r="E176" s="139">
        <f>+[1]Аппарат!E171+[1]Филиалы!F113</f>
        <v>0</v>
      </c>
      <c r="F176" s="68">
        <f>+[1]Филиалы!E113</f>
        <v>0</v>
      </c>
      <c r="G176" s="150">
        <f t="shared" si="1413"/>
        <v>1.8</v>
      </c>
      <c r="H176" s="139">
        <f>+[1]Аппарат!H171+[1]Филиалы!H113</f>
        <v>1.7472264480000002</v>
      </c>
      <c r="I176" s="139">
        <f>+[1]Аппарат!I171+[1]Филиалы!J113</f>
        <v>5.2773551999999911E-2</v>
      </c>
      <c r="J176" s="68">
        <f>+[1]Филиалы!I113</f>
        <v>0</v>
      </c>
      <c r="K176" s="139">
        <f t="shared" si="1162"/>
        <v>163.19999999999999</v>
      </c>
      <c r="L176" s="140">
        <f t="shared" si="1163"/>
        <v>-98.909090909090907</v>
      </c>
      <c r="M176" s="149">
        <f t="shared" si="1233"/>
        <v>182.4</v>
      </c>
      <c r="N176" s="139">
        <f>+[1]Аппарат!N171+[1]Филиалы!N113</f>
        <v>182.4</v>
      </c>
      <c r="O176" s="139">
        <f>+[1]Аппарат!O171+[1]Филиалы!P113</f>
        <v>0</v>
      </c>
      <c r="P176" s="68">
        <f>+[1]Филиалы!O113</f>
        <v>0</v>
      </c>
      <c r="Q176" s="150">
        <f t="shared" si="1156"/>
        <v>3.4</v>
      </c>
      <c r="R176" s="139">
        <f>+[1]Аппарат!R171+[1]Филиалы!R113</f>
        <v>1.5</v>
      </c>
      <c r="S176" s="139">
        <f>+[1]Аппарат!S171+[1]Филиалы!T113</f>
        <v>1.9</v>
      </c>
      <c r="T176" s="68">
        <f>+[1]Филиалы!S113</f>
        <v>0</v>
      </c>
      <c r="U176" s="139">
        <f t="shared" si="1166"/>
        <v>179</v>
      </c>
      <c r="V176" s="140">
        <f t="shared" si="1167"/>
        <v>-98.135964912280699</v>
      </c>
      <c r="W176" s="149">
        <f t="shared" si="1308"/>
        <v>176.64</v>
      </c>
      <c r="X176" s="139">
        <f>+[1]Аппарат!X171+[1]Филиалы!X113</f>
        <v>176.64</v>
      </c>
      <c r="Y176" s="139">
        <f>+[1]Аппарат!Y171+[1]Филиалы!Z113</f>
        <v>0</v>
      </c>
      <c r="Z176" s="68">
        <f>+[1]Филиалы!Y113</f>
        <v>0</v>
      </c>
      <c r="AA176" s="150">
        <f t="shared" si="1309"/>
        <v>2.5</v>
      </c>
      <c r="AB176" s="139">
        <f>+[1]Аппарат!AB171+[1]Филиалы!AB113</f>
        <v>2.43275</v>
      </c>
      <c r="AC176" s="139">
        <f>+[1]Аппарат!AC171+[1]Филиалы!AD113</f>
        <v>6.7250000000000087E-2</v>
      </c>
      <c r="AD176" s="68">
        <f>+[1]Филиалы!AC113</f>
        <v>0</v>
      </c>
      <c r="AE176" s="139">
        <f t="shared" si="1170"/>
        <v>174.14</v>
      </c>
      <c r="AF176" s="140">
        <f t="shared" si="1171"/>
        <v>-98.584692028985501</v>
      </c>
      <c r="AG176" s="149">
        <f t="shared" si="1310"/>
        <v>524.04</v>
      </c>
      <c r="AH176" s="68">
        <f t="shared" ref="AH176:AJ187" si="1434">+D176+N176+X176</f>
        <v>524.04</v>
      </c>
      <c r="AI176" s="68">
        <f t="shared" si="1434"/>
        <v>0</v>
      </c>
      <c r="AJ176" s="68">
        <f t="shared" si="1434"/>
        <v>0</v>
      </c>
      <c r="AK176" s="150">
        <f t="shared" si="1311"/>
        <v>7.6999999999999993</v>
      </c>
      <c r="AL176" s="68">
        <f t="shared" ref="AL176:AN187" si="1435">+H176+R176+AB176</f>
        <v>5.6799764479999997</v>
      </c>
      <c r="AM176" s="68">
        <f t="shared" si="1435"/>
        <v>2.0200235520000001</v>
      </c>
      <c r="AN176" s="68">
        <f t="shared" si="1435"/>
        <v>0</v>
      </c>
      <c r="AO176" s="139">
        <f t="shared" si="1174"/>
        <v>516.33999999999992</v>
      </c>
      <c r="AP176" s="140">
        <f t="shared" si="1175"/>
        <v>-98.530646515533164</v>
      </c>
      <c r="AQ176" s="149">
        <f t="shared" si="1312"/>
        <v>170</v>
      </c>
      <c r="AR176" s="139">
        <f>+[1]Аппарат!AR171+[1]Филиалы!AR113</f>
        <v>170</v>
      </c>
      <c r="AS176" s="139">
        <f>+[1]Аппарат!AS171+[1]Филиалы!AT113</f>
        <v>0</v>
      </c>
      <c r="AT176" s="68">
        <f>+[1]Филиалы!AS113</f>
        <v>0</v>
      </c>
      <c r="AU176" s="150">
        <f t="shared" si="1313"/>
        <v>8.1</v>
      </c>
      <c r="AV176" s="139">
        <f>+[1]Аппарат!AV171+[1]Филиалы!AV113</f>
        <v>7.4399999999999995</v>
      </c>
      <c r="AW176" s="139">
        <f>+[1]Аппарат!AW171+[1]Филиалы!AX113</f>
        <v>0.32</v>
      </c>
      <c r="AX176" s="68">
        <f>+[1]Филиалы!AW113</f>
        <v>0.34</v>
      </c>
      <c r="AY176" s="139">
        <f t="shared" si="1178"/>
        <v>161.9</v>
      </c>
      <c r="AZ176" s="140">
        <f t="shared" si="1179"/>
        <v>-95.235294117647058</v>
      </c>
      <c r="BA176" s="149">
        <f t="shared" si="1314"/>
        <v>179.8</v>
      </c>
      <c r="BB176" s="139">
        <f>+[1]Аппарат!BB171+[1]Филиалы!BB113</f>
        <v>179.8</v>
      </c>
      <c r="BC176" s="139">
        <f>+[1]Аппарат!BC171+[1]Филиалы!BD113</f>
        <v>0</v>
      </c>
      <c r="BD176" s="68">
        <f>+[1]Филиалы!BC113</f>
        <v>0</v>
      </c>
      <c r="BE176" s="150">
        <f t="shared" si="1315"/>
        <v>1.03</v>
      </c>
      <c r="BF176" s="139">
        <f>+[1]Аппарат!BF171+[1]Филиалы!BF113</f>
        <v>0.95</v>
      </c>
      <c r="BG176" s="139">
        <f>+[1]Аппарат!BG171+[1]Филиалы!BH113</f>
        <v>0.04</v>
      </c>
      <c r="BH176" s="68">
        <f>+[1]Филиалы!BG113</f>
        <v>0.04</v>
      </c>
      <c r="BI176" s="139">
        <f t="shared" si="1182"/>
        <v>178.77</v>
      </c>
      <c r="BJ176" s="140">
        <f t="shared" si="1183"/>
        <v>-99.427141268075644</v>
      </c>
      <c r="BK176" s="149">
        <f t="shared" si="1316"/>
        <v>182.16</v>
      </c>
      <c r="BL176" s="139">
        <f>+[1]Аппарат!BL171+[1]Филиалы!BL113</f>
        <v>182.16</v>
      </c>
      <c r="BM176" s="139">
        <f>+[1]Аппарат!BM171+[1]Филиалы!BN113</f>
        <v>0</v>
      </c>
      <c r="BN176" s="68">
        <f>+[1]Филиалы!BM113</f>
        <v>0</v>
      </c>
      <c r="BO176" s="150">
        <f t="shared" si="1317"/>
        <v>16.080000000000002</v>
      </c>
      <c r="BP176" s="139">
        <f>+[1]Аппарат!BP171+[1]Филиалы!BP113</f>
        <v>14.950000000000001</v>
      </c>
      <c r="BQ176" s="139">
        <f>+[1]Аппарат!BQ171+[1]Филиалы!BR113</f>
        <v>0.31</v>
      </c>
      <c r="BR176" s="68">
        <f>+[1]Филиалы!BQ113</f>
        <v>0.82000000000000006</v>
      </c>
      <c r="BS176" s="139">
        <f t="shared" si="1186"/>
        <v>166.07999999999998</v>
      </c>
      <c r="BT176" s="140">
        <f t="shared" si="1187"/>
        <v>-91.172595520421609</v>
      </c>
      <c r="BU176" s="149">
        <f t="shared" si="1318"/>
        <v>531.96</v>
      </c>
      <c r="BV176" s="68">
        <f t="shared" ref="BV176:BX187" si="1436">+AR176+BB176+BL176</f>
        <v>531.96</v>
      </c>
      <c r="BW176" s="68">
        <f t="shared" si="1436"/>
        <v>0</v>
      </c>
      <c r="BX176" s="68">
        <f t="shared" si="1436"/>
        <v>0</v>
      </c>
      <c r="BY176" s="150">
        <f t="shared" si="1319"/>
        <v>25.209999999999997</v>
      </c>
      <c r="BZ176" s="68">
        <f t="shared" ref="BZ176:CB188" si="1437">+AV176+BF176+BP176</f>
        <v>23.34</v>
      </c>
      <c r="CA176" s="68">
        <f t="shared" si="1437"/>
        <v>0.66999999999999993</v>
      </c>
      <c r="CB176" s="68">
        <f t="shared" si="1437"/>
        <v>1.2000000000000002</v>
      </c>
      <c r="CC176" s="139">
        <f t="shared" si="1190"/>
        <v>506.75000000000006</v>
      </c>
      <c r="CD176" s="140">
        <f t="shared" si="1191"/>
        <v>-95.260921873825097</v>
      </c>
      <c r="CE176" s="149">
        <f t="shared" si="1320"/>
        <v>1056</v>
      </c>
      <c r="CF176" s="68">
        <f t="shared" ref="CF176:CH187" si="1438">+AH176+BV176</f>
        <v>1056</v>
      </c>
      <c r="CG176" s="68">
        <f t="shared" si="1438"/>
        <v>0</v>
      </c>
      <c r="CH176" s="68">
        <f t="shared" si="1438"/>
        <v>0</v>
      </c>
      <c r="CI176" s="150">
        <f t="shared" si="1321"/>
        <v>32.909999999999997</v>
      </c>
      <c r="CJ176" s="68">
        <f>+[1]Аппарат!CJ171+[1]Филиалы!CJ113</f>
        <v>29.019976447999998</v>
      </c>
      <c r="CK176" s="68">
        <f>+[1]Аппарат!CK171+[1]Филиалы!CL113</f>
        <v>2.690023552</v>
      </c>
      <c r="CL176" s="68">
        <f>+[1]Филиалы!CK113</f>
        <v>1.2</v>
      </c>
      <c r="CM176" s="139">
        <f t="shared" si="1194"/>
        <v>1023.09</v>
      </c>
      <c r="CN176" s="140">
        <f t="shared" si="1195"/>
        <v>-96.883522727272734</v>
      </c>
      <c r="CO176" s="149">
        <f t="shared" si="1411"/>
        <v>167</v>
      </c>
      <c r="CP176" s="139">
        <f>+[1]Аппарат!CP171+[1]Филиалы!CP113</f>
        <v>167</v>
      </c>
      <c r="CQ176" s="139">
        <f>+[1]Аппарат!CQ171+[1]Филиалы!CR113</f>
        <v>0</v>
      </c>
      <c r="CR176" s="68">
        <f>+[1]Филиалы!CQ113</f>
        <v>0</v>
      </c>
      <c r="CS176" s="150">
        <f t="shared" ref="CS176:CS187" si="1439">SUM(CT176:CV176)</f>
        <v>2.5499999999999998</v>
      </c>
      <c r="CT176" s="139">
        <f>+[1]Аппарат!CT171+[1]Филиалы!CT113</f>
        <v>2.5499999999999998</v>
      </c>
      <c r="CU176" s="139">
        <f>+[1]Аппарат!CU171+[1]Филиалы!CV113</f>
        <v>0</v>
      </c>
      <c r="CV176" s="68">
        <f>+[1]Филиалы!CU113</f>
        <v>0</v>
      </c>
      <c r="CW176" s="139">
        <f t="shared" si="1250"/>
        <v>164.45</v>
      </c>
      <c r="CX176" s="140">
        <f t="shared" si="1251"/>
        <v>-98.473053892215574</v>
      </c>
      <c r="CY176" s="149">
        <f t="shared" si="1239"/>
        <v>180</v>
      </c>
      <c r="CZ176" s="139">
        <f>+[1]Аппарат!CZ171+[1]Филиалы!CZ113</f>
        <v>180</v>
      </c>
      <c r="DA176" s="139">
        <f>+[1]Аппарат!DA171+[1]Филиалы!DB113</f>
        <v>0</v>
      </c>
      <c r="DB176" s="68">
        <f>+[1]Филиалы!DA113</f>
        <v>0</v>
      </c>
      <c r="DC176" s="150">
        <f t="shared" si="1157"/>
        <v>0</v>
      </c>
      <c r="DD176" s="139">
        <f>+[1]Аппарат!DD171+[1]Филиалы!DD113</f>
        <v>0</v>
      </c>
      <c r="DE176" s="139">
        <f>+[1]Аппарат!DE171+[1]Филиалы!DF113</f>
        <v>0</v>
      </c>
      <c r="DF176" s="68">
        <f>+[1]Филиалы!DE113</f>
        <v>0</v>
      </c>
      <c r="DG176" s="139">
        <f t="shared" si="1252"/>
        <v>180</v>
      </c>
      <c r="DH176" s="140">
        <f t="shared" si="1253"/>
        <v>-100</v>
      </c>
      <c r="DI176" s="149">
        <f t="shared" si="1322"/>
        <v>172.66</v>
      </c>
      <c r="DJ176" s="139">
        <f>+[1]Аппарат!DJ171+[1]Филиалы!DJ113</f>
        <v>172.66</v>
      </c>
      <c r="DK176" s="139">
        <f>+[1]Аппарат!DK171+[1]Филиалы!DL113</f>
        <v>0</v>
      </c>
      <c r="DL176" s="68">
        <f>+[1]Филиалы!DK113</f>
        <v>0</v>
      </c>
      <c r="DM176" s="150">
        <f t="shared" si="1323"/>
        <v>0.75</v>
      </c>
      <c r="DN176" s="139">
        <f>+[1]Аппарат!DN171+[1]Филиалы!DN113</f>
        <v>0.7</v>
      </c>
      <c r="DO176" s="139">
        <f>+[1]Аппарат!DO171+[1]Филиалы!DP113</f>
        <v>0.02</v>
      </c>
      <c r="DP176" s="68">
        <f>+[1]Филиалы!DO113</f>
        <v>0.03</v>
      </c>
      <c r="DQ176" s="139">
        <f t="shared" si="1254"/>
        <v>171.91</v>
      </c>
      <c r="DR176" s="140">
        <f t="shared" si="1255"/>
        <v>-99.565620294219855</v>
      </c>
      <c r="DS176" s="149">
        <f t="shared" si="1324"/>
        <v>519.66</v>
      </c>
      <c r="DT176" s="68">
        <f t="shared" ref="DT176:DV187" si="1440">+CP176+CZ176+DJ176</f>
        <v>519.66</v>
      </c>
      <c r="DU176" s="68">
        <f t="shared" si="1440"/>
        <v>0</v>
      </c>
      <c r="DV176" s="68">
        <f t="shared" si="1440"/>
        <v>0</v>
      </c>
      <c r="DW176" s="150">
        <f t="shared" si="1325"/>
        <v>3.3</v>
      </c>
      <c r="DX176" s="68">
        <f t="shared" ref="DX176:DZ188" si="1441">+CT176+DD176+DN176</f>
        <v>3.25</v>
      </c>
      <c r="DY176" s="68">
        <f t="shared" si="1441"/>
        <v>0.02</v>
      </c>
      <c r="DZ176" s="68">
        <f t="shared" si="1441"/>
        <v>0.03</v>
      </c>
      <c r="EA176" s="139">
        <f t="shared" si="1256"/>
        <v>516.36</v>
      </c>
      <c r="EB176" s="140">
        <f t="shared" si="1257"/>
        <v>-99.364969403071242</v>
      </c>
      <c r="EC176" s="149">
        <f t="shared" si="1326"/>
        <v>1575.6599999999999</v>
      </c>
      <c r="ED176" s="68">
        <f t="shared" ref="ED176:EF188" si="1442">+CF176+DT176</f>
        <v>1575.6599999999999</v>
      </c>
      <c r="EE176" s="68">
        <f t="shared" si="1442"/>
        <v>0</v>
      </c>
      <c r="EF176" s="68">
        <f t="shared" si="1442"/>
        <v>0</v>
      </c>
      <c r="EG176" s="150">
        <f t="shared" si="1327"/>
        <v>36.209999999999994</v>
      </c>
      <c r="EH176" s="68">
        <f t="shared" ref="EH176:EJ188" si="1443">+CJ176+DX176</f>
        <v>32.269976447999994</v>
      </c>
      <c r="EI176" s="68">
        <f t="shared" si="1443"/>
        <v>2.710023552</v>
      </c>
      <c r="EJ176" s="68">
        <f t="shared" si="1443"/>
        <v>1.23</v>
      </c>
      <c r="EK176" s="139">
        <f t="shared" si="1258"/>
        <v>1539.4499999999998</v>
      </c>
      <c r="EL176" s="140">
        <f t="shared" si="1259"/>
        <v>-97.701915387837474</v>
      </c>
      <c r="EM176" s="149">
        <f t="shared" si="1328"/>
        <v>178.5</v>
      </c>
      <c r="EN176" s="139">
        <f>+[1]Аппарат!EN171+[1]Филиалы!EN113</f>
        <v>178.5</v>
      </c>
      <c r="EO176" s="139">
        <f>+[1]Аппарат!EO171+[1]Филиалы!EP113</f>
        <v>0</v>
      </c>
      <c r="EP176" s="68">
        <f>+[1]Филиалы!EO113</f>
        <v>0</v>
      </c>
      <c r="EQ176" s="150">
        <f t="shared" si="1329"/>
        <v>33.994</v>
      </c>
      <c r="ER176" s="139">
        <f>+[1]Аппарат!ER171+[1]Филиалы!ER113</f>
        <v>33.304000000000002</v>
      </c>
      <c r="ES176" s="139">
        <f>+[1]Аппарат!ES171+[1]Филиалы!ET113</f>
        <v>0.33</v>
      </c>
      <c r="ET176" s="68">
        <f>+[1]Филиалы!ES113</f>
        <v>0.36</v>
      </c>
      <c r="EU176" s="139">
        <f t="shared" si="1260"/>
        <v>144.506</v>
      </c>
      <c r="EV176" s="140">
        <f t="shared" si="1261"/>
        <v>-80.955742296918771</v>
      </c>
      <c r="EW176" s="149">
        <f t="shared" si="1330"/>
        <v>180</v>
      </c>
      <c r="EX176" s="139">
        <f>+[1]Аппарат!EX171+[1]Филиалы!EX113</f>
        <v>180</v>
      </c>
      <c r="EY176" s="139">
        <f>+[1]Аппарат!EY171+[1]Филиалы!EZ113</f>
        <v>0</v>
      </c>
      <c r="EZ176" s="68">
        <f>+[1]Филиалы!EY113</f>
        <v>0</v>
      </c>
      <c r="FA176" s="150">
        <f t="shared" si="1331"/>
        <v>3.28</v>
      </c>
      <c r="FB176" s="139">
        <f>+[1]Аппарат!FB171+[1]Филиалы!FB113</f>
        <v>3.15</v>
      </c>
      <c r="FC176" s="139">
        <f>+[1]Аппарат!FC171+[1]Филиалы!FD113</f>
        <v>0.09</v>
      </c>
      <c r="FD176" s="68">
        <f>+[1]Филиалы!FC113</f>
        <v>0.04</v>
      </c>
      <c r="FE176" s="139">
        <f t="shared" si="1262"/>
        <v>176.72</v>
      </c>
      <c r="FF176" s="140">
        <f t="shared" si="1263"/>
        <v>-98.177777777777777</v>
      </c>
      <c r="FG176" s="149">
        <f t="shared" si="1332"/>
        <v>186.66</v>
      </c>
      <c r="FH176" s="139">
        <f>+[1]Аппарат!FH171+[1]Филиалы!FH113</f>
        <v>186.66</v>
      </c>
      <c r="FI176" s="139">
        <f>+[1]Аппарат!FI171+[1]Филиалы!FJ113</f>
        <v>0</v>
      </c>
      <c r="FJ176" s="68">
        <f>+[1]Филиалы!FI113</f>
        <v>0</v>
      </c>
      <c r="FK176" s="150">
        <f t="shared" si="1333"/>
        <v>0</v>
      </c>
      <c r="FL176" s="139">
        <f>+[1]Аппарат!FL171+[1]Филиалы!FL113</f>
        <v>0</v>
      </c>
      <c r="FM176" s="139">
        <f>+[1]Аппарат!FM171+[1]Филиалы!FN113</f>
        <v>0</v>
      </c>
      <c r="FN176" s="68">
        <f>+[1]Филиалы!FM113</f>
        <v>0</v>
      </c>
      <c r="FO176" s="139">
        <f t="shared" si="1264"/>
        <v>186.66</v>
      </c>
      <c r="FP176" s="140">
        <f t="shared" si="1265"/>
        <v>-100</v>
      </c>
      <c r="FQ176" s="149">
        <f t="shared" si="1334"/>
        <v>545.16</v>
      </c>
      <c r="FR176" s="68">
        <f t="shared" ref="FR176:FT187" si="1444">+EN176+EX176+FH176</f>
        <v>545.16</v>
      </c>
      <c r="FS176" s="68">
        <f t="shared" si="1444"/>
        <v>0</v>
      </c>
      <c r="FT176" s="68">
        <f t="shared" si="1444"/>
        <v>0</v>
      </c>
      <c r="FU176" s="150">
        <f t="shared" si="1335"/>
        <v>37.274000000000001</v>
      </c>
      <c r="FV176" s="68">
        <f t="shared" ref="FV176:FX188" si="1445">+ER176+FB176+FL176</f>
        <v>36.454000000000001</v>
      </c>
      <c r="FW176" s="68">
        <f t="shared" si="1445"/>
        <v>0.42000000000000004</v>
      </c>
      <c r="FX176" s="68">
        <f t="shared" si="1445"/>
        <v>0.39999999999999997</v>
      </c>
      <c r="FY176" s="139">
        <f t="shared" si="1266"/>
        <v>507.88599999999997</v>
      </c>
      <c r="FZ176" s="140">
        <f t="shared" si="1267"/>
        <v>-93.162741213588674</v>
      </c>
      <c r="GA176" s="149">
        <f t="shared" si="1336"/>
        <v>1064.82</v>
      </c>
      <c r="GB176" s="68">
        <f t="shared" ref="GB176:GD187" si="1446">+DT176+FR176</f>
        <v>1064.82</v>
      </c>
      <c r="GC176" s="68">
        <f t="shared" si="1446"/>
        <v>0</v>
      </c>
      <c r="GD176" s="68">
        <f t="shared" si="1446"/>
        <v>0</v>
      </c>
      <c r="GE176" s="150">
        <f t="shared" si="1337"/>
        <v>40.573999999999998</v>
      </c>
      <c r="GF176" s="68">
        <f t="shared" ref="GF176:GH188" si="1447">+DX176+FV176</f>
        <v>39.704000000000001</v>
      </c>
      <c r="GG176" s="68">
        <f t="shared" si="1447"/>
        <v>0.44000000000000006</v>
      </c>
      <c r="GH176" s="68">
        <f t="shared" si="1447"/>
        <v>0.42999999999999994</v>
      </c>
      <c r="GI176" s="139">
        <f t="shared" si="1268"/>
        <v>1024.2459999999999</v>
      </c>
      <c r="GJ176" s="140">
        <f t="shared" si="1269"/>
        <v>-96.189590728949497</v>
      </c>
      <c r="GK176" s="149">
        <f t="shared" si="1338"/>
        <v>2120.8199999999997</v>
      </c>
      <c r="GL176" s="68">
        <f t="shared" ref="GL176:GN188" si="1448">+ED176+FR176</f>
        <v>2120.8199999999997</v>
      </c>
      <c r="GM176" s="68">
        <f t="shared" si="1448"/>
        <v>0</v>
      </c>
      <c r="GN176" s="68">
        <f t="shared" si="1448"/>
        <v>0</v>
      </c>
      <c r="GO176" s="150">
        <f t="shared" si="1339"/>
        <v>73.483999999999995</v>
      </c>
      <c r="GP176" s="68">
        <f t="shared" ref="GP176:GR188" si="1449">+EH176+FV176</f>
        <v>68.723976448000002</v>
      </c>
      <c r="GQ176" s="68">
        <f t="shared" si="1449"/>
        <v>3.1300235519999999</v>
      </c>
      <c r="GR176" s="68">
        <f t="shared" si="1449"/>
        <v>1.63</v>
      </c>
      <c r="GS176" s="139">
        <f t="shared" si="1270"/>
        <v>2047.3359999999998</v>
      </c>
      <c r="GT176" s="140">
        <f t="shared" si="1271"/>
        <v>-96.535113776746726</v>
      </c>
      <c r="GV176" s="31">
        <f>+GK176-[1]Шатура!GK113</f>
        <v>2120.8199999999997</v>
      </c>
      <c r="GW176" s="31">
        <v>47.836689999999997</v>
      </c>
      <c r="GX176" s="65">
        <f t="shared" si="1158"/>
        <v>14.926690000000001</v>
      </c>
      <c r="GY176" s="155"/>
      <c r="GZ176" s="79">
        <f t="shared" si="1375"/>
        <v>7.6999999999999993</v>
      </c>
      <c r="HD176" s="65">
        <f>+[1]Аппарат!EG171+[1]Филиалы!EG113</f>
        <v>36.209999999999994</v>
      </c>
    </row>
    <row r="177" spans="1:216" ht="15.75" x14ac:dyDescent="0.2">
      <c r="A177" s="367"/>
      <c r="B177" s="107" t="s">
        <v>436</v>
      </c>
      <c r="C177" s="149">
        <f t="shared" si="1433"/>
        <v>50</v>
      </c>
      <c r="D177" s="139">
        <f>+[1]Аппарат!D172</f>
        <v>50</v>
      </c>
      <c r="E177" s="139">
        <f>+[1]Аппарат!E172</f>
        <v>0</v>
      </c>
      <c r="F177" s="68"/>
      <c r="G177" s="150">
        <f t="shared" si="1413"/>
        <v>0</v>
      </c>
      <c r="H177" s="139">
        <f>+[1]Аппарат!H172</f>
        <v>0</v>
      </c>
      <c r="I177" s="139">
        <f>+[1]Аппарат!I172</f>
        <v>0</v>
      </c>
      <c r="J177" s="68"/>
      <c r="K177" s="139">
        <f t="shared" si="1162"/>
        <v>50</v>
      </c>
      <c r="L177" s="140">
        <f t="shared" si="1163"/>
        <v>-100</v>
      </c>
      <c r="M177" s="149">
        <f t="shared" si="1233"/>
        <v>50</v>
      </c>
      <c r="N177" s="139">
        <f>+[1]Аппарат!N172</f>
        <v>50</v>
      </c>
      <c r="O177" s="139">
        <f>+[1]Аппарат!O172</f>
        <v>0</v>
      </c>
      <c r="P177" s="68"/>
      <c r="Q177" s="150">
        <f t="shared" si="1156"/>
        <v>0</v>
      </c>
      <c r="R177" s="139">
        <f>+[1]Аппарат!R172</f>
        <v>0</v>
      </c>
      <c r="S177" s="139">
        <f>+[1]Аппарат!S172</f>
        <v>0</v>
      </c>
      <c r="T177" s="68"/>
      <c r="U177" s="139">
        <f t="shared" si="1166"/>
        <v>50</v>
      </c>
      <c r="V177" s="140">
        <f t="shared" si="1167"/>
        <v>-100</v>
      </c>
      <c r="W177" s="149">
        <f t="shared" si="1308"/>
        <v>50</v>
      </c>
      <c r="X177" s="139">
        <f>+[1]Аппарат!X172</f>
        <v>50</v>
      </c>
      <c r="Y177" s="139">
        <f>+[1]Аппарат!Y172</f>
        <v>0</v>
      </c>
      <c r="Z177" s="68"/>
      <c r="AA177" s="150">
        <f t="shared" si="1309"/>
        <v>0</v>
      </c>
      <c r="AB177" s="139">
        <f>+[1]Аппарат!AB172</f>
        <v>0</v>
      </c>
      <c r="AC177" s="139">
        <f>+[1]Аппарат!AC172</f>
        <v>0</v>
      </c>
      <c r="AD177" s="68"/>
      <c r="AE177" s="139">
        <f t="shared" si="1170"/>
        <v>50</v>
      </c>
      <c r="AF177" s="140">
        <f t="shared" si="1171"/>
        <v>-100</v>
      </c>
      <c r="AG177" s="149">
        <f t="shared" si="1310"/>
        <v>150</v>
      </c>
      <c r="AH177" s="68">
        <f t="shared" si="1434"/>
        <v>150</v>
      </c>
      <c r="AI177" s="68">
        <f t="shared" si="1434"/>
        <v>0</v>
      </c>
      <c r="AJ177" s="68">
        <f t="shared" si="1434"/>
        <v>0</v>
      </c>
      <c r="AK177" s="150">
        <f t="shared" si="1311"/>
        <v>0</v>
      </c>
      <c r="AL177" s="68">
        <f t="shared" si="1435"/>
        <v>0</v>
      </c>
      <c r="AM177" s="68">
        <f t="shared" si="1435"/>
        <v>0</v>
      </c>
      <c r="AN177" s="68">
        <f t="shared" si="1435"/>
        <v>0</v>
      </c>
      <c r="AO177" s="139">
        <f t="shared" si="1174"/>
        <v>150</v>
      </c>
      <c r="AP177" s="140">
        <f t="shared" si="1175"/>
        <v>-100</v>
      </c>
      <c r="AQ177" s="149">
        <f t="shared" si="1312"/>
        <v>50</v>
      </c>
      <c r="AR177" s="139">
        <f>+[1]Аппарат!AR172</f>
        <v>50</v>
      </c>
      <c r="AS177" s="139">
        <f>+[1]Аппарат!AS172</f>
        <v>0</v>
      </c>
      <c r="AT177" s="68"/>
      <c r="AU177" s="150">
        <f t="shared" si="1313"/>
        <v>0</v>
      </c>
      <c r="AV177" s="139">
        <f>+[1]Аппарат!AV172</f>
        <v>0</v>
      </c>
      <c r="AW177" s="139">
        <f>+[1]Аппарат!AW172</f>
        <v>0</v>
      </c>
      <c r="AX177" s="68"/>
      <c r="AY177" s="139">
        <f t="shared" si="1178"/>
        <v>50</v>
      </c>
      <c r="AZ177" s="140">
        <f t="shared" si="1179"/>
        <v>-100</v>
      </c>
      <c r="BA177" s="149">
        <f t="shared" si="1314"/>
        <v>50</v>
      </c>
      <c r="BB177" s="139">
        <f>+[1]Аппарат!BB172</f>
        <v>50</v>
      </c>
      <c r="BC177" s="139">
        <f>+[1]Аппарат!BC172</f>
        <v>0</v>
      </c>
      <c r="BD177" s="68"/>
      <c r="BE177" s="150">
        <f t="shared" si="1315"/>
        <v>0</v>
      </c>
      <c r="BF177" s="139">
        <f>+[1]Аппарат!BF172</f>
        <v>0</v>
      </c>
      <c r="BG177" s="139">
        <f>+[1]Аппарат!BG172</f>
        <v>0</v>
      </c>
      <c r="BH177" s="68"/>
      <c r="BI177" s="139">
        <f t="shared" si="1182"/>
        <v>50</v>
      </c>
      <c r="BJ177" s="140">
        <f t="shared" si="1183"/>
        <v>-100</v>
      </c>
      <c r="BK177" s="149">
        <f t="shared" si="1316"/>
        <v>50</v>
      </c>
      <c r="BL177" s="139">
        <f>+[1]Аппарат!BL172</f>
        <v>50</v>
      </c>
      <c r="BM177" s="139">
        <f>+[1]Аппарат!BM172</f>
        <v>0</v>
      </c>
      <c r="BN177" s="68"/>
      <c r="BO177" s="150">
        <f t="shared" si="1317"/>
        <v>0</v>
      </c>
      <c r="BP177" s="139">
        <f>+[1]Аппарат!BP172</f>
        <v>0</v>
      </c>
      <c r="BQ177" s="139">
        <f>+[1]Аппарат!BQ172</f>
        <v>0</v>
      </c>
      <c r="BR177" s="68"/>
      <c r="BS177" s="139">
        <f t="shared" si="1186"/>
        <v>50</v>
      </c>
      <c r="BT177" s="140">
        <f t="shared" si="1187"/>
        <v>-100</v>
      </c>
      <c r="BU177" s="149">
        <f t="shared" si="1318"/>
        <v>150</v>
      </c>
      <c r="BV177" s="68">
        <f t="shared" si="1436"/>
        <v>150</v>
      </c>
      <c r="BW177" s="68">
        <f t="shared" si="1436"/>
        <v>0</v>
      </c>
      <c r="BX177" s="68">
        <f t="shared" si="1436"/>
        <v>0</v>
      </c>
      <c r="BY177" s="150">
        <f t="shared" si="1319"/>
        <v>0</v>
      </c>
      <c r="BZ177" s="68">
        <f t="shared" si="1437"/>
        <v>0</v>
      </c>
      <c r="CA177" s="68">
        <f t="shared" si="1437"/>
        <v>0</v>
      </c>
      <c r="CB177" s="68">
        <f t="shared" si="1437"/>
        <v>0</v>
      </c>
      <c r="CC177" s="139">
        <f t="shared" si="1190"/>
        <v>150</v>
      </c>
      <c r="CD177" s="140">
        <f t="shared" si="1191"/>
        <v>-100</v>
      </c>
      <c r="CE177" s="149">
        <f t="shared" si="1320"/>
        <v>300</v>
      </c>
      <c r="CF177" s="68">
        <f t="shared" si="1438"/>
        <v>300</v>
      </c>
      <c r="CG177" s="68">
        <f t="shared" si="1438"/>
        <v>0</v>
      </c>
      <c r="CH177" s="68">
        <f t="shared" si="1438"/>
        <v>0</v>
      </c>
      <c r="CI177" s="150">
        <f t="shared" si="1321"/>
        <v>0</v>
      </c>
      <c r="CJ177" s="68">
        <f>+[1]Аппарат!CJ172</f>
        <v>0</v>
      </c>
      <c r="CK177" s="68">
        <f>+[1]Аппарат!CK172</f>
        <v>0</v>
      </c>
      <c r="CL177" s="68"/>
      <c r="CM177" s="139">
        <f t="shared" si="1194"/>
        <v>300</v>
      </c>
      <c r="CN177" s="140">
        <f t="shared" si="1195"/>
        <v>-100</v>
      </c>
      <c r="CO177" s="149">
        <f t="shared" si="1411"/>
        <v>50</v>
      </c>
      <c r="CP177" s="139">
        <f>+[1]Аппарат!CP172</f>
        <v>50</v>
      </c>
      <c r="CQ177" s="139">
        <f>+[1]Аппарат!CQ172</f>
        <v>0</v>
      </c>
      <c r="CR177" s="68"/>
      <c r="CS177" s="150">
        <f t="shared" si="1439"/>
        <v>0</v>
      </c>
      <c r="CT177" s="139">
        <f>+[1]Аппарат!CT172</f>
        <v>0</v>
      </c>
      <c r="CU177" s="139">
        <f>+[1]Аппарат!CU172</f>
        <v>0</v>
      </c>
      <c r="CV177" s="68"/>
      <c r="CW177" s="139">
        <f t="shared" si="1250"/>
        <v>50</v>
      </c>
      <c r="CX177" s="140">
        <f t="shared" si="1251"/>
        <v>-100</v>
      </c>
      <c r="CY177" s="149">
        <f t="shared" si="1239"/>
        <v>50</v>
      </c>
      <c r="CZ177" s="139">
        <f>+[1]Аппарат!CZ172</f>
        <v>50</v>
      </c>
      <c r="DA177" s="139">
        <f>+[1]Аппарат!DA172</f>
        <v>0</v>
      </c>
      <c r="DB177" s="68"/>
      <c r="DC177" s="150">
        <f t="shared" si="1157"/>
        <v>0</v>
      </c>
      <c r="DD177" s="139">
        <f>+[1]Аппарат!DD172</f>
        <v>0</v>
      </c>
      <c r="DE177" s="139">
        <f>+[1]Аппарат!DE172</f>
        <v>0</v>
      </c>
      <c r="DF177" s="68"/>
      <c r="DG177" s="139">
        <f t="shared" si="1252"/>
        <v>50</v>
      </c>
      <c r="DH177" s="140">
        <f t="shared" si="1253"/>
        <v>-100</v>
      </c>
      <c r="DI177" s="149">
        <f t="shared" si="1322"/>
        <v>50</v>
      </c>
      <c r="DJ177" s="139">
        <f>+[1]Аппарат!DJ172</f>
        <v>50</v>
      </c>
      <c r="DK177" s="139">
        <f>+[1]Аппарат!DK172</f>
        <v>0</v>
      </c>
      <c r="DL177" s="68"/>
      <c r="DM177" s="150">
        <f t="shared" si="1323"/>
        <v>0</v>
      </c>
      <c r="DN177" s="139">
        <f>+[1]Аппарат!DN172</f>
        <v>0</v>
      </c>
      <c r="DO177" s="139">
        <f>+[1]Аппарат!DO172</f>
        <v>0</v>
      </c>
      <c r="DP177" s="68"/>
      <c r="DQ177" s="139">
        <f t="shared" si="1254"/>
        <v>50</v>
      </c>
      <c r="DR177" s="140">
        <f t="shared" si="1255"/>
        <v>-100</v>
      </c>
      <c r="DS177" s="149">
        <f t="shared" si="1324"/>
        <v>150</v>
      </c>
      <c r="DT177" s="68">
        <f t="shared" si="1440"/>
        <v>150</v>
      </c>
      <c r="DU177" s="68">
        <f t="shared" si="1440"/>
        <v>0</v>
      </c>
      <c r="DV177" s="68">
        <f t="shared" si="1440"/>
        <v>0</v>
      </c>
      <c r="DW177" s="150">
        <f t="shared" si="1325"/>
        <v>0</v>
      </c>
      <c r="DX177" s="68">
        <f t="shared" si="1441"/>
        <v>0</v>
      </c>
      <c r="DY177" s="68">
        <f t="shared" si="1441"/>
        <v>0</v>
      </c>
      <c r="DZ177" s="68">
        <f t="shared" si="1441"/>
        <v>0</v>
      </c>
      <c r="EA177" s="139">
        <f t="shared" si="1256"/>
        <v>150</v>
      </c>
      <c r="EB177" s="140">
        <f t="shared" si="1257"/>
        <v>-100</v>
      </c>
      <c r="EC177" s="149">
        <f t="shared" si="1326"/>
        <v>450</v>
      </c>
      <c r="ED177" s="68">
        <f t="shared" si="1442"/>
        <v>450</v>
      </c>
      <c r="EE177" s="68">
        <f t="shared" si="1442"/>
        <v>0</v>
      </c>
      <c r="EF177" s="68">
        <f t="shared" si="1442"/>
        <v>0</v>
      </c>
      <c r="EG177" s="150">
        <f t="shared" si="1327"/>
        <v>0</v>
      </c>
      <c r="EH177" s="68">
        <f t="shared" si="1443"/>
        <v>0</v>
      </c>
      <c r="EI177" s="68">
        <f t="shared" si="1443"/>
        <v>0</v>
      </c>
      <c r="EJ177" s="68">
        <f t="shared" si="1443"/>
        <v>0</v>
      </c>
      <c r="EK177" s="139">
        <f t="shared" si="1258"/>
        <v>450</v>
      </c>
      <c r="EL177" s="140">
        <f t="shared" si="1259"/>
        <v>-100</v>
      </c>
      <c r="EM177" s="149">
        <f t="shared" si="1328"/>
        <v>50</v>
      </c>
      <c r="EN177" s="139">
        <f>+[1]Аппарат!EN172</f>
        <v>50</v>
      </c>
      <c r="EO177" s="139">
        <f>+[1]Аппарат!EO172</f>
        <v>0</v>
      </c>
      <c r="EP177" s="68"/>
      <c r="EQ177" s="150">
        <f t="shared" si="1329"/>
        <v>0</v>
      </c>
      <c r="ER177" s="139">
        <f>+[1]Аппарат!ER172</f>
        <v>0</v>
      </c>
      <c r="ES177" s="139">
        <f>+[1]Аппарат!ES172</f>
        <v>0</v>
      </c>
      <c r="ET177" s="68"/>
      <c r="EU177" s="139">
        <f t="shared" si="1260"/>
        <v>50</v>
      </c>
      <c r="EV177" s="140">
        <f t="shared" si="1261"/>
        <v>-100</v>
      </c>
      <c r="EW177" s="149">
        <f t="shared" si="1330"/>
        <v>50</v>
      </c>
      <c r="EX177" s="139">
        <f>+[1]Аппарат!EX172</f>
        <v>50</v>
      </c>
      <c r="EY177" s="139">
        <f>+[1]Аппарат!EY172</f>
        <v>0</v>
      </c>
      <c r="EZ177" s="68"/>
      <c r="FA177" s="150">
        <f t="shared" si="1331"/>
        <v>0</v>
      </c>
      <c r="FB177" s="139">
        <f>+[1]Аппарат!FB172</f>
        <v>0</v>
      </c>
      <c r="FC177" s="139">
        <f>+[1]Аппарат!FC172</f>
        <v>0</v>
      </c>
      <c r="FD177" s="68"/>
      <c r="FE177" s="139">
        <f t="shared" si="1262"/>
        <v>50</v>
      </c>
      <c r="FF177" s="140">
        <f t="shared" si="1263"/>
        <v>-100</v>
      </c>
      <c r="FG177" s="149">
        <f t="shared" si="1332"/>
        <v>50</v>
      </c>
      <c r="FH177" s="139">
        <f>+[1]Аппарат!FH172</f>
        <v>50</v>
      </c>
      <c r="FI177" s="139">
        <f>+[1]Аппарат!FI172</f>
        <v>0</v>
      </c>
      <c r="FJ177" s="68"/>
      <c r="FK177" s="150">
        <f t="shared" si="1333"/>
        <v>0</v>
      </c>
      <c r="FL177" s="139">
        <f>+[1]Аппарат!FL172</f>
        <v>0</v>
      </c>
      <c r="FM177" s="139">
        <f>+[1]Аппарат!FM172</f>
        <v>0</v>
      </c>
      <c r="FN177" s="68"/>
      <c r="FO177" s="139">
        <f t="shared" si="1264"/>
        <v>50</v>
      </c>
      <c r="FP177" s="140">
        <f t="shared" si="1265"/>
        <v>-100</v>
      </c>
      <c r="FQ177" s="149">
        <f t="shared" si="1334"/>
        <v>150</v>
      </c>
      <c r="FR177" s="68">
        <f t="shared" si="1444"/>
        <v>150</v>
      </c>
      <c r="FS177" s="68">
        <f t="shared" si="1444"/>
        <v>0</v>
      </c>
      <c r="FT177" s="68">
        <f t="shared" si="1444"/>
        <v>0</v>
      </c>
      <c r="FU177" s="150">
        <f t="shared" si="1335"/>
        <v>0</v>
      </c>
      <c r="FV177" s="68">
        <f t="shared" si="1445"/>
        <v>0</v>
      </c>
      <c r="FW177" s="68">
        <f t="shared" si="1445"/>
        <v>0</v>
      </c>
      <c r="FX177" s="68">
        <f t="shared" si="1445"/>
        <v>0</v>
      </c>
      <c r="FY177" s="139">
        <f t="shared" si="1266"/>
        <v>150</v>
      </c>
      <c r="FZ177" s="140">
        <f t="shared" si="1267"/>
        <v>-100</v>
      </c>
      <c r="GA177" s="149">
        <f t="shared" si="1336"/>
        <v>300</v>
      </c>
      <c r="GB177" s="68">
        <f t="shared" si="1446"/>
        <v>300</v>
      </c>
      <c r="GC177" s="68">
        <f t="shared" si="1446"/>
        <v>0</v>
      </c>
      <c r="GD177" s="68">
        <f t="shared" si="1446"/>
        <v>0</v>
      </c>
      <c r="GE177" s="150">
        <f t="shared" si="1337"/>
        <v>0</v>
      </c>
      <c r="GF177" s="68">
        <f t="shared" si="1447"/>
        <v>0</v>
      </c>
      <c r="GG177" s="68">
        <f t="shared" si="1447"/>
        <v>0</v>
      </c>
      <c r="GH177" s="68">
        <f t="shared" si="1447"/>
        <v>0</v>
      </c>
      <c r="GI177" s="139">
        <f t="shared" si="1268"/>
        <v>300</v>
      </c>
      <c r="GJ177" s="140">
        <f t="shared" si="1269"/>
        <v>-100</v>
      </c>
      <c r="GK177" s="149">
        <f t="shared" si="1338"/>
        <v>600</v>
      </c>
      <c r="GL177" s="68">
        <f t="shared" si="1448"/>
        <v>600</v>
      </c>
      <c r="GM177" s="68">
        <f t="shared" si="1448"/>
        <v>0</v>
      </c>
      <c r="GN177" s="68">
        <f t="shared" si="1448"/>
        <v>0</v>
      </c>
      <c r="GO177" s="150">
        <f t="shared" si="1339"/>
        <v>0</v>
      </c>
      <c r="GP177" s="68">
        <f t="shared" si="1449"/>
        <v>0</v>
      </c>
      <c r="GQ177" s="68">
        <f t="shared" si="1449"/>
        <v>0</v>
      </c>
      <c r="GR177" s="68">
        <f t="shared" si="1449"/>
        <v>0</v>
      </c>
      <c r="GS177" s="139">
        <f t="shared" si="1270"/>
        <v>600</v>
      </c>
      <c r="GT177" s="140">
        <f t="shared" si="1271"/>
        <v>-100</v>
      </c>
      <c r="GV177" s="31">
        <f>+GK177</f>
        <v>600</v>
      </c>
      <c r="GX177" s="65">
        <f t="shared" si="1158"/>
        <v>0</v>
      </c>
      <c r="GY177" s="155"/>
      <c r="GZ177" s="79">
        <f t="shared" si="1375"/>
        <v>0</v>
      </c>
    </row>
    <row r="178" spans="1:216" ht="15.75" x14ac:dyDescent="0.2">
      <c r="A178" s="367"/>
      <c r="B178" s="107" t="s">
        <v>437</v>
      </c>
      <c r="C178" s="149">
        <f t="shared" si="1433"/>
        <v>15</v>
      </c>
      <c r="D178" s="139">
        <f>+[1]Аппарат!D173</f>
        <v>15</v>
      </c>
      <c r="E178" s="139">
        <f>+[1]Аппарат!E173</f>
        <v>0</v>
      </c>
      <c r="F178" s="68"/>
      <c r="G178" s="150">
        <f t="shared" si="1413"/>
        <v>15</v>
      </c>
      <c r="H178" s="139">
        <f>+[1]Аппарат!H173</f>
        <v>10.600719345</v>
      </c>
      <c r="I178" s="139">
        <f>+[1]Аппарат!I173</f>
        <v>4.3992806550000001</v>
      </c>
      <c r="J178" s="68"/>
      <c r="K178" s="139">
        <f t="shared" si="1162"/>
        <v>0</v>
      </c>
      <c r="L178" s="140">
        <f t="shared" si="1163"/>
        <v>0</v>
      </c>
      <c r="M178" s="149">
        <f t="shared" si="1233"/>
        <v>15</v>
      </c>
      <c r="N178" s="139">
        <f>+[1]Аппарат!N173</f>
        <v>15</v>
      </c>
      <c r="O178" s="139">
        <f>+[1]Аппарат!O173</f>
        <v>0</v>
      </c>
      <c r="P178" s="68"/>
      <c r="Q178" s="150">
        <f t="shared" si="1156"/>
        <v>14.998825500000001</v>
      </c>
      <c r="R178" s="139">
        <f>+[1]Аппарат!R173</f>
        <v>10.516795500000001</v>
      </c>
      <c r="S178" s="139">
        <f>+[1]Аппарат!S173</f>
        <v>4.48203</v>
      </c>
      <c r="T178" s="68"/>
      <c r="U178" s="139">
        <f t="shared" si="1166"/>
        <v>1.1744999999994121E-3</v>
      </c>
      <c r="V178" s="140">
        <f t="shared" si="1167"/>
        <v>-7.8299999999984493E-3</v>
      </c>
      <c r="W178" s="149">
        <f t="shared" si="1308"/>
        <v>15</v>
      </c>
      <c r="X178" s="139">
        <f>+[1]Аппарат!X173</f>
        <v>15</v>
      </c>
      <c r="Y178" s="139">
        <f>+[1]Аппарат!Y173</f>
        <v>0</v>
      </c>
      <c r="Z178" s="68"/>
      <c r="AA178" s="150">
        <f t="shared" si="1309"/>
        <v>15</v>
      </c>
      <c r="AB178" s="139">
        <f>+[1]Аппарат!AB173</f>
        <v>15</v>
      </c>
      <c r="AC178" s="139">
        <f>+[1]Аппарат!AC173</f>
        <v>0</v>
      </c>
      <c r="AD178" s="68"/>
      <c r="AE178" s="139">
        <f t="shared" si="1170"/>
        <v>0</v>
      </c>
      <c r="AF178" s="140">
        <f t="shared" si="1171"/>
        <v>0</v>
      </c>
      <c r="AG178" s="149">
        <f t="shared" si="1310"/>
        <v>45</v>
      </c>
      <c r="AH178" s="68">
        <f t="shared" si="1434"/>
        <v>45</v>
      </c>
      <c r="AI178" s="68">
        <f t="shared" si="1434"/>
        <v>0</v>
      </c>
      <c r="AJ178" s="68">
        <f t="shared" si="1434"/>
        <v>0</v>
      </c>
      <c r="AK178" s="150">
        <f t="shared" si="1311"/>
        <v>44.998825500000002</v>
      </c>
      <c r="AL178" s="68">
        <f t="shared" si="1435"/>
        <v>36.117514845000002</v>
      </c>
      <c r="AM178" s="68">
        <f t="shared" si="1435"/>
        <v>8.8813106550000001</v>
      </c>
      <c r="AN178" s="68">
        <f t="shared" si="1435"/>
        <v>0</v>
      </c>
      <c r="AO178" s="139">
        <f t="shared" si="1174"/>
        <v>1.1744999999976358E-3</v>
      </c>
      <c r="AP178" s="140">
        <f t="shared" si="1175"/>
        <v>-2.6099999999900092E-3</v>
      </c>
      <c r="AQ178" s="149">
        <f t="shared" si="1312"/>
        <v>15</v>
      </c>
      <c r="AR178" s="139">
        <f>+[1]Аппарат!AR173</f>
        <v>15</v>
      </c>
      <c r="AS178" s="139">
        <f>+[1]Аппарат!AS173</f>
        <v>0</v>
      </c>
      <c r="AT178" s="68"/>
      <c r="AU178" s="150">
        <f t="shared" si="1313"/>
        <v>15</v>
      </c>
      <c r="AV178" s="139">
        <f>+[1]Аппарат!AV173</f>
        <v>10.745271149100001</v>
      </c>
      <c r="AW178" s="139">
        <f>+[1]Аппарат!AW173</f>
        <v>4.2547288508999994</v>
      </c>
      <c r="AX178" s="68"/>
      <c r="AY178" s="139">
        <f t="shared" si="1178"/>
        <v>0</v>
      </c>
      <c r="AZ178" s="140">
        <f t="shared" si="1179"/>
        <v>0</v>
      </c>
      <c r="BA178" s="149">
        <f t="shared" si="1314"/>
        <v>15</v>
      </c>
      <c r="BB178" s="139">
        <f>+[1]Аппарат!BB173</f>
        <v>15</v>
      </c>
      <c r="BC178" s="139">
        <f>+[1]Аппарат!BC173</f>
        <v>0</v>
      </c>
      <c r="BD178" s="68"/>
      <c r="BE178" s="150">
        <f t="shared" si="1315"/>
        <v>14.999999999999998</v>
      </c>
      <c r="BF178" s="139">
        <f>+[1]Аппарат!BF173</f>
        <v>10.738517217435993</v>
      </c>
      <c r="BG178" s="139">
        <f>+[1]Аппарат!BG173</f>
        <v>4.2614827825640056</v>
      </c>
      <c r="BH178" s="68"/>
      <c r="BI178" s="139">
        <f t="shared" si="1182"/>
        <v>0</v>
      </c>
      <c r="BJ178" s="140">
        <f t="shared" si="1183"/>
        <v>0</v>
      </c>
      <c r="BK178" s="149">
        <f t="shared" si="1316"/>
        <v>15</v>
      </c>
      <c r="BL178" s="139">
        <f>+[1]Аппарат!BL173</f>
        <v>15</v>
      </c>
      <c r="BM178" s="139">
        <f>+[1]Аппарат!BM173</f>
        <v>0</v>
      </c>
      <c r="BN178" s="68"/>
      <c r="BO178" s="150">
        <f t="shared" si="1317"/>
        <v>15</v>
      </c>
      <c r="BP178" s="139">
        <f>+[1]Аппарат!BP173</f>
        <v>10.835671577791844</v>
      </c>
      <c r="BQ178" s="139">
        <f>+[1]Аппарат!BQ173</f>
        <v>4.1643284222081558</v>
      </c>
      <c r="BR178" s="68"/>
      <c r="BS178" s="139">
        <f t="shared" si="1186"/>
        <v>0</v>
      </c>
      <c r="BT178" s="140">
        <f t="shared" si="1187"/>
        <v>0</v>
      </c>
      <c r="BU178" s="149">
        <f t="shared" si="1318"/>
        <v>45</v>
      </c>
      <c r="BV178" s="68">
        <f t="shared" si="1436"/>
        <v>45</v>
      </c>
      <c r="BW178" s="68">
        <f t="shared" si="1436"/>
        <v>0</v>
      </c>
      <c r="BX178" s="68">
        <f t="shared" si="1436"/>
        <v>0</v>
      </c>
      <c r="BY178" s="150">
        <f t="shared" si="1319"/>
        <v>45</v>
      </c>
      <c r="BZ178" s="68">
        <f t="shared" si="1437"/>
        <v>32.319459944327839</v>
      </c>
      <c r="CA178" s="68">
        <f t="shared" si="1437"/>
        <v>12.680540055672161</v>
      </c>
      <c r="CB178" s="68">
        <f t="shared" si="1437"/>
        <v>0</v>
      </c>
      <c r="CC178" s="139">
        <f t="shared" si="1190"/>
        <v>0</v>
      </c>
      <c r="CD178" s="140">
        <f t="shared" si="1191"/>
        <v>0</v>
      </c>
      <c r="CE178" s="149">
        <f t="shared" si="1320"/>
        <v>90</v>
      </c>
      <c r="CF178" s="68">
        <f t="shared" si="1438"/>
        <v>90</v>
      </c>
      <c r="CG178" s="68">
        <f t="shared" si="1438"/>
        <v>0</v>
      </c>
      <c r="CH178" s="68">
        <f t="shared" si="1438"/>
        <v>0</v>
      </c>
      <c r="CI178" s="150">
        <f t="shared" si="1321"/>
        <v>89.998825500000009</v>
      </c>
      <c r="CJ178" s="68">
        <f>+[1]Аппарат!CJ173</f>
        <v>68.436974789327849</v>
      </c>
      <c r="CK178" s="68">
        <f>+[1]Аппарат!CK173</f>
        <v>21.561850710672161</v>
      </c>
      <c r="CL178" s="68"/>
      <c r="CM178" s="139">
        <f t="shared" si="1194"/>
        <v>1.1744999999905303E-3</v>
      </c>
      <c r="CN178" s="140">
        <f t="shared" si="1195"/>
        <v>-1.3049999999878992E-3</v>
      </c>
      <c r="CO178" s="149">
        <f t="shared" si="1411"/>
        <v>15</v>
      </c>
      <c r="CP178" s="139">
        <f>+[1]Аппарат!CP173</f>
        <v>15</v>
      </c>
      <c r="CQ178" s="139">
        <f>+[1]Аппарат!CQ173</f>
        <v>0</v>
      </c>
      <c r="CR178" s="68"/>
      <c r="CS178" s="150">
        <f t="shared" si="1439"/>
        <v>15</v>
      </c>
      <c r="CT178" s="139">
        <f>+[1]Аппарат!CT173</f>
        <v>15</v>
      </c>
      <c r="CU178" s="139">
        <f>+[1]Аппарат!CU173</f>
        <v>0</v>
      </c>
      <c r="CV178" s="68"/>
      <c r="CW178" s="139">
        <f t="shared" si="1250"/>
        <v>0</v>
      </c>
      <c r="CX178" s="140">
        <f t="shared" si="1251"/>
        <v>0</v>
      </c>
      <c r="CY178" s="149">
        <f t="shared" si="1239"/>
        <v>15</v>
      </c>
      <c r="CZ178" s="139">
        <f>+[1]Аппарат!CZ173</f>
        <v>15</v>
      </c>
      <c r="DA178" s="139">
        <f>+[1]Аппарат!DA173</f>
        <v>0</v>
      </c>
      <c r="DB178" s="68"/>
      <c r="DC178" s="150">
        <f t="shared" si="1157"/>
        <v>15</v>
      </c>
      <c r="DD178" s="139">
        <f>+[1]Аппарат!DD173</f>
        <v>15</v>
      </c>
      <c r="DE178" s="139">
        <f>+[1]Аппарат!DE173</f>
        <v>0</v>
      </c>
      <c r="DF178" s="68"/>
      <c r="DG178" s="139">
        <f t="shared" si="1252"/>
        <v>0</v>
      </c>
      <c r="DH178" s="140">
        <f t="shared" si="1253"/>
        <v>0</v>
      </c>
      <c r="DI178" s="149">
        <f t="shared" si="1322"/>
        <v>15</v>
      </c>
      <c r="DJ178" s="139">
        <f>+[1]Аппарат!DJ173</f>
        <v>15</v>
      </c>
      <c r="DK178" s="139">
        <f>+[1]Аппарат!DK173</f>
        <v>0</v>
      </c>
      <c r="DL178" s="68"/>
      <c r="DM178" s="150">
        <f t="shared" si="1323"/>
        <v>15</v>
      </c>
      <c r="DN178" s="139">
        <f>+[1]Аппарат!DN173</f>
        <v>15</v>
      </c>
      <c r="DO178" s="139">
        <f>+[1]Аппарат!DO173</f>
        <v>0</v>
      </c>
      <c r="DP178" s="68"/>
      <c r="DQ178" s="139">
        <f t="shared" si="1254"/>
        <v>0</v>
      </c>
      <c r="DR178" s="140">
        <f t="shared" si="1255"/>
        <v>0</v>
      </c>
      <c r="DS178" s="149">
        <f t="shared" si="1324"/>
        <v>45</v>
      </c>
      <c r="DT178" s="68">
        <f t="shared" si="1440"/>
        <v>45</v>
      </c>
      <c r="DU178" s="68">
        <f t="shared" si="1440"/>
        <v>0</v>
      </c>
      <c r="DV178" s="68">
        <f t="shared" si="1440"/>
        <v>0</v>
      </c>
      <c r="DW178" s="150">
        <f t="shared" si="1325"/>
        <v>45</v>
      </c>
      <c r="DX178" s="68">
        <f t="shared" si="1441"/>
        <v>45</v>
      </c>
      <c r="DY178" s="68">
        <f t="shared" si="1441"/>
        <v>0</v>
      </c>
      <c r="DZ178" s="68">
        <f t="shared" si="1441"/>
        <v>0</v>
      </c>
      <c r="EA178" s="139">
        <f t="shared" si="1256"/>
        <v>0</v>
      </c>
      <c r="EB178" s="140">
        <f t="shared" si="1257"/>
        <v>0</v>
      </c>
      <c r="EC178" s="149">
        <f t="shared" si="1326"/>
        <v>135</v>
      </c>
      <c r="ED178" s="68">
        <f t="shared" si="1442"/>
        <v>135</v>
      </c>
      <c r="EE178" s="68">
        <f t="shared" si="1442"/>
        <v>0</v>
      </c>
      <c r="EF178" s="68">
        <f t="shared" si="1442"/>
        <v>0</v>
      </c>
      <c r="EG178" s="150">
        <f t="shared" si="1327"/>
        <v>134.99882550000001</v>
      </c>
      <c r="EH178" s="68">
        <f t="shared" si="1443"/>
        <v>113.43697478932785</v>
      </c>
      <c r="EI178" s="68">
        <f t="shared" si="1443"/>
        <v>21.561850710672161</v>
      </c>
      <c r="EJ178" s="68">
        <f t="shared" si="1443"/>
        <v>0</v>
      </c>
      <c r="EK178" s="139">
        <f t="shared" si="1258"/>
        <v>1.1744999999905303E-3</v>
      </c>
      <c r="EL178" s="140">
        <f t="shared" si="1259"/>
        <v>-8.6999999999193278E-4</v>
      </c>
      <c r="EM178" s="149">
        <f t="shared" si="1328"/>
        <v>15</v>
      </c>
      <c r="EN178" s="139">
        <f>+[1]Аппарат!EN173</f>
        <v>15</v>
      </c>
      <c r="EO178" s="139">
        <f>+[1]Аппарат!EO173</f>
        <v>0</v>
      </c>
      <c r="EP178" s="68"/>
      <c r="EQ178" s="150">
        <f t="shared" si="1329"/>
        <v>15</v>
      </c>
      <c r="ER178" s="139">
        <f>+[1]Аппарат!ER173</f>
        <v>15</v>
      </c>
      <c r="ES178" s="139">
        <f>+[1]Аппарат!ES173</f>
        <v>0</v>
      </c>
      <c r="ET178" s="68"/>
      <c r="EU178" s="139">
        <f t="shared" si="1260"/>
        <v>0</v>
      </c>
      <c r="EV178" s="140">
        <f t="shared" si="1261"/>
        <v>0</v>
      </c>
      <c r="EW178" s="149">
        <f t="shared" si="1330"/>
        <v>15</v>
      </c>
      <c r="EX178" s="139">
        <f>+[1]Аппарат!EX173</f>
        <v>15</v>
      </c>
      <c r="EY178" s="139">
        <f>+[1]Аппарат!EY173</f>
        <v>0</v>
      </c>
      <c r="EZ178" s="68"/>
      <c r="FA178" s="150">
        <f t="shared" si="1331"/>
        <v>15</v>
      </c>
      <c r="FB178" s="139">
        <f>+[1]Аппарат!FB173</f>
        <v>15</v>
      </c>
      <c r="FC178" s="139">
        <f>+[1]Аппарат!FC173</f>
        <v>0</v>
      </c>
      <c r="FD178" s="68"/>
      <c r="FE178" s="139">
        <f t="shared" si="1262"/>
        <v>0</v>
      </c>
      <c r="FF178" s="140">
        <f t="shared" si="1263"/>
        <v>0</v>
      </c>
      <c r="FG178" s="149">
        <f t="shared" si="1332"/>
        <v>15</v>
      </c>
      <c r="FH178" s="139">
        <f>+[1]Аппарат!FH173</f>
        <v>15</v>
      </c>
      <c r="FI178" s="139">
        <f>+[1]Аппарат!FI173</f>
        <v>0</v>
      </c>
      <c r="FJ178" s="68"/>
      <c r="FK178" s="150">
        <f t="shared" si="1333"/>
        <v>15</v>
      </c>
      <c r="FL178" s="139">
        <f>+[1]Аппарат!FL173</f>
        <v>15</v>
      </c>
      <c r="FM178" s="139">
        <f>+[1]Аппарат!FM173</f>
        <v>0</v>
      </c>
      <c r="FN178" s="68"/>
      <c r="FO178" s="139">
        <f t="shared" si="1264"/>
        <v>0</v>
      </c>
      <c r="FP178" s="140">
        <f t="shared" si="1265"/>
        <v>0</v>
      </c>
      <c r="FQ178" s="149">
        <f t="shared" si="1334"/>
        <v>45</v>
      </c>
      <c r="FR178" s="68">
        <f t="shared" si="1444"/>
        <v>45</v>
      </c>
      <c r="FS178" s="68">
        <f t="shared" si="1444"/>
        <v>0</v>
      </c>
      <c r="FT178" s="68">
        <f t="shared" si="1444"/>
        <v>0</v>
      </c>
      <c r="FU178" s="150">
        <f t="shared" si="1335"/>
        <v>45</v>
      </c>
      <c r="FV178" s="68">
        <f t="shared" si="1445"/>
        <v>45</v>
      </c>
      <c r="FW178" s="68">
        <f t="shared" si="1445"/>
        <v>0</v>
      </c>
      <c r="FX178" s="68">
        <f t="shared" si="1445"/>
        <v>0</v>
      </c>
      <c r="FY178" s="139">
        <f t="shared" si="1266"/>
        <v>0</v>
      </c>
      <c r="FZ178" s="140">
        <f t="shared" si="1267"/>
        <v>0</v>
      </c>
      <c r="GA178" s="149">
        <f t="shared" si="1336"/>
        <v>90</v>
      </c>
      <c r="GB178" s="68">
        <f t="shared" si="1446"/>
        <v>90</v>
      </c>
      <c r="GC178" s="68">
        <f t="shared" si="1446"/>
        <v>0</v>
      </c>
      <c r="GD178" s="68">
        <f t="shared" si="1446"/>
        <v>0</v>
      </c>
      <c r="GE178" s="150">
        <f t="shared" si="1337"/>
        <v>90</v>
      </c>
      <c r="GF178" s="68">
        <f t="shared" si="1447"/>
        <v>90</v>
      </c>
      <c r="GG178" s="68">
        <f t="shared" si="1447"/>
        <v>0</v>
      </c>
      <c r="GH178" s="68">
        <f t="shared" si="1447"/>
        <v>0</v>
      </c>
      <c r="GI178" s="139">
        <f t="shared" si="1268"/>
        <v>0</v>
      </c>
      <c r="GJ178" s="140">
        <f t="shared" si="1269"/>
        <v>0</v>
      </c>
      <c r="GK178" s="149">
        <f t="shared" si="1338"/>
        <v>180</v>
      </c>
      <c r="GL178" s="68">
        <f t="shared" si="1448"/>
        <v>180</v>
      </c>
      <c r="GM178" s="68">
        <f t="shared" si="1448"/>
        <v>0</v>
      </c>
      <c r="GN178" s="68">
        <f t="shared" si="1448"/>
        <v>0</v>
      </c>
      <c r="GO178" s="150">
        <f t="shared" si="1339"/>
        <v>179.99882550000001</v>
      </c>
      <c r="GP178" s="68">
        <f t="shared" si="1449"/>
        <v>158.43697478932785</v>
      </c>
      <c r="GQ178" s="68">
        <f t="shared" si="1449"/>
        <v>21.561850710672161</v>
      </c>
      <c r="GR178" s="68">
        <f t="shared" si="1449"/>
        <v>0</v>
      </c>
      <c r="GS178" s="139">
        <f t="shared" si="1270"/>
        <v>1.1744999999905303E-3</v>
      </c>
      <c r="GT178" s="140">
        <f t="shared" si="1271"/>
        <v>-6.5250000000105501E-4</v>
      </c>
      <c r="GV178" s="31">
        <f>+GK178</f>
        <v>180</v>
      </c>
      <c r="GX178" s="65">
        <f t="shared" si="1158"/>
        <v>-89.998825500000009</v>
      </c>
      <c r="GY178" s="155"/>
      <c r="GZ178" s="79">
        <f t="shared" si="1375"/>
        <v>44.998825500000002</v>
      </c>
      <c r="HD178" s="65">
        <f>+[1]Аппарат!EG173</f>
        <v>134.99882550000001</v>
      </c>
    </row>
    <row r="179" spans="1:216" ht="15.75" x14ac:dyDescent="0.2">
      <c r="A179" s="367"/>
      <c r="B179" s="107" t="s">
        <v>438</v>
      </c>
      <c r="C179" s="149">
        <f t="shared" si="1433"/>
        <v>40</v>
      </c>
      <c r="D179" s="139">
        <f>+[1]Аппарат!D174</f>
        <v>40</v>
      </c>
      <c r="E179" s="139">
        <f>+[1]Аппарат!E174</f>
        <v>0</v>
      </c>
      <c r="F179" s="68"/>
      <c r="G179" s="150">
        <f t="shared" si="1413"/>
        <v>9.6560000000000006</v>
      </c>
      <c r="H179" s="139">
        <f>+[1]Аппарат!H174</f>
        <v>6.8240363996880005</v>
      </c>
      <c r="I179" s="139">
        <f>+[1]Аппарат!I174</f>
        <v>2.8319636003120001</v>
      </c>
      <c r="J179" s="68"/>
      <c r="K179" s="139">
        <f t="shared" si="1162"/>
        <v>30.344000000000001</v>
      </c>
      <c r="L179" s="140">
        <f t="shared" si="1163"/>
        <v>-75.86</v>
      </c>
      <c r="M179" s="149">
        <f t="shared" si="1233"/>
        <v>40</v>
      </c>
      <c r="N179" s="139">
        <f>+[1]Аппарат!N174</f>
        <v>40</v>
      </c>
      <c r="O179" s="139">
        <f>+[1]Аппарат!O174</f>
        <v>0</v>
      </c>
      <c r="P179" s="68"/>
      <c r="Q179" s="150">
        <f t="shared" si="1156"/>
        <v>11.692147292244</v>
      </c>
      <c r="R179" s="139">
        <f>+[1]Аппарат!R174</f>
        <v>8.2176776362439998</v>
      </c>
      <c r="S179" s="139">
        <f>+[1]Аппарат!S174</f>
        <v>3.4744696560000001</v>
      </c>
      <c r="T179" s="68"/>
      <c r="U179" s="139">
        <f t="shared" si="1166"/>
        <v>28.307852707755998</v>
      </c>
      <c r="V179" s="140">
        <f t="shared" si="1167"/>
        <v>-70.769631769390003</v>
      </c>
      <c r="W179" s="149">
        <f t="shared" si="1308"/>
        <v>40</v>
      </c>
      <c r="X179" s="139">
        <f>+[1]Аппарат!X174</f>
        <v>40</v>
      </c>
      <c r="Y179" s="139">
        <f>+[1]Аппарат!Y174</f>
        <v>0</v>
      </c>
      <c r="Z179" s="68"/>
      <c r="AA179" s="150">
        <f t="shared" si="1309"/>
        <v>4.8280000000000003</v>
      </c>
      <c r="AB179" s="139">
        <f>+[1]Аппарат!AB174</f>
        <v>4.8280000000000003</v>
      </c>
      <c r="AC179" s="139">
        <f>+[1]Аппарат!AC174</f>
        <v>0</v>
      </c>
      <c r="AD179" s="68"/>
      <c r="AE179" s="139">
        <f t="shared" si="1170"/>
        <v>35.171999999999997</v>
      </c>
      <c r="AF179" s="140">
        <f t="shared" si="1171"/>
        <v>-87.93</v>
      </c>
      <c r="AG179" s="149">
        <f t="shared" si="1310"/>
        <v>120</v>
      </c>
      <c r="AH179" s="68">
        <f t="shared" si="1434"/>
        <v>120</v>
      </c>
      <c r="AI179" s="68">
        <f t="shared" si="1434"/>
        <v>0</v>
      </c>
      <c r="AJ179" s="68">
        <f t="shared" si="1434"/>
        <v>0</v>
      </c>
      <c r="AK179" s="150">
        <f t="shared" si="1311"/>
        <v>26.176147292244</v>
      </c>
      <c r="AL179" s="68">
        <f t="shared" si="1435"/>
        <v>19.869714035931999</v>
      </c>
      <c r="AM179" s="68">
        <f t="shared" si="1435"/>
        <v>6.3064332563120002</v>
      </c>
      <c r="AN179" s="68">
        <f t="shared" si="1435"/>
        <v>0</v>
      </c>
      <c r="AO179" s="139">
        <f t="shared" si="1174"/>
        <v>93.823852707756004</v>
      </c>
      <c r="AP179" s="140">
        <f t="shared" si="1175"/>
        <v>-78.186543923130003</v>
      </c>
      <c r="AQ179" s="149">
        <f t="shared" si="1312"/>
        <v>40</v>
      </c>
      <c r="AR179" s="139">
        <f>+[1]Аппарат!AR174</f>
        <v>40</v>
      </c>
      <c r="AS179" s="139">
        <f>+[1]Аппарат!AS174</f>
        <v>0</v>
      </c>
      <c r="AT179" s="68"/>
      <c r="AU179" s="150">
        <f t="shared" si="1313"/>
        <v>7.008</v>
      </c>
      <c r="AV179" s="139">
        <f>+[1]Аппарат!AV174</f>
        <v>5.0201906808595202</v>
      </c>
      <c r="AW179" s="139">
        <f>+[1]Аппарат!AW174</f>
        <v>1.98780931914048</v>
      </c>
      <c r="AX179" s="68"/>
      <c r="AY179" s="139">
        <f t="shared" si="1178"/>
        <v>32.991999999999997</v>
      </c>
      <c r="AZ179" s="140">
        <f t="shared" si="1179"/>
        <v>-82.48</v>
      </c>
      <c r="BA179" s="149">
        <f t="shared" si="1314"/>
        <v>40</v>
      </c>
      <c r="BB179" s="139">
        <f>+[1]Аппарат!BB174</f>
        <v>40</v>
      </c>
      <c r="BC179" s="139">
        <f>+[1]Аппарат!BC174</f>
        <v>0</v>
      </c>
      <c r="BD179" s="68"/>
      <c r="BE179" s="150">
        <f t="shared" si="1315"/>
        <v>6.008</v>
      </c>
      <c r="BF179" s="139">
        <f>+[1]Аппарат!BF174</f>
        <v>4.3011340961570301</v>
      </c>
      <c r="BG179" s="139">
        <f>+[1]Аппарат!BG174</f>
        <v>1.7068659038429699</v>
      </c>
      <c r="BH179" s="68"/>
      <c r="BI179" s="139">
        <f t="shared" si="1182"/>
        <v>33.991999999999997</v>
      </c>
      <c r="BJ179" s="140">
        <f t="shared" si="1183"/>
        <v>-84.98</v>
      </c>
      <c r="BK179" s="149">
        <f t="shared" si="1316"/>
        <v>40</v>
      </c>
      <c r="BL179" s="139">
        <f>+[1]Аппарат!BL174</f>
        <v>40</v>
      </c>
      <c r="BM179" s="139">
        <f>+[1]Аппарат!BM174</f>
        <v>0</v>
      </c>
      <c r="BN179" s="68"/>
      <c r="BO179" s="150">
        <f t="shared" si="1317"/>
        <v>4.8280000000000003</v>
      </c>
      <c r="BP179" s="139">
        <f>+[1]Аппарат!BP174</f>
        <v>3.4876414918386018</v>
      </c>
      <c r="BQ179" s="139">
        <f>+[1]Аппарат!BQ174</f>
        <v>1.3403585081613985</v>
      </c>
      <c r="BR179" s="68"/>
      <c r="BS179" s="139">
        <f t="shared" si="1186"/>
        <v>35.171999999999997</v>
      </c>
      <c r="BT179" s="140">
        <f t="shared" si="1187"/>
        <v>-87.93</v>
      </c>
      <c r="BU179" s="149">
        <f t="shared" si="1318"/>
        <v>120</v>
      </c>
      <c r="BV179" s="68">
        <f t="shared" si="1436"/>
        <v>120</v>
      </c>
      <c r="BW179" s="68">
        <f t="shared" si="1436"/>
        <v>0</v>
      </c>
      <c r="BX179" s="68">
        <f t="shared" si="1436"/>
        <v>0</v>
      </c>
      <c r="BY179" s="150">
        <f t="shared" si="1319"/>
        <v>17.844000000000001</v>
      </c>
      <c r="BZ179" s="68">
        <f t="shared" si="1437"/>
        <v>12.808966268855151</v>
      </c>
      <c r="CA179" s="68">
        <f t="shared" si="1437"/>
        <v>5.0350337311448481</v>
      </c>
      <c r="CB179" s="68">
        <f t="shared" si="1437"/>
        <v>0</v>
      </c>
      <c r="CC179" s="139">
        <f t="shared" si="1190"/>
        <v>102.15600000000001</v>
      </c>
      <c r="CD179" s="140">
        <f t="shared" si="1191"/>
        <v>-85.13</v>
      </c>
      <c r="CE179" s="149">
        <f t="shared" si="1320"/>
        <v>240</v>
      </c>
      <c r="CF179" s="68">
        <f t="shared" si="1438"/>
        <v>240</v>
      </c>
      <c r="CG179" s="68">
        <f t="shared" si="1438"/>
        <v>0</v>
      </c>
      <c r="CH179" s="68">
        <f t="shared" si="1438"/>
        <v>0</v>
      </c>
      <c r="CI179" s="150">
        <f t="shared" si="1321"/>
        <v>44.020147292243998</v>
      </c>
      <c r="CJ179" s="68">
        <f>+[1]Аппарат!CJ174</f>
        <v>32.67868030478715</v>
      </c>
      <c r="CK179" s="68">
        <f>+[1]Аппарат!CK174</f>
        <v>11.341466987456847</v>
      </c>
      <c r="CL179" s="68"/>
      <c r="CM179" s="139">
        <f t="shared" si="1194"/>
        <v>195.97985270775601</v>
      </c>
      <c r="CN179" s="140">
        <f t="shared" si="1195"/>
        <v>-81.658271961565006</v>
      </c>
      <c r="CO179" s="149">
        <f t="shared" si="1411"/>
        <v>40</v>
      </c>
      <c r="CP179" s="139">
        <f>+[1]Аппарат!CP174</f>
        <v>40</v>
      </c>
      <c r="CQ179" s="139">
        <f>+[1]Аппарат!CQ174</f>
        <v>0</v>
      </c>
      <c r="CR179" s="68"/>
      <c r="CS179" s="150">
        <f t="shared" si="1439"/>
        <v>113.545</v>
      </c>
      <c r="CT179" s="139">
        <f>+[1]Аппарат!CT174</f>
        <v>113.545</v>
      </c>
      <c r="CU179" s="139">
        <f>+[1]Аппарат!CU174</f>
        <v>0</v>
      </c>
      <c r="CV179" s="68"/>
      <c r="CW179" s="139">
        <f t="shared" si="1250"/>
        <v>-73.545000000000002</v>
      </c>
      <c r="CX179" s="140">
        <f t="shared" si="1251"/>
        <v>183.86250000000001</v>
      </c>
      <c r="CY179" s="149">
        <f t="shared" si="1239"/>
        <v>40</v>
      </c>
      <c r="CZ179" s="139">
        <f>+[1]Аппарат!CZ174</f>
        <v>40</v>
      </c>
      <c r="DA179" s="139">
        <f>+[1]Аппарат!DA174</f>
        <v>0</v>
      </c>
      <c r="DB179" s="68"/>
      <c r="DC179" s="150">
        <f t="shared" si="1157"/>
        <v>5.6879999999999997</v>
      </c>
      <c r="DD179" s="139">
        <f>+[1]Аппарат!DD174</f>
        <v>5.6879999999999997</v>
      </c>
      <c r="DE179" s="139">
        <f>+[1]Аппарат!DE174</f>
        <v>0</v>
      </c>
      <c r="DF179" s="68"/>
      <c r="DG179" s="139">
        <f t="shared" si="1252"/>
        <v>34.311999999999998</v>
      </c>
      <c r="DH179" s="140">
        <f t="shared" si="1253"/>
        <v>-85.78</v>
      </c>
      <c r="DI179" s="149">
        <f t="shared" si="1322"/>
        <v>40</v>
      </c>
      <c r="DJ179" s="139">
        <f>+[1]Аппарат!DJ174</f>
        <v>40</v>
      </c>
      <c r="DK179" s="139">
        <f>+[1]Аппарат!DK174</f>
        <v>0</v>
      </c>
      <c r="DL179" s="68"/>
      <c r="DM179" s="150">
        <f t="shared" si="1323"/>
        <v>12.651999999999999</v>
      </c>
      <c r="DN179" s="139">
        <f>+[1]Аппарат!DN174</f>
        <v>12.651999999999999</v>
      </c>
      <c r="DO179" s="139">
        <f>+[1]Аппарат!DO174</f>
        <v>0</v>
      </c>
      <c r="DP179" s="68"/>
      <c r="DQ179" s="139">
        <f t="shared" si="1254"/>
        <v>27.347999999999999</v>
      </c>
      <c r="DR179" s="140">
        <f t="shared" si="1255"/>
        <v>-68.37</v>
      </c>
      <c r="DS179" s="149">
        <f t="shared" si="1324"/>
        <v>120</v>
      </c>
      <c r="DT179" s="68">
        <f t="shared" si="1440"/>
        <v>120</v>
      </c>
      <c r="DU179" s="68">
        <f t="shared" si="1440"/>
        <v>0</v>
      </c>
      <c r="DV179" s="68">
        <f t="shared" si="1440"/>
        <v>0</v>
      </c>
      <c r="DW179" s="150">
        <f t="shared" si="1325"/>
        <v>131.88499999999999</v>
      </c>
      <c r="DX179" s="68">
        <f t="shared" si="1441"/>
        <v>131.88499999999999</v>
      </c>
      <c r="DY179" s="68">
        <f t="shared" si="1441"/>
        <v>0</v>
      </c>
      <c r="DZ179" s="68">
        <f t="shared" si="1441"/>
        <v>0</v>
      </c>
      <c r="EA179" s="139">
        <f t="shared" si="1256"/>
        <v>-11.884999999999991</v>
      </c>
      <c r="EB179" s="140">
        <f t="shared" si="1257"/>
        <v>9.9041666666666686</v>
      </c>
      <c r="EC179" s="149">
        <f t="shared" si="1326"/>
        <v>360</v>
      </c>
      <c r="ED179" s="68">
        <f t="shared" si="1442"/>
        <v>360</v>
      </c>
      <c r="EE179" s="68">
        <f t="shared" si="1442"/>
        <v>0</v>
      </c>
      <c r="EF179" s="68">
        <f t="shared" si="1442"/>
        <v>0</v>
      </c>
      <c r="EG179" s="150">
        <f t="shared" si="1327"/>
        <v>175.90514729224398</v>
      </c>
      <c r="EH179" s="68">
        <f t="shared" si="1443"/>
        <v>164.56368030478714</v>
      </c>
      <c r="EI179" s="68">
        <f t="shared" si="1443"/>
        <v>11.341466987456847</v>
      </c>
      <c r="EJ179" s="68">
        <f t="shared" si="1443"/>
        <v>0</v>
      </c>
      <c r="EK179" s="139">
        <f t="shared" si="1258"/>
        <v>184.09485270775602</v>
      </c>
      <c r="EL179" s="140">
        <f t="shared" si="1259"/>
        <v>-51.137459085487784</v>
      </c>
      <c r="EM179" s="149">
        <f t="shared" si="1328"/>
        <v>40</v>
      </c>
      <c r="EN179" s="139">
        <f>+[1]Аппарат!EN174</f>
        <v>40</v>
      </c>
      <c r="EO179" s="139">
        <f>+[1]Аппарат!EO174</f>
        <v>0</v>
      </c>
      <c r="EP179" s="68"/>
      <c r="EQ179" s="150">
        <f t="shared" si="1329"/>
        <v>8.1519999999999992</v>
      </c>
      <c r="ER179" s="139">
        <f>+[1]Аппарат!ER174</f>
        <v>8.1519999999999992</v>
      </c>
      <c r="ES179" s="139">
        <f>+[1]Аппарат!ES174</f>
        <v>0</v>
      </c>
      <c r="ET179" s="68"/>
      <c r="EU179" s="139">
        <f t="shared" si="1260"/>
        <v>31.847999999999999</v>
      </c>
      <c r="EV179" s="140">
        <f t="shared" si="1261"/>
        <v>-79.62</v>
      </c>
      <c r="EW179" s="149">
        <f t="shared" si="1330"/>
        <v>40</v>
      </c>
      <c r="EX179" s="139">
        <f>+[1]Аппарат!EX174</f>
        <v>40</v>
      </c>
      <c r="EY179" s="139">
        <f>+[1]Аппарат!EY174</f>
        <v>0</v>
      </c>
      <c r="EZ179" s="68"/>
      <c r="FA179" s="150">
        <f t="shared" si="1331"/>
        <v>7.9720000000000004</v>
      </c>
      <c r="FB179" s="139">
        <f>+[1]Аппарат!FB174</f>
        <v>7.9720000000000004</v>
      </c>
      <c r="FC179" s="139">
        <f>+[1]Аппарат!FC174</f>
        <v>0</v>
      </c>
      <c r="FD179" s="68"/>
      <c r="FE179" s="139">
        <f t="shared" si="1262"/>
        <v>32.027999999999999</v>
      </c>
      <c r="FF179" s="140">
        <f t="shared" si="1263"/>
        <v>-80.069999999999993</v>
      </c>
      <c r="FG179" s="149">
        <f t="shared" si="1332"/>
        <v>40</v>
      </c>
      <c r="FH179" s="139">
        <f>+[1]Аппарат!FH174</f>
        <v>40</v>
      </c>
      <c r="FI179" s="139">
        <f>+[1]Аппарат!FI174</f>
        <v>0</v>
      </c>
      <c r="FJ179" s="68"/>
      <c r="FK179" s="150">
        <f t="shared" si="1333"/>
        <v>7.4119999999999999</v>
      </c>
      <c r="FL179" s="139">
        <f>+[1]Аппарат!FL174</f>
        <v>7.4119999999999999</v>
      </c>
      <c r="FM179" s="139">
        <f>+[1]Аппарат!FM174</f>
        <v>0</v>
      </c>
      <c r="FN179" s="68"/>
      <c r="FO179" s="139">
        <f t="shared" si="1264"/>
        <v>32.588000000000001</v>
      </c>
      <c r="FP179" s="140">
        <f t="shared" si="1265"/>
        <v>-81.47</v>
      </c>
      <c r="FQ179" s="149">
        <f t="shared" si="1334"/>
        <v>120</v>
      </c>
      <c r="FR179" s="68">
        <f t="shared" si="1444"/>
        <v>120</v>
      </c>
      <c r="FS179" s="68">
        <f t="shared" si="1444"/>
        <v>0</v>
      </c>
      <c r="FT179" s="68">
        <f t="shared" si="1444"/>
        <v>0</v>
      </c>
      <c r="FU179" s="150">
        <f t="shared" si="1335"/>
        <v>23.535999999999998</v>
      </c>
      <c r="FV179" s="68">
        <f t="shared" si="1445"/>
        <v>23.535999999999998</v>
      </c>
      <c r="FW179" s="68">
        <f t="shared" si="1445"/>
        <v>0</v>
      </c>
      <c r="FX179" s="68">
        <f t="shared" si="1445"/>
        <v>0</v>
      </c>
      <c r="FY179" s="139">
        <f t="shared" si="1266"/>
        <v>96.463999999999999</v>
      </c>
      <c r="FZ179" s="140">
        <f t="shared" si="1267"/>
        <v>-80.38666666666667</v>
      </c>
      <c r="GA179" s="149">
        <f t="shared" si="1336"/>
        <v>240</v>
      </c>
      <c r="GB179" s="68">
        <f t="shared" si="1446"/>
        <v>240</v>
      </c>
      <c r="GC179" s="68">
        <f t="shared" si="1446"/>
        <v>0</v>
      </c>
      <c r="GD179" s="68">
        <f t="shared" si="1446"/>
        <v>0</v>
      </c>
      <c r="GE179" s="150">
        <f t="shared" si="1337"/>
        <v>155.42099999999999</v>
      </c>
      <c r="GF179" s="68">
        <f t="shared" si="1447"/>
        <v>155.42099999999999</v>
      </c>
      <c r="GG179" s="68">
        <f t="shared" si="1447"/>
        <v>0</v>
      </c>
      <c r="GH179" s="68">
        <f t="shared" si="1447"/>
        <v>0</v>
      </c>
      <c r="GI179" s="139">
        <f t="shared" si="1268"/>
        <v>84.579000000000008</v>
      </c>
      <c r="GJ179" s="140">
        <f t="shared" si="1269"/>
        <v>-35.241250000000008</v>
      </c>
      <c r="GK179" s="149">
        <f t="shared" si="1338"/>
        <v>480</v>
      </c>
      <c r="GL179" s="68">
        <f t="shared" si="1448"/>
        <v>480</v>
      </c>
      <c r="GM179" s="68">
        <f t="shared" si="1448"/>
        <v>0</v>
      </c>
      <c r="GN179" s="68">
        <f t="shared" si="1448"/>
        <v>0</v>
      </c>
      <c r="GO179" s="150">
        <f t="shared" si="1339"/>
        <v>199.44114729224398</v>
      </c>
      <c r="GP179" s="68">
        <f t="shared" si="1449"/>
        <v>188.09968030478714</v>
      </c>
      <c r="GQ179" s="68">
        <f t="shared" si="1449"/>
        <v>11.341466987456847</v>
      </c>
      <c r="GR179" s="68">
        <f t="shared" si="1449"/>
        <v>0</v>
      </c>
      <c r="GS179" s="139">
        <f t="shared" si="1270"/>
        <v>280.55885270775605</v>
      </c>
      <c r="GT179" s="140">
        <f t="shared" si="1271"/>
        <v>-58.449760980782507</v>
      </c>
      <c r="GV179" s="31">
        <f>+GK179</f>
        <v>480</v>
      </c>
      <c r="GX179" s="65">
        <f t="shared" si="1158"/>
        <v>-44.020147292243998</v>
      </c>
      <c r="GY179" s="155"/>
      <c r="GZ179" s="79">
        <f t="shared" si="1375"/>
        <v>26.176147292244</v>
      </c>
      <c r="HD179" s="65">
        <f>+[1]Аппарат!EG174</f>
        <v>175.90514729224398</v>
      </c>
    </row>
    <row r="180" spans="1:216" ht="15.75" x14ac:dyDescent="0.2">
      <c r="A180" s="367"/>
      <c r="B180" s="107" t="s">
        <v>439</v>
      </c>
      <c r="C180" s="149">
        <f t="shared" si="1433"/>
        <v>125</v>
      </c>
      <c r="D180" s="139">
        <f>+[1]Аппарат!D175</f>
        <v>125</v>
      </c>
      <c r="E180" s="139">
        <f>+[1]Аппарат!E175</f>
        <v>0</v>
      </c>
      <c r="F180" s="68"/>
      <c r="G180" s="150">
        <f t="shared" si="1413"/>
        <v>0</v>
      </c>
      <c r="H180" s="139">
        <f>+[1]Аппарат!H175</f>
        <v>0</v>
      </c>
      <c r="I180" s="139">
        <f>+[1]Аппарат!I175</f>
        <v>0</v>
      </c>
      <c r="J180" s="68"/>
      <c r="K180" s="139">
        <f t="shared" si="1162"/>
        <v>125</v>
      </c>
      <c r="L180" s="140">
        <f t="shared" si="1163"/>
        <v>-100</v>
      </c>
      <c r="M180" s="149">
        <f t="shared" si="1233"/>
        <v>125</v>
      </c>
      <c r="N180" s="139">
        <f>+[1]Аппарат!N175</f>
        <v>125</v>
      </c>
      <c r="O180" s="139">
        <f>+[1]Аппарат!O175</f>
        <v>0</v>
      </c>
      <c r="P180" s="68"/>
      <c r="Q180" s="150">
        <f t="shared" si="1156"/>
        <v>107.4045895621</v>
      </c>
      <c r="R180" s="139">
        <f>+[1]Аппарат!R175</f>
        <v>75.309370336100002</v>
      </c>
      <c r="S180" s="139">
        <f>+[1]Аппарат!S175</f>
        <v>32.095219225999998</v>
      </c>
      <c r="T180" s="68"/>
      <c r="U180" s="139">
        <f t="shared" si="1166"/>
        <v>17.5954104379</v>
      </c>
      <c r="V180" s="140">
        <f t="shared" si="1167"/>
        <v>-14.076328350319997</v>
      </c>
      <c r="W180" s="149">
        <f t="shared" si="1308"/>
        <v>125</v>
      </c>
      <c r="X180" s="139">
        <f>+[1]Аппарат!X175</f>
        <v>125</v>
      </c>
      <c r="Y180" s="139">
        <f>+[1]Аппарат!Y175</f>
        <v>0</v>
      </c>
      <c r="Z180" s="68"/>
      <c r="AA180" s="150">
        <f t="shared" si="1309"/>
        <v>213.68</v>
      </c>
      <c r="AB180" s="139">
        <f>+[1]Аппарат!AB175</f>
        <v>156.44238884640001</v>
      </c>
      <c r="AC180" s="139">
        <f>+[1]Аппарат!AC175</f>
        <v>57.237611153600007</v>
      </c>
      <c r="AD180" s="68"/>
      <c r="AE180" s="139">
        <f t="shared" si="1170"/>
        <v>-88.68</v>
      </c>
      <c r="AF180" s="140">
        <f t="shared" si="1171"/>
        <v>70.944000000000017</v>
      </c>
      <c r="AG180" s="149">
        <f t="shared" si="1310"/>
        <v>375</v>
      </c>
      <c r="AH180" s="68">
        <f t="shared" si="1434"/>
        <v>375</v>
      </c>
      <c r="AI180" s="68">
        <f t="shared" si="1434"/>
        <v>0</v>
      </c>
      <c r="AJ180" s="68">
        <f t="shared" si="1434"/>
        <v>0</v>
      </c>
      <c r="AK180" s="150">
        <f t="shared" si="1311"/>
        <v>321.08458956210001</v>
      </c>
      <c r="AL180" s="68">
        <f t="shared" si="1435"/>
        <v>231.7517591825</v>
      </c>
      <c r="AM180" s="68">
        <f t="shared" si="1435"/>
        <v>89.332830379600011</v>
      </c>
      <c r="AN180" s="68">
        <f t="shared" si="1435"/>
        <v>0</v>
      </c>
      <c r="AO180" s="139">
        <f t="shared" si="1174"/>
        <v>53.915410437899993</v>
      </c>
      <c r="AP180" s="140">
        <f t="shared" si="1175"/>
        <v>-14.377442783440003</v>
      </c>
      <c r="AQ180" s="149">
        <f t="shared" si="1312"/>
        <v>125</v>
      </c>
      <c r="AR180" s="139">
        <f>+[1]Аппарат!AR175</f>
        <v>125</v>
      </c>
      <c r="AS180" s="139">
        <f>+[1]Аппарат!AS175</f>
        <v>0</v>
      </c>
      <c r="AT180" s="68"/>
      <c r="AU180" s="150">
        <f t="shared" si="1313"/>
        <v>85.801240000000007</v>
      </c>
      <c r="AV180" s="139">
        <f>+[1]Аппарат!AV175</f>
        <v>61.46383924860033</v>
      </c>
      <c r="AW180" s="139">
        <f>+[1]Аппарат!AW175</f>
        <v>24.337400751399674</v>
      </c>
      <c r="AX180" s="68"/>
      <c r="AY180" s="139">
        <f t="shared" si="1178"/>
        <v>39.198759999999993</v>
      </c>
      <c r="AZ180" s="140">
        <f t="shared" si="1179"/>
        <v>-31.359008000000003</v>
      </c>
      <c r="BA180" s="149">
        <f t="shared" si="1314"/>
        <v>125</v>
      </c>
      <c r="BB180" s="139">
        <f>+[1]Аппарат!BB175</f>
        <v>125</v>
      </c>
      <c r="BC180" s="139">
        <f>+[1]Аппарат!BC175</f>
        <v>0</v>
      </c>
      <c r="BD180" s="68"/>
      <c r="BE180" s="150">
        <f t="shared" si="1315"/>
        <v>73.789000000000001</v>
      </c>
      <c r="BF180" s="139">
        <f>+[1]Аппарат!BF175</f>
        <v>52.825629797158967</v>
      </c>
      <c r="BG180" s="139">
        <f>+[1]Аппарат!BG175</f>
        <v>20.96337020284103</v>
      </c>
      <c r="BH180" s="68"/>
      <c r="BI180" s="139">
        <f t="shared" si="1182"/>
        <v>51.210999999999999</v>
      </c>
      <c r="BJ180" s="140">
        <f t="shared" si="1183"/>
        <v>-40.968799999999995</v>
      </c>
      <c r="BK180" s="149">
        <f t="shared" si="1316"/>
        <v>125</v>
      </c>
      <c r="BL180" s="139">
        <f>+[1]Аппарат!BL175</f>
        <v>125</v>
      </c>
      <c r="BM180" s="139">
        <f>+[1]Аппарат!BM175</f>
        <v>0</v>
      </c>
      <c r="BN180" s="68"/>
      <c r="BO180" s="150">
        <f t="shared" si="1317"/>
        <v>136.71</v>
      </c>
      <c r="BP180" s="139">
        <f>+[1]Аппарат!BP175</f>
        <v>136.71</v>
      </c>
      <c r="BQ180" s="139">
        <f>+[1]Аппарат!BQ175</f>
        <v>0</v>
      </c>
      <c r="BR180" s="68"/>
      <c r="BS180" s="139">
        <f t="shared" si="1186"/>
        <v>-11.710000000000008</v>
      </c>
      <c r="BT180" s="140">
        <f t="shared" si="1187"/>
        <v>9.367999999999995</v>
      </c>
      <c r="BU180" s="149">
        <f t="shared" si="1318"/>
        <v>375</v>
      </c>
      <c r="BV180" s="68">
        <f t="shared" si="1436"/>
        <v>375</v>
      </c>
      <c r="BW180" s="68">
        <f t="shared" si="1436"/>
        <v>0</v>
      </c>
      <c r="BX180" s="68">
        <f t="shared" si="1436"/>
        <v>0</v>
      </c>
      <c r="BY180" s="150">
        <f t="shared" si="1319"/>
        <v>296.30024000000003</v>
      </c>
      <c r="BZ180" s="68">
        <f t="shared" si="1437"/>
        <v>250.9994690457593</v>
      </c>
      <c r="CA180" s="68">
        <f t="shared" si="1437"/>
        <v>45.300770954240704</v>
      </c>
      <c r="CB180" s="68">
        <f t="shared" si="1437"/>
        <v>0</v>
      </c>
      <c r="CC180" s="139">
        <f t="shared" si="1190"/>
        <v>78.699759999999969</v>
      </c>
      <c r="CD180" s="140">
        <f t="shared" si="1191"/>
        <v>-20.986602666666656</v>
      </c>
      <c r="CE180" s="149">
        <f t="shared" si="1320"/>
        <v>750</v>
      </c>
      <c r="CF180" s="68">
        <f t="shared" si="1438"/>
        <v>750</v>
      </c>
      <c r="CG180" s="68">
        <f t="shared" si="1438"/>
        <v>0</v>
      </c>
      <c r="CH180" s="68">
        <f t="shared" si="1438"/>
        <v>0</v>
      </c>
      <c r="CI180" s="150">
        <f t="shared" si="1321"/>
        <v>617.38482956209998</v>
      </c>
      <c r="CJ180" s="68">
        <f>+[1]Аппарат!CJ175</f>
        <v>482.75122822825927</v>
      </c>
      <c r="CK180" s="68">
        <f>+[1]Аппарат!CK175</f>
        <v>134.63360133384072</v>
      </c>
      <c r="CL180" s="68"/>
      <c r="CM180" s="139">
        <f t="shared" si="1194"/>
        <v>132.61517043790002</v>
      </c>
      <c r="CN180" s="140">
        <f t="shared" si="1195"/>
        <v>-17.682022725053343</v>
      </c>
      <c r="CO180" s="149">
        <f t="shared" si="1411"/>
        <v>125</v>
      </c>
      <c r="CP180" s="139">
        <f>+[1]Аппарат!CP175</f>
        <v>125</v>
      </c>
      <c r="CQ180" s="139">
        <f>+[1]Аппарат!CQ175</f>
        <v>0</v>
      </c>
      <c r="CR180" s="68"/>
      <c r="CS180" s="150">
        <f t="shared" si="1439"/>
        <v>167.40700000000004</v>
      </c>
      <c r="CT180" s="139">
        <f>+[1]Аппарат!CT175</f>
        <v>117.99179089685042</v>
      </c>
      <c r="CU180" s="139">
        <f>+[1]Аппарат!CU175</f>
        <v>49.415209103149607</v>
      </c>
      <c r="CV180" s="68"/>
      <c r="CW180" s="139">
        <f t="shared" si="1250"/>
        <v>-42.407000000000039</v>
      </c>
      <c r="CX180" s="140">
        <f t="shared" si="1251"/>
        <v>33.925600000000031</v>
      </c>
      <c r="CY180" s="149">
        <f t="shared" si="1239"/>
        <v>125</v>
      </c>
      <c r="CZ180" s="139">
        <f>+[1]Аппарат!CZ175</f>
        <v>125</v>
      </c>
      <c r="DA180" s="139">
        <f>+[1]Аппарат!DA175</f>
        <v>0</v>
      </c>
      <c r="DB180" s="68"/>
      <c r="DC180" s="150">
        <f t="shared" si="1157"/>
        <v>63.874000000000009</v>
      </c>
      <c r="DD180" s="139">
        <f>+[1]Аппарат!DD175</f>
        <v>46.089042623460351</v>
      </c>
      <c r="DE180" s="139">
        <f>+[1]Аппарат!DE175</f>
        <v>17.784957376539655</v>
      </c>
      <c r="DF180" s="68"/>
      <c r="DG180" s="139">
        <f t="shared" si="1252"/>
        <v>61.125999999999991</v>
      </c>
      <c r="DH180" s="140">
        <f t="shared" si="1253"/>
        <v>-48.90079999999999</v>
      </c>
      <c r="DI180" s="149">
        <f t="shared" si="1322"/>
        <v>125</v>
      </c>
      <c r="DJ180" s="139">
        <f>+[1]Аппарат!DJ175</f>
        <v>125</v>
      </c>
      <c r="DK180" s="139">
        <f>+[1]Аппарат!DK175</f>
        <v>0</v>
      </c>
      <c r="DL180" s="68"/>
      <c r="DM180" s="150">
        <f t="shared" si="1323"/>
        <v>98.142148014089585</v>
      </c>
      <c r="DN180" s="139">
        <f>+[1]Аппарат!DN175</f>
        <v>70.960460488452327</v>
      </c>
      <c r="DO180" s="139">
        <f>+[1]Аппарат!DO175</f>
        <v>27.181687525637255</v>
      </c>
      <c r="DP180" s="68"/>
      <c r="DQ180" s="139">
        <f t="shared" si="1254"/>
        <v>26.857851985910415</v>
      </c>
      <c r="DR180" s="140">
        <f t="shared" si="1255"/>
        <v>-21.486281588728332</v>
      </c>
      <c r="DS180" s="149">
        <f t="shared" si="1324"/>
        <v>375</v>
      </c>
      <c r="DT180" s="68">
        <f t="shared" si="1440"/>
        <v>375</v>
      </c>
      <c r="DU180" s="68">
        <f t="shared" si="1440"/>
        <v>0</v>
      </c>
      <c r="DV180" s="68">
        <f t="shared" si="1440"/>
        <v>0</v>
      </c>
      <c r="DW180" s="150">
        <f t="shared" si="1325"/>
        <v>329.42314801408963</v>
      </c>
      <c r="DX180" s="68">
        <f t="shared" si="1441"/>
        <v>235.04129400876309</v>
      </c>
      <c r="DY180" s="68">
        <f t="shared" si="1441"/>
        <v>94.381854005326517</v>
      </c>
      <c r="DZ180" s="68">
        <f t="shared" si="1441"/>
        <v>0</v>
      </c>
      <c r="EA180" s="139">
        <f t="shared" si="1256"/>
        <v>45.576851985910366</v>
      </c>
      <c r="EB180" s="140">
        <f t="shared" si="1257"/>
        <v>-12.153827196242759</v>
      </c>
      <c r="EC180" s="149">
        <f t="shared" si="1326"/>
        <v>1125</v>
      </c>
      <c r="ED180" s="68">
        <f t="shared" si="1442"/>
        <v>1125</v>
      </c>
      <c r="EE180" s="68">
        <f t="shared" si="1442"/>
        <v>0</v>
      </c>
      <c r="EF180" s="68">
        <f t="shared" si="1442"/>
        <v>0</v>
      </c>
      <c r="EG180" s="150">
        <f t="shared" si="1327"/>
        <v>946.80797757618961</v>
      </c>
      <c r="EH180" s="68">
        <f t="shared" si="1443"/>
        <v>717.79252223702235</v>
      </c>
      <c r="EI180" s="68">
        <f t="shared" si="1443"/>
        <v>229.01545533916723</v>
      </c>
      <c r="EJ180" s="68">
        <f t="shared" si="1443"/>
        <v>0</v>
      </c>
      <c r="EK180" s="139">
        <f t="shared" si="1258"/>
        <v>178.19202242381039</v>
      </c>
      <c r="EL180" s="140">
        <f t="shared" si="1259"/>
        <v>-15.839290882116472</v>
      </c>
      <c r="EM180" s="149">
        <f t="shared" si="1328"/>
        <v>125</v>
      </c>
      <c r="EN180" s="139">
        <f>+[1]Аппарат!EN175</f>
        <v>125</v>
      </c>
      <c r="EO180" s="139">
        <f>+[1]Аппарат!EO175</f>
        <v>0</v>
      </c>
      <c r="EP180" s="68"/>
      <c r="EQ180" s="150">
        <f t="shared" si="1329"/>
        <v>92.474000000000004</v>
      </c>
      <c r="ER180" s="139">
        <f>+[1]Аппарат!ER175</f>
        <v>67.079219871000063</v>
      </c>
      <c r="ES180" s="139">
        <f>+[1]Аппарат!ES175</f>
        <v>25.394780128999937</v>
      </c>
      <c r="ET180" s="68"/>
      <c r="EU180" s="139">
        <f t="shared" si="1260"/>
        <v>32.525999999999996</v>
      </c>
      <c r="EV180" s="140">
        <f t="shared" si="1261"/>
        <v>-26.020799999999994</v>
      </c>
      <c r="EW180" s="149">
        <f t="shared" si="1330"/>
        <v>125</v>
      </c>
      <c r="EX180" s="139">
        <f>+[1]Аппарат!EX175</f>
        <v>125</v>
      </c>
      <c r="EY180" s="139">
        <f>+[1]Аппарат!EY175</f>
        <v>0</v>
      </c>
      <c r="EZ180" s="68"/>
      <c r="FA180" s="150">
        <f t="shared" si="1331"/>
        <v>169.31399999999999</v>
      </c>
      <c r="FB180" s="139">
        <f>+[1]Аппарат!FB175</f>
        <v>169.31399999999999</v>
      </c>
      <c r="FC180" s="139">
        <f>+[1]Аппарат!FC175</f>
        <v>0</v>
      </c>
      <c r="FD180" s="68"/>
      <c r="FE180" s="139">
        <f t="shared" si="1262"/>
        <v>-44.313999999999993</v>
      </c>
      <c r="FF180" s="140">
        <f t="shared" si="1263"/>
        <v>35.4512</v>
      </c>
      <c r="FG180" s="149">
        <f t="shared" si="1332"/>
        <v>125</v>
      </c>
      <c r="FH180" s="139">
        <f>+[1]Аппарат!FH175</f>
        <v>125</v>
      </c>
      <c r="FI180" s="139">
        <f>+[1]Аппарат!FI175</f>
        <v>0</v>
      </c>
      <c r="FJ180" s="68"/>
      <c r="FK180" s="150">
        <f t="shared" si="1333"/>
        <v>93.427999999999997</v>
      </c>
      <c r="FL180" s="139">
        <f>+[1]Аппарат!FL175</f>
        <v>93.427999999999997</v>
      </c>
      <c r="FM180" s="139">
        <f>+[1]Аппарат!FM175</f>
        <v>0</v>
      </c>
      <c r="FN180" s="68"/>
      <c r="FO180" s="139">
        <f t="shared" si="1264"/>
        <v>31.572000000000003</v>
      </c>
      <c r="FP180" s="140">
        <f t="shared" si="1265"/>
        <v>-25.257599999999996</v>
      </c>
      <c r="FQ180" s="149">
        <f t="shared" si="1334"/>
        <v>375</v>
      </c>
      <c r="FR180" s="68">
        <f t="shared" si="1444"/>
        <v>375</v>
      </c>
      <c r="FS180" s="68">
        <f t="shared" si="1444"/>
        <v>0</v>
      </c>
      <c r="FT180" s="68">
        <f t="shared" si="1444"/>
        <v>0</v>
      </c>
      <c r="FU180" s="150">
        <f t="shared" si="1335"/>
        <v>355.21599999999995</v>
      </c>
      <c r="FV180" s="68">
        <f t="shared" si="1445"/>
        <v>329.82121987100004</v>
      </c>
      <c r="FW180" s="68">
        <f t="shared" si="1445"/>
        <v>25.394780128999937</v>
      </c>
      <c r="FX180" s="68">
        <f t="shared" si="1445"/>
        <v>0</v>
      </c>
      <c r="FY180" s="139">
        <f t="shared" si="1266"/>
        <v>19.784000000000049</v>
      </c>
      <c r="FZ180" s="140">
        <f t="shared" si="1267"/>
        <v>-5.2757333333333492</v>
      </c>
      <c r="GA180" s="149">
        <f t="shared" si="1336"/>
        <v>750</v>
      </c>
      <c r="GB180" s="68">
        <f t="shared" si="1446"/>
        <v>750</v>
      </c>
      <c r="GC180" s="68">
        <f t="shared" si="1446"/>
        <v>0</v>
      </c>
      <c r="GD180" s="68">
        <f t="shared" si="1446"/>
        <v>0</v>
      </c>
      <c r="GE180" s="150">
        <f t="shared" si="1337"/>
        <v>684.63914801408964</v>
      </c>
      <c r="GF180" s="68">
        <f t="shared" si="1447"/>
        <v>564.86251387976313</v>
      </c>
      <c r="GG180" s="68">
        <f t="shared" si="1447"/>
        <v>119.77663413432646</v>
      </c>
      <c r="GH180" s="68">
        <f t="shared" si="1447"/>
        <v>0</v>
      </c>
      <c r="GI180" s="139">
        <f t="shared" si="1268"/>
        <v>65.360851985910358</v>
      </c>
      <c r="GJ180" s="140">
        <f t="shared" si="1269"/>
        <v>-8.7147802647880468</v>
      </c>
      <c r="GK180" s="149">
        <f t="shared" si="1338"/>
        <v>1500</v>
      </c>
      <c r="GL180" s="68">
        <f t="shared" si="1448"/>
        <v>1500</v>
      </c>
      <c r="GM180" s="68">
        <f t="shared" si="1448"/>
        <v>0</v>
      </c>
      <c r="GN180" s="68">
        <f t="shared" si="1448"/>
        <v>0</v>
      </c>
      <c r="GO180" s="150">
        <f t="shared" si="1339"/>
        <v>1302.0239775761897</v>
      </c>
      <c r="GP180" s="68">
        <f t="shared" si="1449"/>
        <v>1047.6137421080225</v>
      </c>
      <c r="GQ180" s="68">
        <f t="shared" si="1449"/>
        <v>254.41023546816717</v>
      </c>
      <c r="GR180" s="68">
        <f t="shared" si="1449"/>
        <v>0</v>
      </c>
      <c r="GS180" s="139">
        <f t="shared" si="1270"/>
        <v>197.97602242381026</v>
      </c>
      <c r="GT180" s="140">
        <f t="shared" si="1271"/>
        <v>-13.198401494920688</v>
      </c>
      <c r="GV180" s="31">
        <f>+GK180</f>
        <v>1500</v>
      </c>
      <c r="GW180" s="31">
        <v>1007.95263</v>
      </c>
      <c r="GX180" s="65">
        <f t="shared" si="1158"/>
        <v>390.56780043790002</v>
      </c>
      <c r="GY180" s="155"/>
      <c r="GZ180" s="79">
        <f t="shared" si="1375"/>
        <v>321.08458956210001</v>
      </c>
      <c r="HD180" s="65">
        <f>+[1]Аппарат!EG175</f>
        <v>946.80797757618961</v>
      </c>
    </row>
    <row r="181" spans="1:216" ht="15.75" x14ac:dyDescent="0.2">
      <c r="A181" s="367"/>
      <c r="B181" s="107" t="s">
        <v>440</v>
      </c>
      <c r="C181" s="149">
        <f t="shared" si="1433"/>
        <v>354.50700000000001</v>
      </c>
      <c r="D181" s="157">
        <f>+[1]Аппарат!D176+[1]Филиалы!D115</f>
        <v>343.79057842761415</v>
      </c>
      <c r="E181" s="157">
        <f>+[1]Аппарат!E176+[1]Филиалы!F115</f>
        <v>10.716421572385872</v>
      </c>
      <c r="F181" s="68">
        <f>+[1]Филиалы!E115</f>
        <v>0</v>
      </c>
      <c r="G181" s="150">
        <f t="shared" si="1413"/>
        <v>298.59530293589995</v>
      </c>
      <c r="H181" s="157">
        <f>+[1]Аппарат!H176+[1]Филиалы!H115</f>
        <v>289.03563286239995</v>
      </c>
      <c r="I181" s="157">
        <f>+[1]Аппарат!I176+[1]Филиалы!J115</f>
        <v>9.5596700734999995</v>
      </c>
      <c r="J181" s="68">
        <f>+[1]Филиалы!I115</f>
        <v>0</v>
      </c>
      <c r="K181" s="157">
        <f t="shared" si="1162"/>
        <v>55.911697064100053</v>
      </c>
      <c r="L181" s="158">
        <f t="shared" si="1163"/>
        <v>-15.771676458885182</v>
      </c>
      <c r="M181" s="149">
        <f t="shared" si="1233"/>
        <v>426.44700000000012</v>
      </c>
      <c r="N181" s="157">
        <f>+[1]Аппарат!N176+[1]Филиалы!N115</f>
        <v>415.76045847136254</v>
      </c>
      <c r="O181" s="157">
        <f>+[1]Аппарат!O176+[1]Филиалы!P115</f>
        <v>10.68654152863755</v>
      </c>
      <c r="P181" s="68">
        <f>+[1]Филиалы!O115</f>
        <v>0</v>
      </c>
      <c r="Q181" s="150">
        <f t="shared" si="1156"/>
        <v>643.06556711923201</v>
      </c>
      <c r="R181" s="157">
        <f>+[1]Аппарат!R176+[1]Филиалы!R115</f>
        <v>628.22218019352249</v>
      </c>
      <c r="S181" s="157">
        <f>+[1]Аппарат!S176+[1]Филиалы!T115</f>
        <v>14.84338692570949</v>
      </c>
      <c r="T181" s="68">
        <f>+[1]Филиалы!S115</f>
        <v>0</v>
      </c>
      <c r="U181" s="157">
        <f t="shared" si="1166"/>
        <v>-216.6185671192319</v>
      </c>
      <c r="V181" s="158">
        <f t="shared" si="1167"/>
        <v>50.796128737974897</v>
      </c>
      <c r="W181" s="149">
        <f t="shared" si="1308"/>
        <v>423.55700000000002</v>
      </c>
      <c r="X181" s="157">
        <f>+[1]Аппарат!X176+[1]Филиалы!X115</f>
        <v>412.84057842761416</v>
      </c>
      <c r="Y181" s="157">
        <f>+[1]Аппарат!Y176+[1]Филиалы!Z115</f>
        <v>10.716421572385874</v>
      </c>
      <c r="Z181" s="68">
        <f>+[1]Филиалы!Y115</f>
        <v>0</v>
      </c>
      <c r="AA181" s="150">
        <f t="shared" si="1309"/>
        <v>581.1616860351055</v>
      </c>
      <c r="AB181" s="157">
        <f>+[1]Аппарат!AB176+[1]Филиалы!AB115</f>
        <v>542.57531580199998</v>
      </c>
      <c r="AC181" s="157">
        <f>+[1]Аппарат!AC176+[1]Филиалы!AD115</f>
        <v>37.695780233105502</v>
      </c>
      <c r="AD181" s="68">
        <f>+[1]Филиалы!AC115</f>
        <v>0.89058999999999999</v>
      </c>
      <c r="AE181" s="157">
        <f t="shared" si="1170"/>
        <v>-157.60468603510549</v>
      </c>
      <c r="AF181" s="158">
        <f t="shared" si="1171"/>
        <v>37.209793731447121</v>
      </c>
      <c r="AG181" s="149">
        <f t="shared" si="1310"/>
        <v>1204.5110000000002</v>
      </c>
      <c r="AH181" s="68">
        <f t="shared" si="1434"/>
        <v>1172.3916153265909</v>
      </c>
      <c r="AI181" s="68">
        <f t="shared" si="1434"/>
        <v>32.1193846734093</v>
      </c>
      <c r="AJ181" s="68">
        <f t="shared" si="1434"/>
        <v>0</v>
      </c>
      <c r="AK181" s="150">
        <f t="shared" si="1311"/>
        <v>1522.8225560902374</v>
      </c>
      <c r="AL181" s="68">
        <f t="shared" si="1435"/>
        <v>1459.8331288579225</v>
      </c>
      <c r="AM181" s="68">
        <f t="shared" si="1435"/>
        <v>62.098837232314992</v>
      </c>
      <c r="AN181" s="68">
        <f t="shared" si="1435"/>
        <v>0.89058999999999999</v>
      </c>
      <c r="AO181" s="157">
        <f t="shared" si="1174"/>
        <v>-318.31155609023722</v>
      </c>
      <c r="AP181" s="158">
        <f t="shared" si="1175"/>
        <v>26.426620934988307</v>
      </c>
      <c r="AQ181" s="149">
        <f t="shared" si="1312"/>
        <v>362.38181000000003</v>
      </c>
      <c r="AR181" s="157">
        <f>+[1]Аппарат!AR176+[1]Филиалы!AR115</f>
        <v>351.66538842761418</v>
      </c>
      <c r="AS181" s="157">
        <f>+[1]Аппарат!AS176+[1]Филиалы!AT115</f>
        <v>10.716421572385874</v>
      </c>
      <c r="AT181" s="68">
        <f>+[1]Филиалы!AS115</f>
        <v>0</v>
      </c>
      <c r="AU181" s="150">
        <f t="shared" si="1313"/>
        <v>448.42510891292966</v>
      </c>
      <c r="AV181" s="157">
        <f>+[1]Аппарат!AV176+[1]Филиалы!AV115</f>
        <v>427.88789900436808</v>
      </c>
      <c r="AW181" s="157">
        <f>+[1]Аппарат!AW176+[1]Филиалы!AX115</f>
        <v>20.191559908561601</v>
      </c>
      <c r="AX181" s="68">
        <f>+[1]Филиалы!AW115</f>
        <v>0.34564999999999996</v>
      </c>
      <c r="AY181" s="157">
        <f t="shared" si="1178"/>
        <v>-86.043298912929629</v>
      </c>
      <c r="AZ181" s="158">
        <f t="shared" si="1179"/>
        <v>23.743823927842726</v>
      </c>
      <c r="BA181" s="149">
        <f t="shared" si="1314"/>
        <v>373.15357999999992</v>
      </c>
      <c r="BB181" s="157">
        <f>+[1]Аппарат!BB176+[1]Филиалы!BB115</f>
        <v>362.26027295930464</v>
      </c>
      <c r="BC181" s="157">
        <f>+[1]Аппарат!BC176+[1]Филиалы!BD115</f>
        <v>10.893307040695305</v>
      </c>
      <c r="BD181" s="68">
        <f>+[1]Филиалы!BC115</f>
        <v>0</v>
      </c>
      <c r="BE181" s="150">
        <f t="shared" si="1315"/>
        <v>391.65467814198996</v>
      </c>
      <c r="BF181" s="157">
        <f>+[1]Аппарат!BF176+[1]Филиалы!BF115</f>
        <v>375.30600651949999</v>
      </c>
      <c r="BG181" s="157">
        <f>+[1]Аппарат!BG176+[1]Филиалы!BH115</f>
        <v>15.376671622490001</v>
      </c>
      <c r="BH181" s="68">
        <f>+[1]Филиалы!BG115</f>
        <v>0.97199999999999998</v>
      </c>
      <c r="BI181" s="157">
        <f t="shared" si="1182"/>
        <v>-18.501098141990042</v>
      </c>
      <c r="BJ181" s="158">
        <f t="shared" si="1183"/>
        <v>4.9580384950319996</v>
      </c>
      <c r="BK181" s="149">
        <f t="shared" si="1316"/>
        <v>375.04181</v>
      </c>
      <c r="BL181" s="157">
        <f>+[1]Аппарат!BL176+[1]Филиалы!BL115</f>
        <v>364.32538842761414</v>
      </c>
      <c r="BM181" s="157">
        <f>+[1]Аппарат!BM176+[1]Филиалы!BN115</f>
        <v>10.716421572385872</v>
      </c>
      <c r="BN181" s="68">
        <f>+[1]Филиалы!BM115</f>
        <v>0</v>
      </c>
      <c r="BO181" s="150">
        <f t="shared" si="1317"/>
        <v>353.84382000000011</v>
      </c>
      <c r="BP181" s="157">
        <f>+[1]Аппарат!BP176+[1]Филиалы!BP115</f>
        <v>340.92436604993458</v>
      </c>
      <c r="BQ181" s="157">
        <f>+[1]Аппарат!BQ176+[1]Филиалы!BR115</f>
        <v>7.7731539500655069</v>
      </c>
      <c r="BR181" s="68">
        <f>+[1]Филиалы!BQ115</f>
        <v>5.1463000000000001</v>
      </c>
      <c r="BS181" s="157">
        <f t="shared" si="1186"/>
        <v>21.197989999999891</v>
      </c>
      <c r="BT181" s="158">
        <f t="shared" si="1187"/>
        <v>-5.6521671543767127</v>
      </c>
      <c r="BU181" s="149">
        <f t="shared" si="1318"/>
        <v>1110.5771999999999</v>
      </c>
      <c r="BV181" s="68">
        <f t="shared" si="1436"/>
        <v>1078.251049814533</v>
      </c>
      <c r="BW181" s="68">
        <f t="shared" si="1436"/>
        <v>32.326150185467057</v>
      </c>
      <c r="BX181" s="68">
        <f t="shared" si="1436"/>
        <v>0</v>
      </c>
      <c r="BY181" s="150">
        <f t="shared" si="1319"/>
        <v>1193.92360705492</v>
      </c>
      <c r="BZ181" s="68">
        <f t="shared" si="1437"/>
        <v>1144.1182715738028</v>
      </c>
      <c r="CA181" s="68">
        <f t="shared" si="1437"/>
        <v>43.341385481117108</v>
      </c>
      <c r="CB181" s="68">
        <f t="shared" si="1437"/>
        <v>6.4639500000000005</v>
      </c>
      <c r="CC181" s="157">
        <f t="shared" si="1190"/>
        <v>-83.346407054920064</v>
      </c>
      <c r="CD181" s="158">
        <f t="shared" si="1191"/>
        <v>7.5047828331898074</v>
      </c>
      <c r="CE181" s="149">
        <f t="shared" si="1320"/>
        <v>2315.0882000000001</v>
      </c>
      <c r="CF181" s="68">
        <f t="shared" si="1438"/>
        <v>2250.6426651411239</v>
      </c>
      <c r="CG181" s="68">
        <f t="shared" si="1438"/>
        <v>64.445534858876357</v>
      </c>
      <c r="CH181" s="68">
        <f t="shared" si="1438"/>
        <v>0</v>
      </c>
      <c r="CI181" s="150">
        <f t="shared" si="1321"/>
        <v>2716.742163145158</v>
      </c>
      <c r="CJ181" s="68">
        <f>+[1]Аппарат!CJ176+[1]Филиалы!CJ115</f>
        <v>2603.9514004317257</v>
      </c>
      <c r="CK181" s="68">
        <f>+[1]Аппарат!CK176+[1]Филиалы!CL115</f>
        <v>104.08022271343209</v>
      </c>
      <c r="CL181" s="68">
        <f>+[1]Филиалы!CK115</f>
        <v>8.7105399999999999</v>
      </c>
      <c r="CM181" s="157">
        <f t="shared" si="1194"/>
        <v>-401.65396314515783</v>
      </c>
      <c r="CN181" s="158">
        <f t="shared" si="1195"/>
        <v>17.349402201832206</v>
      </c>
      <c r="CO181" s="149">
        <f t="shared" si="1411"/>
        <v>349.68260999999995</v>
      </c>
      <c r="CP181" s="157">
        <f>+[1]Аппарат!CP176+[1]Филиалы!CP115</f>
        <v>338.9661884276141</v>
      </c>
      <c r="CQ181" s="157">
        <f>+[1]Аппарат!CQ176+[1]Филиалы!CR115</f>
        <v>10.716421572385876</v>
      </c>
      <c r="CR181" s="68">
        <f>+[1]Филиалы!CQ115</f>
        <v>0</v>
      </c>
      <c r="CS181" s="150">
        <f t="shared" si="1439"/>
        <v>356.88826</v>
      </c>
      <c r="CT181" s="157">
        <f>+[1]Аппарат!CT176+[1]Филиалы!CT115</f>
        <v>347.65384831933164</v>
      </c>
      <c r="CU181" s="157">
        <f>+[1]Аппарат!CU176+[1]Филиалы!CV115</f>
        <v>8.4740516806683868</v>
      </c>
      <c r="CV181" s="68">
        <f>+[1]Филиалы!CU115</f>
        <v>0.76035999999999992</v>
      </c>
      <c r="CW181" s="157">
        <f t="shared" si="1250"/>
        <v>-7.2056500000000483</v>
      </c>
      <c r="CX181" s="158">
        <f t="shared" si="1251"/>
        <v>2.0606257771869281</v>
      </c>
      <c r="CY181" s="149">
        <f t="shared" si="1239"/>
        <v>376.69</v>
      </c>
      <c r="CZ181" s="157">
        <f>+[1]Аппарат!CZ176+[1]Филиалы!CZ115</f>
        <v>365.7976813014098</v>
      </c>
      <c r="DA181" s="157">
        <f>+[1]Аппарат!DA176+[1]Филиалы!DB115</f>
        <v>10.89231869859022</v>
      </c>
      <c r="DB181" s="68">
        <f>+[1]Филиалы!DA115</f>
        <v>0</v>
      </c>
      <c r="DC181" s="150">
        <f t="shared" si="1157"/>
        <v>434.02226000000002</v>
      </c>
      <c r="DD181" s="157">
        <f>+[1]Аппарат!DD176+[1]Филиалы!DD115</f>
        <v>417.4905974976985</v>
      </c>
      <c r="DE181" s="157">
        <f>+[1]Аппарат!DE176+[1]Филиалы!DF115</f>
        <v>15.413942502301488</v>
      </c>
      <c r="DF181" s="68">
        <f>+[1]Филиалы!DE115</f>
        <v>1.11772</v>
      </c>
      <c r="DG181" s="157">
        <f t="shared" si="1252"/>
        <v>-57.332260000000019</v>
      </c>
      <c r="DH181" s="158">
        <f t="shared" si="1253"/>
        <v>15.220011149751798</v>
      </c>
      <c r="DI181" s="149">
        <f t="shared" si="1322"/>
        <v>408.11</v>
      </c>
      <c r="DJ181" s="157">
        <f>+[1]Аппарат!DJ176+[1]Филиалы!DJ115</f>
        <v>397.39357842761416</v>
      </c>
      <c r="DK181" s="157">
        <f>+[1]Аппарат!DK176+[1]Филиалы!DL115</f>
        <v>10.716421572385876</v>
      </c>
      <c r="DL181" s="68">
        <f>+[1]Филиалы!DK115</f>
        <v>0</v>
      </c>
      <c r="DM181" s="150">
        <f t="shared" si="1323"/>
        <v>508.18221</v>
      </c>
      <c r="DN181" s="157">
        <f>+[1]Аппарат!DN176+[1]Филиалы!DN115</f>
        <v>491.12759748104293</v>
      </c>
      <c r="DO181" s="157">
        <f>+[1]Аппарат!DO176+[1]Филиалы!DP115</f>
        <v>16.512542518957048</v>
      </c>
      <c r="DP181" s="68">
        <f>+[1]Филиалы!DO115</f>
        <v>0.54207000000000005</v>
      </c>
      <c r="DQ181" s="157">
        <f t="shared" si="1254"/>
        <v>-100.07220999999998</v>
      </c>
      <c r="DR181" s="158">
        <f t="shared" si="1255"/>
        <v>24.520891426331133</v>
      </c>
      <c r="DS181" s="149">
        <f t="shared" si="1324"/>
        <v>1134.48261</v>
      </c>
      <c r="DT181" s="68">
        <f t="shared" si="1440"/>
        <v>1102.1574481566381</v>
      </c>
      <c r="DU181" s="68">
        <f t="shared" si="1440"/>
        <v>32.325161843361968</v>
      </c>
      <c r="DV181" s="68">
        <f t="shared" si="1440"/>
        <v>0</v>
      </c>
      <c r="DW181" s="150">
        <f t="shared" si="1325"/>
        <v>1299.0927300000001</v>
      </c>
      <c r="DX181" s="68">
        <f t="shared" si="1441"/>
        <v>1256.2720432980732</v>
      </c>
      <c r="DY181" s="68">
        <f t="shared" si="1441"/>
        <v>40.400536701926924</v>
      </c>
      <c r="DZ181" s="68">
        <f t="shared" si="1441"/>
        <v>2.42015</v>
      </c>
      <c r="EA181" s="157">
        <f t="shared" si="1256"/>
        <v>-164.61012000000005</v>
      </c>
      <c r="EB181" s="158">
        <f t="shared" si="1257"/>
        <v>14.509708526955748</v>
      </c>
      <c r="EC181" s="149">
        <f t="shared" si="1326"/>
        <v>3449.5708100000002</v>
      </c>
      <c r="ED181" s="68">
        <f t="shared" si="1442"/>
        <v>3352.800113297762</v>
      </c>
      <c r="EE181" s="68">
        <f t="shared" si="1442"/>
        <v>96.770696702238325</v>
      </c>
      <c r="EF181" s="68">
        <f t="shared" si="1442"/>
        <v>0</v>
      </c>
      <c r="EG181" s="150">
        <f t="shared" si="1327"/>
        <v>4015.8348931451578</v>
      </c>
      <c r="EH181" s="68">
        <f t="shared" si="1443"/>
        <v>3860.2234437297989</v>
      </c>
      <c r="EI181" s="68">
        <f t="shared" si="1443"/>
        <v>144.48075941535902</v>
      </c>
      <c r="EJ181" s="68">
        <f t="shared" si="1443"/>
        <v>11.13069</v>
      </c>
      <c r="EK181" s="157">
        <f t="shared" si="1258"/>
        <v>-566.26408314515766</v>
      </c>
      <c r="EL181" s="158">
        <f t="shared" si="1259"/>
        <v>16.415493820379282</v>
      </c>
      <c r="EM181" s="149">
        <f t="shared" si="1328"/>
        <v>440.22</v>
      </c>
      <c r="EN181" s="157">
        <f>+[1]Аппарат!EN176+[1]Филиалы!EN115</f>
        <v>429.50357842761417</v>
      </c>
      <c r="EO181" s="157">
        <f>+[1]Аппарат!EO176+[1]Филиалы!EP115</f>
        <v>10.716421572385874</v>
      </c>
      <c r="EP181" s="68">
        <f>+[1]Филиалы!EO115</f>
        <v>0</v>
      </c>
      <c r="EQ181" s="150">
        <f t="shared" si="1329"/>
        <v>539.68184000000008</v>
      </c>
      <c r="ER181" s="157">
        <f>+[1]Аппарат!ER176+[1]Филиалы!ER115</f>
        <v>509.10809598956678</v>
      </c>
      <c r="ES181" s="157">
        <f>+[1]Аппарат!ES176+[1]Филиалы!ET115</f>
        <v>30.168324010433199</v>
      </c>
      <c r="ET181" s="68">
        <f>+[1]Филиалы!ES115</f>
        <v>0.40542</v>
      </c>
      <c r="EU181" s="157">
        <f t="shared" si="1260"/>
        <v>-99.461840000000052</v>
      </c>
      <c r="EV181" s="158">
        <f t="shared" si="1261"/>
        <v>22.593666802962176</v>
      </c>
      <c r="EW181" s="149">
        <f t="shared" si="1330"/>
        <v>419.52000000000004</v>
      </c>
      <c r="EX181" s="157">
        <f>+[1]Аппарат!EX176+[1]Филиалы!EX115</f>
        <v>405.89915004543201</v>
      </c>
      <c r="EY181" s="157">
        <f>+[1]Аппарат!EY176+[1]Филиалы!EZ115</f>
        <v>13.620849954568023</v>
      </c>
      <c r="EZ181" s="68">
        <f>+[1]Филиалы!EY115</f>
        <v>0</v>
      </c>
      <c r="FA181" s="150">
        <f t="shared" si="1331"/>
        <v>499.07995</v>
      </c>
      <c r="FB181" s="157">
        <f>+[1]Аппарат!FB176+[1]Филиалы!FB115</f>
        <v>486.12646866067661</v>
      </c>
      <c r="FC181" s="157">
        <f>+[1]Аппарат!FC176+[1]Филиалы!FD115</f>
        <v>12.843481339323393</v>
      </c>
      <c r="FD181" s="68">
        <f>+[1]Филиалы!FC115</f>
        <v>0.11</v>
      </c>
      <c r="FE181" s="157">
        <f t="shared" si="1262"/>
        <v>-79.559949999999958</v>
      </c>
      <c r="FF181" s="158">
        <f t="shared" si="1263"/>
        <v>18.964518974065598</v>
      </c>
      <c r="FG181" s="149">
        <f t="shared" si="1332"/>
        <v>515.38</v>
      </c>
      <c r="FH181" s="157">
        <f>+[1]Аппарат!FH176+[1]Филиалы!FH115</f>
        <v>501.98447303451769</v>
      </c>
      <c r="FI181" s="157">
        <f>+[1]Аппарат!FI176+[1]Филиалы!FJ115</f>
        <v>13.39552696548234</v>
      </c>
      <c r="FJ181" s="68">
        <f>+[1]Филиалы!FI115</f>
        <v>0</v>
      </c>
      <c r="FK181" s="150">
        <f t="shared" si="1333"/>
        <v>605.75337000000013</v>
      </c>
      <c r="FL181" s="157">
        <f>+[1]Аппарат!FL176+[1]Филиалы!FL115</f>
        <v>579.86331036340084</v>
      </c>
      <c r="FM181" s="157">
        <f>+[1]Аппарат!FM176+[1]Филиалы!FN115</f>
        <v>25.197249636599235</v>
      </c>
      <c r="FN181" s="68">
        <f>+[1]Филиалы!FM115</f>
        <v>0.69281000000000004</v>
      </c>
      <c r="FO181" s="157">
        <f t="shared" si="1264"/>
        <v>-90.373370000000136</v>
      </c>
      <c r="FP181" s="158">
        <f t="shared" si="1265"/>
        <v>17.535288524971875</v>
      </c>
      <c r="FQ181" s="149">
        <f t="shared" si="1334"/>
        <v>1375.1200000000001</v>
      </c>
      <c r="FR181" s="68">
        <f t="shared" si="1444"/>
        <v>1337.387201507564</v>
      </c>
      <c r="FS181" s="68">
        <f t="shared" si="1444"/>
        <v>37.732798492436238</v>
      </c>
      <c r="FT181" s="68">
        <f t="shared" si="1444"/>
        <v>0</v>
      </c>
      <c r="FU181" s="150">
        <f t="shared" si="1335"/>
        <v>1644.5151599999999</v>
      </c>
      <c r="FV181" s="68">
        <f t="shared" si="1445"/>
        <v>1575.0978750136442</v>
      </c>
      <c r="FW181" s="68">
        <f t="shared" si="1445"/>
        <v>68.209054986355824</v>
      </c>
      <c r="FX181" s="68">
        <f t="shared" si="1445"/>
        <v>1.2082299999999999</v>
      </c>
      <c r="FY181" s="157">
        <f t="shared" si="1266"/>
        <v>-269.39515999999981</v>
      </c>
      <c r="FZ181" s="158">
        <f t="shared" si="1267"/>
        <v>19.590665541916337</v>
      </c>
      <c r="GA181" s="149">
        <f t="shared" si="1336"/>
        <v>2509.6026100000004</v>
      </c>
      <c r="GB181" s="68">
        <f t="shared" si="1446"/>
        <v>2439.5446496642021</v>
      </c>
      <c r="GC181" s="68">
        <f t="shared" si="1446"/>
        <v>70.057960335798214</v>
      </c>
      <c r="GD181" s="68">
        <f t="shared" si="1446"/>
        <v>0</v>
      </c>
      <c r="GE181" s="150">
        <f t="shared" si="1337"/>
        <v>2943.6078900000002</v>
      </c>
      <c r="GF181" s="68">
        <f t="shared" si="1447"/>
        <v>2831.3699183117174</v>
      </c>
      <c r="GG181" s="68">
        <f t="shared" si="1447"/>
        <v>108.60959168828275</v>
      </c>
      <c r="GH181" s="68">
        <f t="shared" si="1447"/>
        <v>3.6283799999999999</v>
      </c>
      <c r="GI181" s="157">
        <f t="shared" si="1268"/>
        <v>-434.00527999999986</v>
      </c>
      <c r="GJ181" s="158">
        <f t="shared" si="1269"/>
        <v>17.29378501084679</v>
      </c>
      <c r="GK181" s="149">
        <f t="shared" si="1338"/>
        <v>4824.6908100000001</v>
      </c>
      <c r="GL181" s="68">
        <f t="shared" si="1448"/>
        <v>4690.1873148053255</v>
      </c>
      <c r="GM181" s="68">
        <f t="shared" si="1448"/>
        <v>134.50349519467457</v>
      </c>
      <c r="GN181" s="68">
        <f t="shared" si="1448"/>
        <v>0</v>
      </c>
      <c r="GO181" s="150">
        <f t="shared" si="1339"/>
        <v>5660.3500531451582</v>
      </c>
      <c r="GP181" s="68">
        <f t="shared" si="1449"/>
        <v>5435.321318743443</v>
      </c>
      <c r="GQ181" s="68">
        <f t="shared" si="1449"/>
        <v>212.68981440171484</v>
      </c>
      <c r="GR181" s="68">
        <f t="shared" si="1449"/>
        <v>12.33892</v>
      </c>
      <c r="GS181" s="157">
        <f t="shared" si="1270"/>
        <v>-835.65924314515814</v>
      </c>
      <c r="GT181" s="158">
        <f t="shared" si="1271"/>
        <v>17.320472462465602</v>
      </c>
      <c r="GV181" s="31">
        <f>+GK181-[1]Шатура!GK115</f>
        <v>4689.6908100000001</v>
      </c>
      <c r="GW181" s="31">
        <v>2651.1277700000001</v>
      </c>
      <c r="GX181" s="65">
        <f t="shared" si="1158"/>
        <v>-65.614393145157919</v>
      </c>
      <c r="GY181" s="155"/>
      <c r="GZ181" s="79">
        <f t="shared" si="1375"/>
        <v>1522.8225560902374</v>
      </c>
      <c r="HD181" s="65">
        <f>+[1]Аппарат!EG176+[1]Филиалы!EG115</f>
        <v>4015.8348931451578</v>
      </c>
    </row>
    <row r="182" spans="1:216" ht="15.75" x14ac:dyDescent="0.2">
      <c r="A182" s="367"/>
      <c r="B182" s="107" t="s">
        <v>441</v>
      </c>
      <c r="C182" s="149">
        <f t="shared" si="1433"/>
        <v>3.73</v>
      </c>
      <c r="D182" s="157">
        <f>+[1]Аппарат!D177+[1]Филиалы!D116</f>
        <v>3.73</v>
      </c>
      <c r="E182" s="157">
        <f>+[1]Аппарат!E177+[1]Филиалы!F116</f>
        <v>0</v>
      </c>
      <c r="F182" s="68">
        <f>+[1]Филиалы!E116</f>
        <v>0</v>
      </c>
      <c r="G182" s="150">
        <f t="shared" si="1413"/>
        <v>5.01</v>
      </c>
      <c r="H182" s="157">
        <f>+[1]Аппарат!H177+[1]Филиалы!H116</f>
        <v>0</v>
      </c>
      <c r="I182" s="157">
        <f>+[1]Аппарат!I177+[1]Филиалы!J116</f>
        <v>0</v>
      </c>
      <c r="J182" s="68">
        <f>+[1]Филиалы!I116</f>
        <v>5.01</v>
      </c>
      <c r="K182" s="157">
        <f t="shared" si="1162"/>
        <v>-1.2799999999999998</v>
      </c>
      <c r="L182" s="158">
        <f t="shared" si="1163"/>
        <v>34.316353887399458</v>
      </c>
      <c r="M182" s="149">
        <f t="shared" si="1233"/>
        <v>33.700000000000003</v>
      </c>
      <c r="N182" s="157">
        <f>+[1]Аппарат!N177+[1]Филиалы!N116</f>
        <v>33.700000000000003</v>
      </c>
      <c r="O182" s="157">
        <f>+[1]Аппарат!O177+[1]Филиалы!P116</f>
        <v>0</v>
      </c>
      <c r="P182" s="68">
        <f>+[1]Филиалы!O116</f>
        <v>0</v>
      </c>
      <c r="Q182" s="150">
        <f t="shared" si="1156"/>
        <v>4.53</v>
      </c>
      <c r="R182" s="157">
        <f>+[1]Аппарат!R177+[1]Филиалы!R116</f>
        <v>0</v>
      </c>
      <c r="S182" s="157">
        <f>+[1]Аппарат!S177+[1]Филиалы!T116</f>
        <v>0</v>
      </c>
      <c r="T182" s="68">
        <f>+[1]Филиалы!S116</f>
        <v>4.53</v>
      </c>
      <c r="U182" s="157">
        <f t="shared" si="1166"/>
        <v>29.17</v>
      </c>
      <c r="V182" s="158">
        <f t="shared" si="1167"/>
        <v>-86.557863501483681</v>
      </c>
      <c r="W182" s="149">
        <f t="shared" si="1308"/>
        <v>2683.1849999999999</v>
      </c>
      <c r="X182" s="157">
        <f>+[1]Аппарат!X177+[1]Филиалы!X116</f>
        <v>2683.1849999999999</v>
      </c>
      <c r="Y182" s="157">
        <f>+[1]Аппарат!Y177+[1]Филиалы!Z116</f>
        <v>0</v>
      </c>
      <c r="Z182" s="68">
        <f>+[1]Филиалы!Y116</f>
        <v>0</v>
      </c>
      <c r="AA182" s="150">
        <f t="shared" si="1309"/>
        <v>1586.4969999999998</v>
      </c>
      <c r="AB182" s="157">
        <f>+[1]Аппарат!AB177+[1]Филиалы!AB116</f>
        <v>1581.4869999999999</v>
      </c>
      <c r="AC182" s="157">
        <f>+[1]Аппарат!AC177+[1]Филиалы!AD116</f>
        <v>0</v>
      </c>
      <c r="AD182" s="68">
        <f>+[1]Филиалы!AC116</f>
        <v>5.01</v>
      </c>
      <c r="AE182" s="157">
        <f t="shared" si="1170"/>
        <v>1096.6880000000001</v>
      </c>
      <c r="AF182" s="158">
        <f t="shared" si="1171"/>
        <v>-40.872619666553</v>
      </c>
      <c r="AG182" s="149">
        <f t="shared" si="1310"/>
        <v>2720.6149999999998</v>
      </c>
      <c r="AH182" s="68">
        <f t="shared" si="1434"/>
        <v>2720.6149999999998</v>
      </c>
      <c r="AI182" s="68">
        <f t="shared" si="1434"/>
        <v>0</v>
      </c>
      <c r="AJ182" s="68">
        <f t="shared" si="1434"/>
        <v>0</v>
      </c>
      <c r="AK182" s="150">
        <f t="shared" si="1311"/>
        <v>1596.0369999999998</v>
      </c>
      <c r="AL182" s="68">
        <f t="shared" si="1435"/>
        <v>1581.4869999999999</v>
      </c>
      <c r="AM182" s="68">
        <f t="shared" si="1435"/>
        <v>0</v>
      </c>
      <c r="AN182" s="68">
        <f t="shared" si="1435"/>
        <v>14.549999999999999</v>
      </c>
      <c r="AO182" s="157">
        <f t="shared" si="1174"/>
        <v>1124.578</v>
      </c>
      <c r="AP182" s="158">
        <f t="shared" si="1175"/>
        <v>-41.335433348709763</v>
      </c>
      <c r="AQ182" s="149">
        <f t="shared" si="1312"/>
        <v>3.71</v>
      </c>
      <c r="AR182" s="157">
        <f>+[1]Аппарат!AR177+[1]Филиалы!AR116</f>
        <v>3.71</v>
      </c>
      <c r="AS182" s="157">
        <f>+[1]Аппарат!AS177+[1]Филиалы!AT116</f>
        <v>0</v>
      </c>
      <c r="AT182" s="68">
        <f>+[1]Филиалы!AS116</f>
        <v>0</v>
      </c>
      <c r="AU182" s="150">
        <f t="shared" si="1313"/>
        <v>4.8499999999999996</v>
      </c>
      <c r="AV182" s="157">
        <f>+[1]Аппарат!AV177+[1]Филиалы!AV116</f>
        <v>0</v>
      </c>
      <c r="AW182" s="157">
        <f>+[1]Аппарат!AW177+[1]Филиалы!AX116</f>
        <v>0</v>
      </c>
      <c r="AX182" s="68">
        <f>+[1]Филиалы!AW116</f>
        <v>4.8499999999999996</v>
      </c>
      <c r="AY182" s="157">
        <f t="shared" si="1178"/>
        <v>-1.1399999999999997</v>
      </c>
      <c r="AZ182" s="158">
        <f t="shared" si="1179"/>
        <v>30.727762803234498</v>
      </c>
      <c r="BA182" s="149">
        <f t="shared" si="1314"/>
        <v>3.71</v>
      </c>
      <c r="BB182" s="157">
        <f>+[1]Аппарат!BB177+[1]Филиалы!BB116</f>
        <v>3.71</v>
      </c>
      <c r="BC182" s="157">
        <f>+[1]Аппарат!BC177+[1]Филиалы!BD116</f>
        <v>0</v>
      </c>
      <c r="BD182" s="68">
        <f>+[1]Филиалы!BC116</f>
        <v>0</v>
      </c>
      <c r="BE182" s="150">
        <f t="shared" si="1315"/>
        <v>18.884999999999998</v>
      </c>
      <c r="BF182" s="157">
        <f>+[1]Аппарат!BF177+[1]Филиалы!BF116</f>
        <v>9.9331284261282935</v>
      </c>
      <c r="BG182" s="157">
        <f>+[1]Аппарат!BG177+[1]Филиалы!BH116</f>
        <v>3.9418715738717056</v>
      </c>
      <c r="BH182" s="68">
        <f>+[1]Филиалы!BG116</f>
        <v>5.01</v>
      </c>
      <c r="BI182" s="157">
        <f t="shared" si="1182"/>
        <v>-15.174999999999997</v>
      </c>
      <c r="BJ182" s="158">
        <f t="shared" si="1183"/>
        <v>409.02964959568726</v>
      </c>
      <c r="BK182" s="149">
        <f t="shared" si="1316"/>
        <v>546.86</v>
      </c>
      <c r="BL182" s="157">
        <f>+[1]Аппарат!BL177+[1]Филиалы!BL116</f>
        <v>546.86</v>
      </c>
      <c r="BM182" s="157">
        <f>+[1]Аппарат!BM177+[1]Филиалы!BN116</f>
        <v>0</v>
      </c>
      <c r="BN182" s="68">
        <f>+[1]Филиалы!BM116</f>
        <v>0</v>
      </c>
      <c r="BO182" s="150">
        <f t="shared" si="1317"/>
        <v>32.375660000000003</v>
      </c>
      <c r="BP182" s="157">
        <f>+[1]Аппарат!BP177+[1]Филиалы!BP116</f>
        <v>27.525660000000002</v>
      </c>
      <c r="BQ182" s="157">
        <f>+[1]Аппарат!BQ177+[1]Филиалы!BR116</f>
        <v>0</v>
      </c>
      <c r="BR182" s="68">
        <f>+[1]Филиалы!BQ116</f>
        <v>4.8499999999999996</v>
      </c>
      <c r="BS182" s="157">
        <f t="shared" si="1186"/>
        <v>514.48433999999997</v>
      </c>
      <c r="BT182" s="158">
        <f t="shared" si="1187"/>
        <v>-94.079716929378634</v>
      </c>
      <c r="BU182" s="149">
        <f t="shared" si="1318"/>
        <v>554.28</v>
      </c>
      <c r="BV182" s="68">
        <f t="shared" si="1436"/>
        <v>554.28</v>
      </c>
      <c r="BW182" s="68">
        <f t="shared" si="1436"/>
        <v>0</v>
      </c>
      <c r="BX182" s="68">
        <f t="shared" si="1436"/>
        <v>0</v>
      </c>
      <c r="BY182" s="150">
        <f t="shared" si="1319"/>
        <v>56.110660000000003</v>
      </c>
      <c r="BZ182" s="68">
        <f t="shared" si="1437"/>
        <v>37.458788426128294</v>
      </c>
      <c r="CA182" s="68">
        <f t="shared" si="1437"/>
        <v>3.9418715738717056</v>
      </c>
      <c r="CB182" s="68">
        <f t="shared" si="1437"/>
        <v>14.709999999999999</v>
      </c>
      <c r="CC182" s="157">
        <f t="shared" si="1190"/>
        <v>498.16933999999998</v>
      </c>
      <c r="CD182" s="158">
        <f t="shared" si="1191"/>
        <v>-89.876838421014654</v>
      </c>
      <c r="CE182" s="149">
        <f t="shared" si="1320"/>
        <v>3274.8949999999995</v>
      </c>
      <c r="CF182" s="68">
        <f t="shared" si="1438"/>
        <v>3274.8949999999995</v>
      </c>
      <c r="CG182" s="68">
        <f t="shared" si="1438"/>
        <v>0</v>
      </c>
      <c r="CH182" s="68">
        <f t="shared" si="1438"/>
        <v>0</v>
      </c>
      <c r="CI182" s="150">
        <f t="shared" si="1321"/>
        <v>1652.1476599999996</v>
      </c>
      <c r="CJ182" s="68">
        <f>+[1]Аппарат!CJ177+[1]Филиалы!CJ116</f>
        <v>1618.945788426128</v>
      </c>
      <c r="CK182" s="68">
        <f>+[1]Аппарат!CK177+[1]Филиалы!CL116</f>
        <v>3.9418715738717056</v>
      </c>
      <c r="CL182" s="68">
        <f>+[1]Филиалы!CK116</f>
        <v>29.259999999999998</v>
      </c>
      <c r="CM182" s="157">
        <f t="shared" si="1194"/>
        <v>1622.7473399999999</v>
      </c>
      <c r="CN182" s="158">
        <f t="shared" si="1195"/>
        <v>-49.551125761283956</v>
      </c>
      <c r="CO182" s="149">
        <f t="shared" ref="CO182" si="1450">SUM(CP182:CR182)</f>
        <v>54.71</v>
      </c>
      <c r="CP182" s="157">
        <f>+[1]Аппарат!CP177+[1]Филиалы!CP116</f>
        <v>54.71</v>
      </c>
      <c r="CQ182" s="157">
        <f>+[1]Аппарат!CQ177+[1]Филиалы!CR116</f>
        <v>0</v>
      </c>
      <c r="CR182" s="68">
        <f>+[1]Филиалы!CQ116</f>
        <v>0</v>
      </c>
      <c r="CS182" s="150">
        <f t="shared" si="1439"/>
        <v>42.19</v>
      </c>
      <c r="CT182" s="157">
        <f>+[1]Аппарат!CT177+[1]Филиалы!CT116</f>
        <v>42.19</v>
      </c>
      <c r="CU182" s="157">
        <f>+[1]Аппарат!CU177+[1]Филиалы!CV116</f>
        <v>0</v>
      </c>
      <c r="CV182" s="68">
        <f>+[1]Филиалы!CU116</f>
        <v>0</v>
      </c>
      <c r="CW182" s="157">
        <f t="shared" si="1250"/>
        <v>12.520000000000003</v>
      </c>
      <c r="CX182" s="158">
        <f t="shared" si="1251"/>
        <v>-22.884299031255722</v>
      </c>
      <c r="CY182" s="149">
        <f t="shared" si="1239"/>
        <v>79.209999999999994</v>
      </c>
      <c r="CZ182" s="157">
        <f>+[1]Аппарат!CZ177+[1]Филиалы!CZ116</f>
        <v>79.209999999999994</v>
      </c>
      <c r="DA182" s="157">
        <f>+[1]Аппарат!DA177+[1]Филиалы!DB116</f>
        <v>0</v>
      </c>
      <c r="DB182" s="68">
        <f>+[1]Филиалы!DA116</f>
        <v>0</v>
      </c>
      <c r="DC182" s="150">
        <f t="shared" si="1157"/>
        <v>0</v>
      </c>
      <c r="DD182" s="157">
        <f>+[1]Аппарат!DD177+[1]Филиалы!DD116</f>
        <v>0</v>
      </c>
      <c r="DE182" s="157">
        <f>+[1]Аппарат!DE177+[1]Филиалы!DF116</f>
        <v>0</v>
      </c>
      <c r="DF182" s="68">
        <f>+[1]Филиалы!DE116</f>
        <v>0</v>
      </c>
      <c r="DG182" s="157">
        <f t="shared" si="1252"/>
        <v>79.209999999999994</v>
      </c>
      <c r="DH182" s="158">
        <f t="shared" si="1253"/>
        <v>-100</v>
      </c>
      <c r="DI182" s="149">
        <f t="shared" si="1322"/>
        <v>3824.46</v>
      </c>
      <c r="DJ182" s="157">
        <f>+[1]Аппарат!DJ177+[1]Филиалы!DJ116</f>
        <v>3824.46</v>
      </c>
      <c r="DK182" s="157">
        <f>+[1]Аппарат!DK177+[1]Филиалы!DL116</f>
        <v>0</v>
      </c>
      <c r="DL182" s="68">
        <f>+[1]Филиалы!DK116</f>
        <v>0</v>
      </c>
      <c r="DM182" s="150">
        <f t="shared" si="1323"/>
        <v>16.34</v>
      </c>
      <c r="DN182" s="157">
        <f>+[1]Аппарат!DN177+[1]Филиалы!DN116</f>
        <v>16.34</v>
      </c>
      <c r="DO182" s="157">
        <f>+[1]Аппарат!DO177+[1]Филиалы!DP116</f>
        <v>0</v>
      </c>
      <c r="DP182" s="68">
        <f>+[1]Филиалы!DO116</f>
        <v>0</v>
      </c>
      <c r="DQ182" s="157">
        <f t="shared" si="1254"/>
        <v>3808.12</v>
      </c>
      <c r="DR182" s="158">
        <f t="shared" si="1255"/>
        <v>-99.572750139889024</v>
      </c>
      <c r="DS182" s="149">
        <f t="shared" si="1324"/>
        <v>3958.38</v>
      </c>
      <c r="DT182" s="68">
        <f t="shared" si="1440"/>
        <v>3958.38</v>
      </c>
      <c r="DU182" s="68">
        <f t="shared" si="1440"/>
        <v>0</v>
      </c>
      <c r="DV182" s="68">
        <f t="shared" si="1440"/>
        <v>0</v>
      </c>
      <c r="DW182" s="150">
        <f t="shared" si="1325"/>
        <v>58.53</v>
      </c>
      <c r="DX182" s="68">
        <f t="shared" si="1441"/>
        <v>58.53</v>
      </c>
      <c r="DY182" s="68">
        <f t="shared" si="1441"/>
        <v>0</v>
      </c>
      <c r="DZ182" s="68">
        <f t="shared" si="1441"/>
        <v>0</v>
      </c>
      <c r="EA182" s="157">
        <f t="shared" si="1256"/>
        <v>3899.85</v>
      </c>
      <c r="EB182" s="158">
        <f t="shared" si="1257"/>
        <v>-98.521364800751826</v>
      </c>
      <c r="EC182" s="149">
        <f t="shared" si="1326"/>
        <v>7233.2749999999996</v>
      </c>
      <c r="ED182" s="68">
        <f t="shared" si="1442"/>
        <v>7233.2749999999996</v>
      </c>
      <c r="EE182" s="68">
        <f t="shared" si="1442"/>
        <v>0</v>
      </c>
      <c r="EF182" s="68">
        <f t="shared" si="1442"/>
        <v>0</v>
      </c>
      <c r="EG182" s="150">
        <f t="shared" si="1327"/>
        <v>1710.6776599999996</v>
      </c>
      <c r="EH182" s="68">
        <f t="shared" si="1443"/>
        <v>1677.475788426128</v>
      </c>
      <c r="EI182" s="68">
        <f t="shared" si="1443"/>
        <v>3.9418715738717056</v>
      </c>
      <c r="EJ182" s="68">
        <f t="shared" si="1443"/>
        <v>29.259999999999998</v>
      </c>
      <c r="EK182" s="157">
        <f t="shared" si="1258"/>
        <v>5522.5973400000003</v>
      </c>
      <c r="EL182" s="158">
        <f t="shared" si="1259"/>
        <v>-76.349887706467683</v>
      </c>
      <c r="EM182" s="149">
        <f t="shared" si="1328"/>
        <v>18.71</v>
      </c>
      <c r="EN182" s="157">
        <f>+[1]Аппарат!EN177+[1]Филиалы!EN116</f>
        <v>18.71</v>
      </c>
      <c r="EO182" s="157">
        <f>+[1]Аппарат!EO177+[1]Филиалы!EP116</f>
        <v>0</v>
      </c>
      <c r="EP182" s="68">
        <f>+[1]Филиалы!EO116</f>
        <v>0</v>
      </c>
      <c r="EQ182" s="150">
        <f t="shared" si="1329"/>
        <v>0</v>
      </c>
      <c r="ER182" s="157">
        <f>+[1]Аппарат!ER177+[1]Филиалы!ER116</f>
        <v>0</v>
      </c>
      <c r="ES182" s="157">
        <f>+[1]Аппарат!ES177+[1]Филиалы!ET116</f>
        <v>0</v>
      </c>
      <c r="ET182" s="68">
        <f>+[1]Филиалы!ES116</f>
        <v>0</v>
      </c>
      <c r="EU182" s="157">
        <f t="shared" si="1260"/>
        <v>18.71</v>
      </c>
      <c r="EV182" s="158">
        <f t="shared" si="1261"/>
        <v>-100</v>
      </c>
      <c r="EW182" s="149">
        <f t="shared" si="1330"/>
        <v>3.71</v>
      </c>
      <c r="EX182" s="157">
        <f>+[1]Аппарат!EX177+[1]Филиалы!EX116</f>
        <v>3.71</v>
      </c>
      <c r="EY182" s="157">
        <f>+[1]Аппарат!EY177+[1]Филиалы!EZ116</f>
        <v>0</v>
      </c>
      <c r="EZ182" s="68">
        <f>+[1]Филиалы!EY116</f>
        <v>0</v>
      </c>
      <c r="FA182" s="150">
        <f t="shared" si="1331"/>
        <v>72.03</v>
      </c>
      <c r="FB182" s="157">
        <f>+[1]Аппарат!FB177+[1]Филиалы!FB116</f>
        <v>72.03</v>
      </c>
      <c r="FC182" s="157">
        <f>+[1]Аппарат!FC177+[1]Филиалы!FD116</f>
        <v>0</v>
      </c>
      <c r="FD182" s="68">
        <f>+[1]Филиалы!FC116</f>
        <v>0</v>
      </c>
      <c r="FE182" s="157">
        <f t="shared" si="1262"/>
        <v>-68.320000000000007</v>
      </c>
      <c r="FF182" s="158">
        <f t="shared" si="1263"/>
        <v>1841.5094339622642</v>
      </c>
      <c r="FG182" s="149">
        <f t="shared" si="1332"/>
        <v>60.910000000000004</v>
      </c>
      <c r="FH182" s="157">
        <f>+[1]Аппарат!FH177+[1]Филиалы!FH116</f>
        <v>60.910000000000004</v>
      </c>
      <c r="FI182" s="157">
        <f>+[1]Аппарат!FI177+[1]Филиалы!FJ116</f>
        <v>0</v>
      </c>
      <c r="FJ182" s="68">
        <f>+[1]Филиалы!FI116</f>
        <v>0</v>
      </c>
      <c r="FK182" s="150">
        <f t="shared" si="1333"/>
        <v>58.697000000000003</v>
      </c>
      <c r="FL182" s="157">
        <f>+[1]Аппарат!FL177+[1]Филиалы!FL116</f>
        <v>58.317</v>
      </c>
      <c r="FM182" s="157">
        <f>+[1]Аппарат!FM177+[1]Филиалы!FN116</f>
        <v>0.38</v>
      </c>
      <c r="FN182" s="68">
        <f>+[1]Филиалы!FM116</f>
        <v>0</v>
      </c>
      <c r="FO182" s="157">
        <f t="shared" si="1264"/>
        <v>2.213000000000001</v>
      </c>
      <c r="FP182" s="158">
        <f t="shared" si="1265"/>
        <v>-3.6332293547857546</v>
      </c>
      <c r="FQ182" s="149">
        <f t="shared" si="1334"/>
        <v>83.330000000000013</v>
      </c>
      <c r="FR182" s="68">
        <f t="shared" si="1444"/>
        <v>83.330000000000013</v>
      </c>
      <c r="FS182" s="68">
        <f t="shared" si="1444"/>
        <v>0</v>
      </c>
      <c r="FT182" s="68">
        <f t="shared" si="1444"/>
        <v>0</v>
      </c>
      <c r="FU182" s="150">
        <f t="shared" si="1335"/>
        <v>130.727</v>
      </c>
      <c r="FV182" s="68">
        <f t="shared" si="1445"/>
        <v>130.34700000000001</v>
      </c>
      <c r="FW182" s="68">
        <f t="shared" si="1445"/>
        <v>0.38</v>
      </c>
      <c r="FX182" s="68">
        <f t="shared" si="1445"/>
        <v>0</v>
      </c>
      <c r="FY182" s="157">
        <f t="shared" si="1266"/>
        <v>-47.396999999999991</v>
      </c>
      <c r="FZ182" s="158">
        <f t="shared" si="1267"/>
        <v>56.87867514700585</v>
      </c>
      <c r="GA182" s="149">
        <f t="shared" si="1336"/>
        <v>4041.71</v>
      </c>
      <c r="GB182" s="68">
        <f t="shared" si="1446"/>
        <v>4041.71</v>
      </c>
      <c r="GC182" s="68">
        <f t="shared" si="1446"/>
        <v>0</v>
      </c>
      <c r="GD182" s="68">
        <f t="shared" si="1446"/>
        <v>0</v>
      </c>
      <c r="GE182" s="150">
        <f t="shared" si="1337"/>
        <v>189.25700000000001</v>
      </c>
      <c r="GF182" s="68">
        <f t="shared" si="1447"/>
        <v>188.87700000000001</v>
      </c>
      <c r="GG182" s="68">
        <f t="shared" si="1447"/>
        <v>0.38</v>
      </c>
      <c r="GH182" s="68">
        <f t="shared" si="1447"/>
        <v>0</v>
      </c>
      <c r="GI182" s="157">
        <f t="shared" si="1268"/>
        <v>3852.453</v>
      </c>
      <c r="GJ182" s="158">
        <f t="shared" si="1269"/>
        <v>-95.31740278248563</v>
      </c>
      <c r="GK182" s="149">
        <f t="shared" si="1338"/>
        <v>7316.6049999999996</v>
      </c>
      <c r="GL182" s="68">
        <f t="shared" si="1448"/>
        <v>7316.6049999999996</v>
      </c>
      <c r="GM182" s="68">
        <f t="shared" si="1448"/>
        <v>0</v>
      </c>
      <c r="GN182" s="68">
        <f t="shared" si="1448"/>
        <v>0</v>
      </c>
      <c r="GO182" s="150">
        <f t="shared" si="1339"/>
        <v>1841.4046599999997</v>
      </c>
      <c r="GP182" s="68">
        <f t="shared" si="1449"/>
        <v>1807.822788426128</v>
      </c>
      <c r="GQ182" s="68">
        <f t="shared" si="1449"/>
        <v>4.3218715738717055</v>
      </c>
      <c r="GR182" s="68">
        <f t="shared" si="1449"/>
        <v>29.259999999999998</v>
      </c>
      <c r="GS182" s="157">
        <f t="shared" si="1270"/>
        <v>5475.2003399999994</v>
      </c>
      <c r="GT182" s="158">
        <f t="shared" si="1271"/>
        <v>-74.832526014456164</v>
      </c>
      <c r="GV182" s="31">
        <f>+GK182-[1]Шатура!GK116</f>
        <v>7286.6049999999996</v>
      </c>
      <c r="GX182" s="65">
        <f t="shared" si="1158"/>
        <v>-1652.1476599999996</v>
      </c>
      <c r="GY182" s="155"/>
      <c r="GZ182" s="79">
        <f t="shared" si="1375"/>
        <v>1596.0369999999998</v>
      </c>
      <c r="HD182" s="65">
        <f>+[1]Аппарат!EG177+[1]Филиалы!EG116</f>
        <v>1710.6776599999998</v>
      </c>
    </row>
    <row r="183" spans="1:216" ht="15.75" x14ac:dyDescent="0.2">
      <c r="A183" s="367"/>
      <c r="B183" s="107" t="s">
        <v>442</v>
      </c>
      <c r="C183" s="149">
        <f t="shared" si="1433"/>
        <v>-45655.134010000002</v>
      </c>
      <c r="D183" s="157">
        <f>+[1]Аппарат!D178+[1]Филиалы!D112</f>
        <v>-41509.463552326684</v>
      </c>
      <c r="E183" s="157">
        <f>+[1]Аппарат!E178+[1]Филиалы!F112</f>
        <v>-4145.6704576733155</v>
      </c>
      <c r="F183" s="68">
        <f>+[1]Филиалы!E112</f>
        <v>0</v>
      </c>
      <c r="G183" s="150">
        <f t="shared" si="1413"/>
        <v>-53724.712790000005</v>
      </c>
      <c r="H183" s="157">
        <f>+[1]Аппарат!H178+[1]Филиалы!H112</f>
        <v>-48828.837897516154</v>
      </c>
      <c r="I183" s="157">
        <f>+[1]Аппарат!I178+[1]Филиалы!J112</f>
        <v>-4861.2148924838448</v>
      </c>
      <c r="J183" s="68">
        <f>+[1]Филиалы!I112</f>
        <v>-34.659999999999997</v>
      </c>
      <c r="K183" s="157">
        <f t="shared" si="1162"/>
        <v>8069.5787800000035</v>
      </c>
      <c r="L183" s="158">
        <f t="shared" si="1163"/>
        <v>17.675074129083697</v>
      </c>
      <c r="M183" s="149">
        <f t="shared" si="1233"/>
        <v>214.26</v>
      </c>
      <c r="N183" s="157">
        <f>+[1]Аппарат!N178+[1]Филиалы!N112</f>
        <v>214.26</v>
      </c>
      <c r="O183" s="157">
        <f>+[1]Аппарат!O178+[1]Филиалы!P112</f>
        <v>0</v>
      </c>
      <c r="P183" s="68">
        <f>+[1]Филиалы!O112</f>
        <v>0</v>
      </c>
      <c r="Q183" s="150">
        <f t="shared" si="1156"/>
        <v>-8.5500000000000007</v>
      </c>
      <c r="R183" s="157">
        <f>+[1]Аппарат!R178+[1]Филиалы!R112</f>
        <v>-8.5500000000000007</v>
      </c>
      <c r="S183" s="157">
        <f>+[1]Аппарат!S178+[1]Филиалы!T112</f>
        <v>0</v>
      </c>
      <c r="T183" s="68">
        <f>+[1]Филиалы!S112</f>
        <v>0</v>
      </c>
      <c r="U183" s="157">
        <f t="shared" si="1166"/>
        <v>222.81</v>
      </c>
      <c r="V183" s="158">
        <f t="shared" si="1167"/>
        <v>-103.99047885746289</v>
      </c>
      <c r="W183" s="149">
        <f t="shared" si="1308"/>
        <v>58858.259999999995</v>
      </c>
      <c r="X183" s="157">
        <f>+[1]Аппарат!X178+[1]Филиалы!X112</f>
        <v>54839.60191035529</v>
      </c>
      <c r="Y183" s="157">
        <f>+[1]Аппарат!Y178+[1]Филиалы!Z112</f>
        <v>4018.6580896447031</v>
      </c>
      <c r="Z183" s="68">
        <f>+[1]Филиалы!Y112</f>
        <v>0</v>
      </c>
      <c r="AA183" s="150">
        <f t="shared" si="1309"/>
        <v>82251.941419999988</v>
      </c>
      <c r="AB183" s="157">
        <f>+[1]Аппарат!AB178+[1]Филиалы!AB112</f>
        <v>74513.367131838691</v>
      </c>
      <c r="AC183" s="157">
        <f>+[1]Аппарат!AC178+[1]Филиалы!AD112</f>
        <v>7182.0740481613011</v>
      </c>
      <c r="AD183" s="68">
        <f>+[1]Филиалы!AC112</f>
        <v>556.50024000000008</v>
      </c>
      <c r="AE183" s="157">
        <f t="shared" si="1170"/>
        <v>-23393.681419999994</v>
      </c>
      <c r="AF183" s="158">
        <f t="shared" si="1171"/>
        <v>39.74579170366232</v>
      </c>
      <c r="AG183" s="149">
        <f t="shared" si="1310"/>
        <v>13417.385989999995</v>
      </c>
      <c r="AH183" s="68">
        <f t="shared" si="1434"/>
        <v>13544.398358028608</v>
      </c>
      <c r="AI183" s="68">
        <f t="shared" si="1434"/>
        <v>-127.0123680286124</v>
      </c>
      <c r="AJ183" s="68">
        <f t="shared" si="1434"/>
        <v>0</v>
      </c>
      <c r="AK183" s="150">
        <f t="shared" si="1311"/>
        <v>28518.678629999991</v>
      </c>
      <c r="AL183" s="68">
        <f t="shared" si="1435"/>
        <v>25675.979234322534</v>
      </c>
      <c r="AM183" s="68">
        <f t="shared" si="1435"/>
        <v>2320.8591556774563</v>
      </c>
      <c r="AN183" s="68">
        <f t="shared" si="1435"/>
        <v>521.84024000000011</v>
      </c>
      <c r="AO183" s="157">
        <f t="shared" si="1174"/>
        <v>-15101.292639999996</v>
      </c>
      <c r="AP183" s="158">
        <f t="shared" si="1175"/>
        <v>112.55018415103373</v>
      </c>
      <c r="AQ183" s="149">
        <f t="shared" si="1312"/>
        <v>-54922.189999999995</v>
      </c>
      <c r="AR183" s="157">
        <f>+[1]Аппарат!AR178+[1]Филиалы!AR112</f>
        <v>-50903.53191035529</v>
      </c>
      <c r="AS183" s="157">
        <f>+[1]Аппарат!AS178+[1]Филиалы!AT112</f>
        <v>-4018.6580896447031</v>
      </c>
      <c r="AT183" s="68">
        <f>+[1]Филиалы!AS112</f>
        <v>0</v>
      </c>
      <c r="AU183" s="150">
        <f t="shared" si="1313"/>
        <v>-82378.3768445147</v>
      </c>
      <c r="AV183" s="157">
        <f>+[1]Аппарат!AV178+[1]Филиалы!AV112</f>
        <v>-74241.126379100868</v>
      </c>
      <c r="AW183" s="157">
        <f>+[1]Аппарат!AW178+[1]Филиалы!AX112</f>
        <v>-7774.2260154138403</v>
      </c>
      <c r="AX183" s="68">
        <f>+[1]Филиалы!AW112</f>
        <v>-363.02445</v>
      </c>
      <c r="AY183" s="157">
        <f t="shared" si="1178"/>
        <v>27456.186844514705</v>
      </c>
      <c r="AZ183" s="158">
        <f t="shared" si="1179"/>
        <v>49.991063438138042</v>
      </c>
      <c r="BA183" s="149">
        <f t="shared" si="1314"/>
        <v>182.78</v>
      </c>
      <c r="BB183" s="157">
        <f>+[1]Аппарат!BB178+[1]Филиалы!BB112</f>
        <v>182.78</v>
      </c>
      <c r="BC183" s="157">
        <f>+[1]Аппарат!BC178+[1]Филиалы!BD112</f>
        <v>0</v>
      </c>
      <c r="BD183" s="68">
        <f>+[1]Филиалы!BC112</f>
        <v>0</v>
      </c>
      <c r="BE183" s="150">
        <f t="shared" si="1315"/>
        <v>0</v>
      </c>
      <c r="BF183" s="157">
        <f>+[1]Аппарат!BF178+[1]Филиалы!BF112</f>
        <v>0</v>
      </c>
      <c r="BG183" s="157">
        <f>+[1]Аппарат!BG178+[1]Филиалы!BH112</f>
        <v>0</v>
      </c>
      <c r="BH183" s="68">
        <f>+[1]Филиалы!BG112</f>
        <v>0</v>
      </c>
      <c r="BI183" s="157">
        <f t="shared" si="1182"/>
        <v>182.78</v>
      </c>
      <c r="BJ183" s="158">
        <f t="shared" si="1183"/>
        <v>-100</v>
      </c>
      <c r="BK183" s="149">
        <f t="shared" si="1316"/>
        <v>71958.709999999992</v>
      </c>
      <c r="BL183" s="157">
        <f>+[1]Аппарат!BL178+[1]Филиалы!BL112</f>
        <v>67672.14137104564</v>
      </c>
      <c r="BM183" s="157">
        <f>+[1]Аппарат!BM178+[1]Филиалы!BN112</f>
        <v>4286.5686289543492</v>
      </c>
      <c r="BN183" s="68">
        <f>+[1]Филиалы!BM112</f>
        <v>0</v>
      </c>
      <c r="BO183" s="150">
        <f t="shared" si="1317"/>
        <v>90592.638680000018</v>
      </c>
      <c r="BP183" s="157">
        <f>+[1]Аппарат!BP178+[1]Филиалы!BP112</f>
        <v>83037.665945969813</v>
      </c>
      <c r="BQ183" s="157">
        <f>+[1]Аппарат!BQ178+[1]Филиалы!BR112</f>
        <v>6761.6467340302024</v>
      </c>
      <c r="BR183" s="68">
        <f>+[1]Филиалы!BQ112</f>
        <v>793.32599999999991</v>
      </c>
      <c r="BS183" s="157">
        <f t="shared" si="1186"/>
        <v>-18633.928680000026</v>
      </c>
      <c r="BT183" s="158">
        <f t="shared" si="1187"/>
        <v>25.895306739100832</v>
      </c>
      <c r="BU183" s="149">
        <f t="shared" si="1318"/>
        <v>17219.299999999996</v>
      </c>
      <c r="BV183" s="68">
        <f t="shared" si="1436"/>
        <v>16951.389460690349</v>
      </c>
      <c r="BW183" s="68">
        <f t="shared" si="1436"/>
        <v>267.91053930964608</v>
      </c>
      <c r="BX183" s="68">
        <f t="shared" si="1436"/>
        <v>0</v>
      </c>
      <c r="BY183" s="150">
        <f t="shared" si="1319"/>
        <v>8214.2618354853075</v>
      </c>
      <c r="BZ183" s="68">
        <f t="shared" si="1437"/>
        <v>8796.5395668689453</v>
      </c>
      <c r="CA183" s="68">
        <f t="shared" si="1437"/>
        <v>-1012.5792813836379</v>
      </c>
      <c r="CB183" s="68">
        <f t="shared" si="1437"/>
        <v>430.30154999999991</v>
      </c>
      <c r="CC183" s="157">
        <f t="shared" si="1190"/>
        <v>9005.0381645146881</v>
      </c>
      <c r="CD183" s="158">
        <f t="shared" si="1191"/>
        <v>-52.296191857477893</v>
      </c>
      <c r="CE183" s="149">
        <f t="shared" si="1320"/>
        <v>30636.685989999991</v>
      </c>
      <c r="CF183" s="68">
        <f t="shared" si="1438"/>
        <v>30495.787818718956</v>
      </c>
      <c r="CG183" s="68">
        <f t="shared" si="1438"/>
        <v>140.89817128103368</v>
      </c>
      <c r="CH183" s="68">
        <f t="shared" si="1438"/>
        <v>0</v>
      </c>
      <c r="CI183" s="150">
        <f t="shared" si="1321"/>
        <v>36732.940465485277</v>
      </c>
      <c r="CJ183" s="68">
        <f>+[1]Аппарат!CJ178+[1]Филиалы!CJ112</f>
        <v>34472.518801191458</v>
      </c>
      <c r="CK183" s="68">
        <f>+[1]Аппарат!CK178+[1]Филиалы!CL112</f>
        <v>1288.2098742938174</v>
      </c>
      <c r="CL183" s="68">
        <f>+[1]Филиалы!CK112</f>
        <v>972.21178999999995</v>
      </c>
      <c r="CM183" s="157">
        <f t="shared" si="1194"/>
        <v>-6096.2544754852861</v>
      </c>
      <c r="CN183" s="158">
        <f t="shared" si="1195"/>
        <v>19.898544109748499</v>
      </c>
      <c r="CO183" s="149">
        <f t="shared" ref="CO183:CO189" si="1451">SUM(CP183:CR183)</f>
        <v>-69221.7</v>
      </c>
      <c r="CP183" s="157">
        <f>+[1]Аппарат!CP178+[1]Филиалы!CP112</f>
        <v>-64935.131371045645</v>
      </c>
      <c r="CQ183" s="157">
        <f>+[1]Аппарат!CQ178+[1]Филиалы!CR112</f>
        <v>-4286.568628954351</v>
      </c>
      <c r="CR183" s="68">
        <f>+[1]Филиалы!CQ112</f>
        <v>0</v>
      </c>
      <c r="CS183" s="150">
        <f t="shared" si="1439"/>
        <v>-89190.603720000014</v>
      </c>
      <c r="CT183" s="157">
        <f>+[1]Аппарат!CT178+[1]Филиалы!CT112</f>
        <v>-81289.101507302737</v>
      </c>
      <c r="CU183" s="157">
        <f>+[1]Аппарат!CU178+[1]Филиалы!CV112</f>
        <v>-7337.2903726972727</v>
      </c>
      <c r="CV183" s="68">
        <f>+[1]Филиалы!CU112</f>
        <v>-564.21183999999994</v>
      </c>
      <c r="CW183" s="157">
        <f t="shared" si="1250"/>
        <v>19968.903720000017</v>
      </c>
      <c r="CX183" s="158">
        <f t="shared" si="1251"/>
        <v>28.847751095393534</v>
      </c>
      <c r="CY183" s="149">
        <f t="shared" si="1239"/>
        <v>-258.04999999999995</v>
      </c>
      <c r="CZ183" s="157">
        <f>+[1]Аппарат!CZ178+[1]Филиалы!CZ112</f>
        <v>-258.04999999999995</v>
      </c>
      <c r="DA183" s="157">
        <f>+[1]Аппарат!DA178+[1]Филиалы!DB112</f>
        <v>0</v>
      </c>
      <c r="DB183" s="68">
        <f>+[1]Филиалы!DA112</f>
        <v>0</v>
      </c>
      <c r="DC183" s="150">
        <f t="shared" si="1157"/>
        <v>-161.55896999999999</v>
      </c>
      <c r="DD183" s="157">
        <f>+[1]Аппарат!DD178+[1]Филиалы!DD112</f>
        <v>-157.78321</v>
      </c>
      <c r="DE183" s="157">
        <f>+[1]Аппарат!DE178+[1]Филиалы!DF112</f>
        <v>-2.52271</v>
      </c>
      <c r="DF183" s="68">
        <f>+[1]Филиалы!DE112</f>
        <v>-1.25305</v>
      </c>
      <c r="DG183" s="157">
        <f t="shared" si="1252"/>
        <v>-96.491029999999967</v>
      </c>
      <c r="DH183" s="158">
        <f t="shared" si="1253"/>
        <v>-37.392377446231336</v>
      </c>
      <c r="DI183" s="149">
        <f t="shared" si="1322"/>
        <v>57209.24</v>
      </c>
      <c r="DJ183" s="157">
        <f>+[1]Аппарат!DJ178+[1]Филиалы!DJ112</f>
        <v>52654.760831735999</v>
      </c>
      <c r="DK183" s="157">
        <f>+[1]Аппарат!DK178+[1]Филиалы!DL112</f>
        <v>4554.479168263998</v>
      </c>
      <c r="DL183" s="68">
        <f>+[1]Филиалы!DK112</f>
        <v>0</v>
      </c>
      <c r="DM183" s="150">
        <f t="shared" si="1323"/>
        <v>53248.105939999994</v>
      </c>
      <c r="DN183" s="157">
        <f>+[1]Аппарат!DN178+[1]Филиалы!DN112</f>
        <v>48165.399050595726</v>
      </c>
      <c r="DO183" s="157">
        <f>+[1]Аппарат!DO178+[1]Филиалы!DP112</f>
        <v>4887.4722694042648</v>
      </c>
      <c r="DP183" s="68">
        <f>+[1]Филиалы!DO112</f>
        <v>195.23461999999998</v>
      </c>
      <c r="DQ183" s="157">
        <f t="shared" si="1254"/>
        <v>3961.134060000004</v>
      </c>
      <c r="DR183" s="158">
        <f t="shared" si="1255"/>
        <v>-6.9239410626675095</v>
      </c>
      <c r="DS183" s="149">
        <f t="shared" si="1324"/>
        <v>-12270.510000000002</v>
      </c>
      <c r="DT183" s="68">
        <f t="shared" si="1440"/>
        <v>-12538.420539309649</v>
      </c>
      <c r="DU183" s="68">
        <f t="shared" si="1440"/>
        <v>267.91053930964699</v>
      </c>
      <c r="DV183" s="68">
        <f t="shared" si="1440"/>
        <v>0</v>
      </c>
      <c r="DW183" s="150">
        <f t="shared" si="1325"/>
        <v>-36104.056750000011</v>
      </c>
      <c r="DX183" s="68">
        <f t="shared" si="1441"/>
        <v>-33281.485666707005</v>
      </c>
      <c r="DY183" s="68">
        <f t="shared" si="1441"/>
        <v>-2452.3408132930081</v>
      </c>
      <c r="DZ183" s="68">
        <f t="shared" si="1441"/>
        <v>-370.23027000000002</v>
      </c>
      <c r="EA183" s="157">
        <f t="shared" si="1256"/>
        <v>23833.546750000009</v>
      </c>
      <c r="EB183" s="158">
        <f t="shared" si="1257"/>
        <v>194.23436148945729</v>
      </c>
      <c r="EC183" s="149">
        <f t="shared" si="1326"/>
        <v>18366.175989999989</v>
      </c>
      <c r="ED183" s="68">
        <f t="shared" si="1442"/>
        <v>17957.367279409307</v>
      </c>
      <c r="EE183" s="68">
        <f t="shared" si="1442"/>
        <v>408.80871059068068</v>
      </c>
      <c r="EF183" s="68">
        <f t="shared" si="1442"/>
        <v>0</v>
      </c>
      <c r="EG183" s="150">
        <f t="shared" si="1327"/>
        <v>628.88371548526186</v>
      </c>
      <c r="EH183" s="68">
        <f t="shared" si="1443"/>
        <v>1191.0331344844526</v>
      </c>
      <c r="EI183" s="68">
        <f t="shared" si="1443"/>
        <v>-1164.1309389991907</v>
      </c>
      <c r="EJ183" s="68">
        <f t="shared" si="1443"/>
        <v>601.98151999999993</v>
      </c>
      <c r="EK183" s="157">
        <f t="shared" si="1258"/>
        <v>17737.292274514726</v>
      </c>
      <c r="EL183" s="158">
        <f t="shared" si="1259"/>
        <v>-96.575859254383289</v>
      </c>
      <c r="EM183" s="149">
        <f t="shared" si="1328"/>
        <v>-52292.750000000015</v>
      </c>
      <c r="EN183" s="157">
        <f>+[1]Аппарат!EN178+[1]Филиалы!EN112</f>
        <v>-47738.270831736016</v>
      </c>
      <c r="EO183" s="157">
        <f>+[1]Аппарат!EO178+[1]Филиалы!EP112</f>
        <v>-4554.4791682639971</v>
      </c>
      <c r="EP183" s="68">
        <f>+[1]Филиалы!EO112</f>
        <v>0</v>
      </c>
      <c r="EQ183" s="150">
        <f t="shared" si="1329"/>
        <v>-53983.443510000005</v>
      </c>
      <c r="ER183" s="157">
        <f>+[1]Аппарат!ER178+[1]Филиалы!ER112</f>
        <v>-48790.057215254332</v>
      </c>
      <c r="ES183" s="157">
        <f>+[1]Аппарат!ES178+[1]Филиалы!ET112</f>
        <v>-5063.5320747456681</v>
      </c>
      <c r="ET183" s="68">
        <f>+[1]Филиалы!ES112</f>
        <v>-129.85422</v>
      </c>
      <c r="EU183" s="157">
        <f t="shared" si="1260"/>
        <v>1690.6935099999901</v>
      </c>
      <c r="EV183" s="158">
        <f t="shared" si="1261"/>
        <v>3.2331317630072789</v>
      </c>
      <c r="EW183" s="149">
        <f t="shared" si="1330"/>
        <v>182.78</v>
      </c>
      <c r="EX183" s="157">
        <f>+[1]Аппарат!EX178+[1]Филиалы!EX112</f>
        <v>182.78</v>
      </c>
      <c r="EY183" s="157">
        <f>+[1]Аппарат!EY178+[1]Филиалы!EZ112</f>
        <v>0</v>
      </c>
      <c r="EZ183" s="68">
        <f>+[1]Филиалы!EY112</f>
        <v>0</v>
      </c>
      <c r="FA183" s="150">
        <f t="shared" si="1331"/>
        <v>-140.77914000000001</v>
      </c>
      <c r="FB183" s="157">
        <f>+[1]Аппарат!FB178+[1]Филиалы!FB112</f>
        <v>-130.91472999999999</v>
      </c>
      <c r="FC183" s="157">
        <f>+[1]Аппарат!FC178+[1]Филиалы!FD112</f>
        <v>-9.4959100000000003</v>
      </c>
      <c r="FD183" s="68">
        <f>+[1]Филиалы!FC112</f>
        <v>-0.36849999999999999</v>
      </c>
      <c r="FE183" s="157">
        <f t="shared" si="1262"/>
        <v>323.55914000000001</v>
      </c>
      <c r="FF183" s="158">
        <f t="shared" si="1263"/>
        <v>-177.02108545792757</v>
      </c>
      <c r="FG183" s="149">
        <f t="shared" si="1332"/>
        <v>56667.75499999999</v>
      </c>
      <c r="FH183" s="157">
        <f>+[1]Аппарат!FH178+[1]Филиалы!FH112</f>
        <v>52522.084542326673</v>
      </c>
      <c r="FI183" s="157">
        <f>+[1]Аппарат!FI178+[1]Филиалы!FJ112</f>
        <v>4145.6704576733155</v>
      </c>
      <c r="FJ183" s="68">
        <f>+[1]Филиалы!FI112</f>
        <v>0</v>
      </c>
      <c r="FK183" s="150">
        <f t="shared" si="1333"/>
        <v>74286.70236000001</v>
      </c>
      <c r="FL183" s="157">
        <f>+[1]Аппарат!FL178+[1]Филиалы!FL112</f>
        <v>67754.395222122519</v>
      </c>
      <c r="FM183" s="157">
        <f>+[1]Аппарат!FM178+[1]Филиалы!FN112</f>
        <v>6104.0127578774855</v>
      </c>
      <c r="FN183" s="68">
        <f>+[1]Филиалы!FM112</f>
        <v>428.29438000000005</v>
      </c>
      <c r="FO183" s="157">
        <f t="shared" si="1264"/>
        <v>-17618.94736000002</v>
      </c>
      <c r="FP183" s="158">
        <f t="shared" si="1265"/>
        <v>31.091662904238973</v>
      </c>
      <c r="FQ183" s="149">
        <f t="shared" si="1334"/>
        <v>4557.7849999999744</v>
      </c>
      <c r="FR183" s="68">
        <f t="shared" si="1444"/>
        <v>4966.593710590656</v>
      </c>
      <c r="FS183" s="68">
        <f t="shared" si="1444"/>
        <v>-408.80871059068159</v>
      </c>
      <c r="FT183" s="68">
        <f t="shared" si="1444"/>
        <v>0</v>
      </c>
      <c r="FU183" s="150">
        <f t="shared" si="1335"/>
        <v>20162.479710000011</v>
      </c>
      <c r="FV183" s="68">
        <f t="shared" si="1445"/>
        <v>18833.42327686819</v>
      </c>
      <c r="FW183" s="68">
        <f t="shared" si="1445"/>
        <v>1030.9847731318177</v>
      </c>
      <c r="FX183" s="68">
        <f t="shared" si="1445"/>
        <v>298.07166000000007</v>
      </c>
      <c r="FY183" s="157">
        <f t="shared" si="1266"/>
        <v>-15604.694710000036</v>
      </c>
      <c r="FZ183" s="158">
        <f t="shared" si="1267"/>
        <v>342.37452424807498</v>
      </c>
      <c r="GA183" s="149">
        <f t="shared" si="1336"/>
        <v>-7712.7250000000276</v>
      </c>
      <c r="GB183" s="68">
        <f t="shared" si="1446"/>
        <v>-7571.8268287189931</v>
      </c>
      <c r="GC183" s="68">
        <f t="shared" si="1446"/>
        <v>-140.89817128103459</v>
      </c>
      <c r="GD183" s="68">
        <f t="shared" si="1446"/>
        <v>0</v>
      </c>
      <c r="GE183" s="150">
        <f t="shared" si="1337"/>
        <v>-15941.577040000006</v>
      </c>
      <c r="GF183" s="68">
        <f t="shared" si="1447"/>
        <v>-14448.062389838815</v>
      </c>
      <c r="GG183" s="68">
        <f t="shared" si="1447"/>
        <v>-1421.3560401611903</v>
      </c>
      <c r="GH183" s="68">
        <f t="shared" si="1447"/>
        <v>-72.158609999999953</v>
      </c>
      <c r="GI183" s="157">
        <f t="shared" si="1268"/>
        <v>8228.8520399999779</v>
      </c>
      <c r="GJ183" s="158">
        <f t="shared" si="1269"/>
        <v>106.69188957210255</v>
      </c>
      <c r="GK183" s="149">
        <f t="shared" si="1338"/>
        <v>22923.960989999963</v>
      </c>
      <c r="GL183" s="68">
        <f t="shared" si="1448"/>
        <v>22923.960989999963</v>
      </c>
      <c r="GM183" s="68">
        <f t="shared" si="1448"/>
        <v>-9.0949470177292824E-13</v>
      </c>
      <c r="GN183" s="68">
        <f t="shared" si="1448"/>
        <v>0</v>
      </c>
      <c r="GO183" s="150">
        <f t="shared" si="1339"/>
        <v>20791.36342548527</v>
      </c>
      <c r="GP183" s="68">
        <f t="shared" si="1449"/>
        <v>20024.456411352643</v>
      </c>
      <c r="GQ183" s="68">
        <f t="shared" si="1449"/>
        <v>-133.14616586737293</v>
      </c>
      <c r="GR183" s="68">
        <f t="shared" si="1449"/>
        <v>900.05318</v>
      </c>
      <c r="GS183" s="157">
        <f t="shared" si="1270"/>
        <v>2132.5975645146937</v>
      </c>
      <c r="GT183" s="158">
        <f t="shared" si="1271"/>
        <v>-9.3029191833164759</v>
      </c>
      <c r="GV183" s="31">
        <f>+GK183-[1]Шатура!GK112</f>
        <v>21443.490989999962</v>
      </c>
      <c r="GW183" s="31">
        <v>36672.8822</v>
      </c>
      <c r="GX183" s="65">
        <f t="shared" si="1158"/>
        <v>-60.058265485276934</v>
      </c>
      <c r="GY183" s="155"/>
      <c r="GZ183" s="79">
        <f t="shared" si="1375"/>
        <v>28518.678629999991</v>
      </c>
      <c r="HB183" s="65">
        <f>+[1]Аппарат!CJ178+[1]Филиалы!CJ112</f>
        <v>34472.518801191458</v>
      </c>
      <c r="HD183" s="65">
        <f>+[1]Аппарат!EG178+[1]Филиалы!EG112</f>
        <v>628.88371548526902</v>
      </c>
    </row>
    <row r="184" spans="1:216" ht="25.5" x14ac:dyDescent="0.2">
      <c r="A184" s="367"/>
      <c r="B184" s="159" t="s">
        <v>443</v>
      </c>
      <c r="C184" s="149">
        <f t="shared" si="1433"/>
        <v>0</v>
      </c>
      <c r="D184" s="157">
        <f>+[1]Аппарат!D179</f>
        <v>0</v>
      </c>
      <c r="E184" s="157">
        <f>+[1]Аппарат!E179</f>
        <v>0</v>
      </c>
      <c r="F184" s="68"/>
      <c r="G184" s="150">
        <f t="shared" si="1413"/>
        <v>0</v>
      </c>
      <c r="H184" s="157">
        <f>+[1]Аппарат!H179</f>
        <v>0</v>
      </c>
      <c r="I184" s="157">
        <f>+[1]Аппарат!I179</f>
        <v>0</v>
      </c>
      <c r="J184" s="68"/>
      <c r="K184" s="157">
        <f t="shared" si="1162"/>
        <v>0</v>
      </c>
      <c r="L184" s="158" t="e">
        <f t="shared" si="1163"/>
        <v>#DIV/0!</v>
      </c>
      <c r="M184" s="149">
        <f t="shared" si="1233"/>
        <v>0</v>
      </c>
      <c r="N184" s="157">
        <f>+[1]Аппарат!N179</f>
        <v>0</v>
      </c>
      <c r="O184" s="157">
        <f>+[1]Аппарат!O179</f>
        <v>0</v>
      </c>
      <c r="P184" s="68"/>
      <c r="Q184" s="150">
        <f t="shared" si="1156"/>
        <v>0</v>
      </c>
      <c r="R184" s="157">
        <f>+[1]Аппарат!R179</f>
        <v>0</v>
      </c>
      <c r="S184" s="157">
        <f>+[1]Аппарат!S179</f>
        <v>0</v>
      </c>
      <c r="T184" s="68"/>
      <c r="U184" s="157">
        <f t="shared" si="1166"/>
        <v>0</v>
      </c>
      <c r="V184" s="158" t="e">
        <f t="shared" si="1167"/>
        <v>#DIV/0!</v>
      </c>
      <c r="W184" s="149">
        <f t="shared" si="1308"/>
        <v>0</v>
      </c>
      <c r="X184" s="157">
        <f>+[1]Аппарат!X179</f>
        <v>0</v>
      </c>
      <c r="Y184" s="157">
        <f>+[1]Аппарат!Y179</f>
        <v>0</v>
      </c>
      <c r="Z184" s="68"/>
      <c r="AA184" s="150">
        <f t="shared" si="1309"/>
        <v>0</v>
      </c>
      <c r="AB184" s="157">
        <f>+[1]Аппарат!AB179</f>
        <v>0</v>
      </c>
      <c r="AC184" s="157">
        <f>+[1]Аппарат!AC179</f>
        <v>0</v>
      </c>
      <c r="AD184" s="68"/>
      <c r="AE184" s="157">
        <f t="shared" si="1170"/>
        <v>0</v>
      </c>
      <c r="AF184" s="158" t="e">
        <f t="shared" si="1171"/>
        <v>#DIV/0!</v>
      </c>
      <c r="AG184" s="149">
        <f t="shared" si="1310"/>
        <v>0</v>
      </c>
      <c r="AH184" s="68">
        <f t="shared" si="1434"/>
        <v>0</v>
      </c>
      <c r="AI184" s="68">
        <f t="shared" si="1434"/>
        <v>0</v>
      </c>
      <c r="AJ184" s="68">
        <f t="shared" si="1434"/>
        <v>0</v>
      </c>
      <c r="AK184" s="150">
        <f t="shared" si="1311"/>
        <v>0</v>
      </c>
      <c r="AL184" s="68">
        <f t="shared" si="1435"/>
        <v>0</v>
      </c>
      <c r="AM184" s="68">
        <f t="shared" si="1435"/>
        <v>0</v>
      </c>
      <c r="AN184" s="68">
        <f t="shared" si="1435"/>
        <v>0</v>
      </c>
      <c r="AO184" s="157">
        <f t="shared" si="1174"/>
        <v>0</v>
      </c>
      <c r="AP184" s="158" t="e">
        <f t="shared" si="1175"/>
        <v>#DIV/0!</v>
      </c>
      <c r="AQ184" s="149">
        <f t="shared" si="1312"/>
        <v>0</v>
      </c>
      <c r="AR184" s="157">
        <f>+[1]Аппарат!AR179</f>
        <v>0</v>
      </c>
      <c r="AS184" s="157">
        <f>+[1]Аппарат!AS179</f>
        <v>0</v>
      </c>
      <c r="AT184" s="68"/>
      <c r="AU184" s="150">
        <f t="shared" si="1313"/>
        <v>0</v>
      </c>
      <c r="AV184" s="157">
        <f>+[1]Аппарат!AV179</f>
        <v>0</v>
      </c>
      <c r="AW184" s="157">
        <f>+[1]Аппарат!AW179</f>
        <v>0</v>
      </c>
      <c r="AX184" s="68"/>
      <c r="AY184" s="157">
        <f t="shared" si="1178"/>
        <v>0</v>
      </c>
      <c r="AZ184" s="158" t="e">
        <f t="shared" si="1179"/>
        <v>#DIV/0!</v>
      </c>
      <c r="BA184" s="149">
        <f t="shared" si="1314"/>
        <v>0</v>
      </c>
      <c r="BB184" s="157">
        <f>+[1]Аппарат!BB179</f>
        <v>0</v>
      </c>
      <c r="BC184" s="157">
        <f>+[1]Аппарат!BC179</f>
        <v>0</v>
      </c>
      <c r="BD184" s="68"/>
      <c r="BE184" s="150">
        <f t="shared" si="1315"/>
        <v>0</v>
      </c>
      <c r="BF184" s="157">
        <f>+[1]Аппарат!BF179</f>
        <v>0</v>
      </c>
      <c r="BG184" s="157">
        <f>+[1]Аппарат!BG179</f>
        <v>0</v>
      </c>
      <c r="BH184" s="68"/>
      <c r="BI184" s="157">
        <f t="shared" si="1182"/>
        <v>0</v>
      </c>
      <c r="BJ184" s="158" t="e">
        <f t="shared" si="1183"/>
        <v>#DIV/0!</v>
      </c>
      <c r="BK184" s="149">
        <f t="shared" si="1316"/>
        <v>0</v>
      </c>
      <c r="BL184" s="157">
        <f>+[1]Аппарат!BL179</f>
        <v>0</v>
      </c>
      <c r="BM184" s="157">
        <f>+[1]Аппарат!BM179</f>
        <v>0</v>
      </c>
      <c r="BN184" s="68"/>
      <c r="BO184" s="150">
        <f t="shared" si="1317"/>
        <v>0</v>
      </c>
      <c r="BP184" s="157">
        <f>+[1]Аппарат!BP179</f>
        <v>0</v>
      </c>
      <c r="BQ184" s="157">
        <f>+[1]Аппарат!BQ179</f>
        <v>0</v>
      </c>
      <c r="BR184" s="68"/>
      <c r="BS184" s="157">
        <f t="shared" si="1186"/>
        <v>0</v>
      </c>
      <c r="BT184" s="158" t="e">
        <f t="shared" si="1187"/>
        <v>#DIV/0!</v>
      </c>
      <c r="BU184" s="149">
        <f t="shared" si="1318"/>
        <v>0</v>
      </c>
      <c r="BV184" s="68">
        <f t="shared" si="1436"/>
        <v>0</v>
      </c>
      <c r="BW184" s="68">
        <f t="shared" si="1436"/>
        <v>0</v>
      </c>
      <c r="BX184" s="68">
        <f t="shared" si="1436"/>
        <v>0</v>
      </c>
      <c r="BY184" s="150">
        <f t="shared" si="1319"/>
        <v>0</v>
      </c>
      <c r="BZ184" s="68">
        <f t="shared" si="1437"/>
        <v>0</v>
      </c>
      <c r="CA184" s="68">
        <f t="shared" si="1437"/>
        <v>0</v>
      </c>
      <c r="CB184" s="68">
        <f t="shared" si="1437"/>
        <v>0</v>
      </c>
      <c r="CC184" s="157">
        <f t="shared" si="1190"/>
        <v>0</v>
      </c>
      <c r="CD184" s="158" t="e">
        <f t="shared" si="1191"/>
        <v>#DIV/0!</v>
      </c>
      <c r="CE184" s="149">
        <f t="shared" si="1320"/>
        <v>0</v>
      </c>
      <c r="CF184" s="68">
        <f t="shared" si="1438"/>
        <v>0</v>
      </c>
      <c r="CG184" s="68">
        <f t="shared" si="1438"/>
        <v>0</v>
      </c>
      <c r="CH184" s="68">
        <f t="shared" si="1438"/>
        <v>0</v>
      </c>
      <c r="CI184" s="150">
        <f t="shared" si="1321"/>
        <v>0</v>
      </c>
      <c r="CJ184" s="68">
        <f>+[1]Аппарат!CJ179</f>
        <v>0</v>
      </c>
      <c r="CK184" s="68">
        <f>+[1]Аппарат!CK179</f>
        <v>0</v>
      </c>
      <c r="CL184" s="68"/>
      <c r="CM184" s="157">
        <f t="shared" si="1194"/>
        <v>0</v>
      </c>
      <c r="CN184" s="158" t="e">
        <f t="shared" si="1195"/>
        <v>#DIV/0!</v>
      </c>
      <c r="CO184" s="149">
        <f t="shared" si="1451"/>
        <v>0</v>
      </c>
      <c r="CP184" s="157">
        <f>+[1]Аппарат!CP179</f>
        <v>0</v>
      </c>
      <c r="CQ184" s="157">
        <f>+[1]Аппарат!CQ179</f>
        <v>0</v>
      </c>
      <c r="CR184" s="68"/>
      <c r="CS184" s="150">
        <f t="shared" si="1439"/>
        <v>0</v>
      </c>
      <c r="CT184" s="157">
        <f>+[1]Аппарат!CT179</f>
        <v>0</v>
      </c>
      <c r="CU184" s="157">
        <f>+[1]Аппарат!CU179</f>
        <v>0</v>
      </c>
      <c r="CV184" s="68"/>
      <c r="CW184" s="157">
        <f t="shared" si="1250"/>
        <v>0</v>
      </c>
      <c r="CX184" s="158" t="e">
        <f t="shared" si="1251"/>
        <v>#DIV/0!</v>
      </c>
      <c r="CY184" s="149">
        <f t="shared" si="1239"/>
        <v>0</v>
      </c>
      <c r="CZ184" s="157">
        <f>+[1]Аппарат!CZ179</f>
        <v>0</v>
      </c>
      <c r="DA184" s="157">
        <f>+[1]Аппарат!DA179</f>
        <v>0</v>
      </c>
      <c r="DB184" s="68"/>
      <c r="DC184" s="150">
        <f t="shared" si="1157"/>
        <v>0</v>
      </c>
      <c r="DD184" s="157">
        <f>+[1]Аппарат!DD179</f>
        <v>0</v>
      </c>
      <c r="DE184" s="157">
        <f>+[1]Аппарат!DE179</f>
        <v>0</v>
      </c>
      <c r="DF184" s="68"/>
      <c r="DG184" s="157">
        <f t="shared" si="1252"/>
        <v>0</v>
      </c>
      <c r="DH184" s="158" t="e">
        <f t="shared" si="1253"/>
        <v>#DIV/0!</v>
      </c>
      <c r="DI184" s="149">
        <f t="shared" si="1322"/>
        <v>0</v>
      </c>
      <c r="DJ184" s="157">
        <f>+[1]Аппарат!DJ179</f>
        <v>0</v>
      </c>
      <c r="DK184" s="157">
        <f>+[1]Аппарат!DK179</f>
        <v>0</v>
      </c>
      <c r="DL184" s="68"/>
      <c r="DM184" s="150">
        <f t="shared" si="1323"/>
        <v>0</v>
      </c>
      <c r="DN184" s="157">
        <f>+[1]Аппарат!DN179</f>
        <v>0</v>
      </c>
      <c r="DO184" s="157">
        <f>+[1]Аппарат!DO179</f>
        <v>0</v>
      </c>
      <c r="DP184" s="68"/>
      <c r="DQ184" s="157">
        <f t="shared" si="1254"/>
        <v>0</v>
      </c>
      <c r="DR184" s="158" t="e">
        <f t="shared" si="1255"/>
        <v>#DIV/0!</v>
      </c>
      <c r="DS184" s="149">
        <f t="shared" si="1324"/>
        <v>0</v>
      </c>
      <c r="DT184" s="68">
        <f t="shared" si="1440"/>
        <v>0</v>
      </c>
      <c r="DU184" s="68">
        <f t="shared" si="1440"/>
        <v>0</v>
      </c>
      <c r="DV184" s="68">
        <f t="shared" si="1440"/>
        <v>0</v>
      </c>
      <c r="DW184" s="150">
        <f t="shared" si="1325"/>
        <v>0</v>
      </c>
      <c r="DX184" s="68">
        <f t="shared" si="1441"/>
        <v>0</v>
      </c>
      <c r="DY184" s="68">
        <f t="shared" si="1441"/>
        <v>0</v>
      </c>
      <c r="DZ184" s="68">
        <f t="shared" si="1441"/>
        <v>0</v>
      </c>
      <c r="EA184" s="157">
        <f t="shared" si="1256"/>
        <v>0</v>
      </c>
      <c r="EB184" s="158" t="e">
        <f t="shared" si="1257"/>
        <v>#DIV/0!</v>
      </c>
      <c r="EC184" s="149">
        <f t="shared" si="1326"/>
        <v>0</v>
      </c>
      <c r="ED184" s="68">
        <f t="shared" si="1442"/>
        <v>0</v>
      </c>
      <c r="EE184" s="68">
        <f t="shared" si="1442"/>
        <v>0</v>
      </c>
      <c r="EF184" s="68">
        <f t="shared" si="1442"/>
        <v>0</v>
      </c>
      <c r="EG184" s="150">
        <f t="shared" si="1327"/>
        <v>0</v>
      </c>
      <c r="EH184" s="68">
        <f t="shared" si="1443"/>
        <v>0</v>
      </c>
      <c r="EI184" s="68">
        <f t="shared" si="1443"/>
        <v>0</v>
      </c>
      <c r="EJ184" s="68">
        <f t="shared" si="1443"/>
        <v>0</v>
      </c>
      <c r="EK184" s="157">
        <f t="shared" si="1258"/>
        <v>0</v>
      </c>
      <c r="EL184" s="158" t="e">
        <f t="shared" si="1259"/>
        <v>#DIV/0!</v>
      </c>
      <c r="EM184" s="149">
        <f t="shared" si="1328"/>
        <v>0</v>
      </c>
      <c r="EN184" s="157">
        <f>+[1]Аппарат!EN179</f>
        <v>0</v>
      </c>
      <c r="EO184" s="157">
        <f>+[1]Аппарат!EO179</f>
        <v>0</v>
      </c>
      <c r="EP184" s="68"/>
      <c r="EQ184" s="150">
        <f t="shared" si="1329"/>
        <v>0</v>
      </c>
      <c r="ER184" s="157">
        <f>+[1]Аппарат!ER179</f>
        <v>0</v>
      </c>
      <c r="ES184" s="157">
        <f>+[1]Аппарат!ES179</f>
        <v>0</v>
      </c>
      <c r="ET184" s="68"/>
      <c r="EU184" s="157">
        <f t="shared" si="1260"/>
        <v>0</v>
      </c>
      <c r="EV184" s="158" t="e">
        <f t="shared" si="1261"/>
        <v>#DIV/0!</v>
      </c>
      <c r="EW184" s="149">
        <f t="shared" si="1330"/>
        <v>0</v>
      </c>
      <c r="EX184" s="157">
        <f>+[1]Аппарат!EX179</f>
        <v>0</v>
      </c>
      <c r="EY184" s="157">
        <f>+[1]Аппарат!EY179</f>
        <v>0</v>
      </c>
      <c r="EZ184" s="68"/>
      <c r="FA184" s="150">
        <f t="shared" si="1331"/>
        <v>0</v>
      </c>
      <c r="FB184" s="157">
        <f>+[1]Аппарат!FB179</f>
        <v>0</v>
      </c>
      <c r="FC184" s="157">
        <f>+[1]Аппарат!FC179</f>
        <v>0</v>
      </c>
      <c r="FD184" s="68"/>
      <c r="FE184" s="157">
        <f t="shared" si="1262"/>
        <v>0</v>
      </c>
      <c r="FF184" s="158" t="e">
        <f t="shared" si="1263"/>
        <v>#DIV/0!</v>
      </c>
      <c r="FG184" s="149">
        <f t="shared" si="1332"/>
        <v>0</v>
      </c>
      <c r="FH184" s="157">
        <f>+[1]Аппарат!FH179</f>
        <v>0</v>
      </c>
      <c r="FI184" s="157">
        <f>+[1]Аппарат!FI179</f>
        <v>0</v>
      </c>
      <c r="FJ184" s="68"/>
      <c r="FK184" s="150">
        <f t="shared" si="1333"/>
        <v>0</v>
      </c>
      <c r="FL184" s="157">
        <f>+[1]Аппарат!FL179</f>
        <v>0</v>
      </c>
      <c r="FM184" s="157">
        <f>+[1]Аппарат!FM179</f>
        <v>0</v>
      </c>
      <c r="FN184" s="68"/>
      <c r="FO184" s="157">
        <f t="shared" si="1264"/>
        <v>0</v>
      </c>
      <c r="FP184" s="158" t="e">
        <f t="shared" si="1265"/>
        <v>#DIV/0!</v>
      </c>
      <c r="FQ184" s="149">
        <f t="shared" si="1334"/>
        <v>0</v>
      </c>
      <c r="FR184" s="68">
        <f t="shared" si="1444"/>
        <v>0</v>
      </c>
      <c r="FS184" s="68">
        <f t="shared" si="1444"/>
        <v>0</v>
      </c>
      <c r="FT184" s="68">
        <f t="shared" si="1444"/>
        <v>0</v>
      </c>
      <c r="FU184" s="150">
        <f t="shared" si="1335"/>
        <v>0</v>
      </c>
      <c r="FV184" s="68">
        <f t="shared" si="1445"/>
        <v>0</v>
      </c>
      <c r="FW184" s="68">
        <f t="shared" si="1445"/>
        <v>0</v>
      </c>
      <c r="FX184" s="68">
        <f t="shared" si="1445"/>
        <v>0</v>
      </c>
      <c r="FY184" s="157">
        <f t="shared" si="1266"/>
        <v>0</v>
      </c>
      <c r="FZ184" s="158" t="e">
        <f t="shared" si="1267"/>
        <v>#DIV/0!</v>
      </c>
      <c r="GA184" s="149">
        <f t="shared" si="1336"/>
        <v>0</v>
      </c>
      <c r="GB184" s="68">
        <f t="shared" si="1446"/>
        <v>0</v>
      </c>
      <c r="GC184" s="68">
        <f t="shared" si="1446"/>
        <v>0</v>
      </c>
      <c r="GD184" s="68">
        <f t="shared" si="1446"/>
        <v>0</v>
      </c>
      <c r="GE184" s="150">
        <f t="shared" si="1337"/>
        <v>0</v>
      </c>
      <c r="GF184" s="68">
        <f t="shared" si="1447"/>
        <v>0</v>
      </c>
      <c r="GG184" s="68">
        <f t="shared" si="1447"/>
        <v>0</v>
      </c>
      <c r="GH184" s="68">
        <f t="shared" si="1447"/>
        <v>0</v>
      </c>
      <c r="GI184" s="157">
        <f t="shared" si="1268"/>
        <v>0</v>
      </c>
      <c r="GJ184" s="158" t="e">
        <f t="shared" si="1269"/>
        <v>#DIV/0!</v>
      </c>
      <c r="GK184" s="149">
        <f t="shared" si="1338"/>
        <v>0</v>
      </c>
      <c r="GL184" s="68">
        <f t="shared" si="1448"/>
        <v>0</v>
      </c>
      <c r="GM184" s="68">
        <f t="shared" si="1448"/>
        <v>0</v>
      </c>
      <c r="GN184" s="68">
        <f t="shared" si="1448"/>
        <v>0</v>
      </c>
      <c r="GO184" s="150">
        <f t="shared" si="1339"/>
        <v>0</v>
      </c>
      <c r="GP184" s="68">
        <f t="shared" si="1449"/>
        <v>0</v>
      </c>
      <c r="GQ184" s="68">
        <f t="shared" si="1449"/>
        <v>0</v>
      </c>
      <c r="GR184" s="68">
        <f t="shared" si="1449"/>
        <v>0</v>
      </c>
      <c r="GS184" s="157">
        <f t="shared" si="1270"/>
        <v>0</v>
      </c>
      <c r="GT184" s="158" t="e">
        <f t="shared" si="1271"/>
        <v>#DIV/0!</v>
      </c>
      <c r="GV184" s="31"/>
      <c r="GX184" s="65">
        <f t="shared" si="1158"/>
        <v>0</v>
      </c>
      <c r="GY184" s="155"/>
      <c r="GZ184" s="79">
        <f t="shared" si="1375"/>
        <v>0</v>
      </c>
    </row>
    <row r="185" spans="1:216" ht="25.5" x14ac:dyDescent="0.2">
      <c r="A185" s="367"/>
      <c r="B185" s="107" t="s">
        <v>444</v>
      </c>
      <c r="C185" s="149">
        <f t="shared" si="1433"/>
        <v>213.83666666666664</v>
      </c>
      <c r="D185" s="157">
        <f>+[1]Аппарат!D180+[1]Филиалы!D117</f>
        <v>169.18491011505884</v>
      </c>
      <c r="E185" s="157">
        <f>+[1]Аппарат!E180+[1]Филиалы!F117</f>
        <v>44.651756551607797</v>
      </c>
      <c r="F185" s="68">
        <f>+[1]Филиалы!E117</f>
        <v>0</v>
      </c>
      <c r="G185" s="150">
        <f t="shared" ref="G185" si="1452">SUM(H185:J185)</f>
        <v>505.42900000000003</v>
      </c>
      <c r="H185" s="157">
        <f>+[1]Аппарат!H180+[1]Филиалы!H117</f>
        <v>375.83738621521002</v>
      </c>
      <c r="I185" s="157">
        <f>+[1]Аппарат!I180+[1]Филиалы!J117</f>
        <v>129.59161378479001</v>
      </c>
      <c r="J185" s="68">
        <f>+[1]Филиалы!I117</f>
        <v>0</v>
      </c>
      <c r="K185" s="157">
        <f t="shared" si="1162"/>
        <v>-291.59233333333339</v>
      </c>
      <c r="L185" s="158">
        <f t="shared" si="1163"/>
        <v>136.36217673925586</v>
      </c>
      <c r="M185" s="149">
        <f t="shared" ref="M185" si="1453">SUM(N185:P185)</f>
        <v>215.23266666666666</v>
      </c>
      <c r="N185" s="157">
        <f>+[1]Аппарат!N180+[1]Филиалы!N117</f>
        <v>170.70541029734355</v>
      </c>
      <c r="O185" s="157">
        <f>+[1]Аппарат!O180+[1]Филиалы!P117</f>
        <v>44.527256369323119</v>
      </c>
      <c r="P185" s="68">
        <f>+[1]Филиалы!O117</f>
        <v>0</v>
      </c>
      <c r="Q185" s="150">
        <f t="shared" si="1156"/>
        <v>510.17584008970005</v>
      </c>
      <c r="R185" s="157">
        <f>+[1]Аппарат!R180+[1]Филиалы!R117</f>
        <v>374.99083372278091</v>
      </c>
      <c r="S185" s="157">
        <f>+[1]Аппарат!S180+[1]Филиалы!T117</f>
        <v>135.18500636691917</v>
      </c>
      <c r="T185" s="68">
        <f>+[1]Филиалы!S117</f>
        <v>0</v>
      </c>
      <c r="U185" s="157">
        <f t="shared" si="1166"/>
        <v>-294.94317342303339</v>
      </c>
      <c r="V185" s="158">
        <f t="shared" si="1167"/>
        <v>137.03457657745574</v>
      </c>
      <c r="W185" s="149">
        <f t="shared" ref="W185" si="1454">SUM(X185:Z185)</f>
        <v>235.89266666666666</v>
      </c>
      <c r="X185" s="157">
        <f>+[1]Аппарат!X180+[1]Филиалы!X117</f>
        <v>191.24091011505885</v>
      </c>
      <c r="Y185" s="157">
        <f>+[1]Аппарат!Y180+[1]Филиалы!Z117</f>
        <v>44.651756551607811</v>
      </c>
      <c r="Z185" s="68">
        <f>+[1]Филиалы!Y117</f>
        <v>0</v>
      </c>
      <c r="AA185" s="150">
        <f t="shared" ref="AA185" si="1455">SUM(AB185:AD185)</f>
        <v>640.77386999999999</v>
      </c>
      <c r="AB185" s="157">
        <f>+[1]Аппарат!AB180+[1]Филиалы!AB117</f>
        <v>494.80211225244</v>
      </c>
      <c r="AC185" s="157">
        <f>+[1]Аппарат!AC180+[1]Филиалы!AD117</f>
        <v>145.97175774756005</v>
      </c>
      <c r="AD185" s="68">
        <f>+[1]Филиалы!AC117</f>
        <v>0</v>
      </c>
      <c r="AE185" s="157">
        <f t="shared" si="1170"/>
        <v>-404.88120333333336</v>
      </c>
      <c r="AF185" s="158">
        <f t="shared" si="1171"/>
        <v>171.63789322262386</v>
      </c>
      <c r="AG185" s="149">
        <f t="shared" ref="AG185" si="1456">SUM(AH185:AJ185)</f>
        <v>664.96199999999988</v>
      </c>
      <c r="AH185" s="68">
        <f t="shared" si="1434"/>
        <v>531.13123052746118</v>
      </c>
      <c r="AI185" s="68">
        <f t="shared" si="1434"/>
        <v>133.83076947253872</v>
      </c>
      <c r="AJ185" s="68">
        <f t="shared" si="1434"/>
        <v>0</v>
      </c>
      <c r="AK185" s="150">
        <f t="shared" ref="AK185" si="1457">SUM(AL185:AN185)</f>
        <v>1656.3787100897002</v>
      </c>
      <c r="AL185" s="68">
        <f t="shared" si="1435"/>
        <v>1245.6303321904311</v>
      </c>
      <c r="AM185" s="68">
        <f t="shared" si="1435"/>
        <v>410.7483778992692</v>
      </c>
      <c r="AN185" s="68">
        <f t="shared" si="1435"/>
        <v>0</v>
      </c>
      <c r="AO185" s="157">
        <f t="shared" si="1174"/>
        <v>-991.41671008970036</v>
      </c>
      <c r="AP185" s="158">
        <f t="shared" si="1175"/>
        <v>149.09373920460123</v>
      </c>
      <c r="AQ185" s="149">
        <f t="shared" ref="AQ185" si="1458">SUM(AR185:AT185)</f>
        <v>226.55266666666662</v>
      </c>
      <c r="AR185" s="157">
        <f>+[1]Аппарат!AR180+[1]Филиалы!AR117</f>
        <v>181.90091011505882</v>
      </c>
      <c r="AS185" s="157">
        <f>+[1]Аппарат!AS180+[1]Филиалы!AT117</f>
        <v>44.651756551607811</v>
      </c>
      <c r="AT185" s="68">
        <f>+[1]Филиалы!AS117</f>
        <v>0</v>
      </c>
      <c r="AU185" s="150">
        <f t="shared" ref="AU185" si="1459">SUM(AV185:AX185)</f>
        <v>540.89599999999996</v>
      </c>
      <c r="AV185" s="157">
        <f>+[1]Аппарат!AV180+[1]Филиалы!AV117</f>
        <v>407.19874818219961</v>
      </c>
      <c r="AW185" s="157">
        <f>+[1]Аппарат!AW180+[1]Филиалы!AX117</f>
        <v>133.6772518178004</v>
      </c>
      <c r="AX185" s="68">
        <f>+[1]Филиалы!AW117</f>
        <v>0.02</v>
      </c>
      <c r="AY185" s="157">
        <f t="shared" si="1178"/>
        <v>-314.34333333333336</v>
      </c>
      <c r="AZ185" s="158">
        <f t="shared" si="1179"/>
        <v>138.75066577602269</v>
      </c>
      <c r="BA185" s="149">
        <f t="shared" ref="BA185" si="1460">SUM(BB185:BD185)</f>
        <v>235.77266666666665</v>
      </c>
      <c r="BB185" s="157">
        <f>+[1]Аппарат!BB180+[1]Филиалы!BB117</f>
        <v>190.38388733043621</v>
      </c>
      <c r="BC185" s="157">
        <f>+[1]Аппарат!BC180+[1]Филиалы!BD117</f>
        <v>45.388779336230435</v>
      </c>
      <c r="BD185" s="68">
        <f>+[1]Филиалы!BC117</f>
        <v>0</v>
      </c>
      <c r="BE185" s="150">
        <f t="shared" ref="BE185" si="1461">SUM(BF185:BH185)</f>
        <v>532.73</v>
      </c>
      <c r="BF185" s="157">
        <f>+[1]Аппарат!BF180+[1]Филиалы!BF117</f>
        <v>403.43662635682887</v>
      </c>
      <c r="BG185" s="157">
        <f>+[1]Аппарат!BG180+[1]Филиалы!BH117</f>
        <v>129.29337364317109</v>
      </c>
      <c r="BH185" s="68">
        <f>+[1]Филиалы!BG117</f>
        <v>0</v>
      </c>
      <c r="BI185" s="157">
        <f t="shared" si="1182"/>
        <v>-296.95733333333339</v>
      </c>
      <c r="BJ185" s="158">
        <f t="shared" si="1183"/>
        <v>125.95070392666386</v>
      </c>
      <c r="BK185" s="149">
        <f t="shared" ref="BK185" si="1462">SUM(BL185:BN185)</f>
        <v>272.61266666666666</v>
      </c>
      <c r="BL185" s="157">
        <f>+[1]Аппарат!BL180+[1]Филиалы!BL117</f>
        <v>227.96091011505888</v>
      </c>
      <c r="BM185" s="157">
        <f>+[1]Аппарат!BM180+[1]Филиалы!BN117</f>
        <v>44.651756551607797</v>
      </c>
      <c r="BN185" s="68">
        <f>+[1]Филиалы!BM117</f>
        <v>0</v>
      </c>
      <c r="BO185" s="150">
        <f t="shared" ref="BO185" si="1463">SUM(BP185:BR185)</f>
        <v>339.91800000000001</v>
      </c>
      <c r="BP185" s="157">
        <f>+[1]Аппарат!BP180+[1]Филиалы!BP117</f>
        <v>272.19535311001664</v>
      </c>
      <c r="BQ185" s="157">
        <f>+[1]Аппарат!BQ180+[1]Филиалы!BR117</f>
        <v>67.447646889983361</v>
      </c>
      <c r="BR185" s="68">
        <f>+[1]Филиалы!BQ117</f>
        <v>0.27500000000000002</v>
      </c>
      <c r="BS185" s="157">
        <f t="shared" si="1186"/>
        <v>-67.305333333333351</v>
      </c>
      <c r="BT185" s="158">
        <f t="shared" si="1187"/>
        <v>24.688997087442743</v>
      </c>
      <c r="BU185" s="149">
        <f t="shared" ref="BU185" si="1464">SUM(BV185:BX185)</f>
        <v>734.93799999999999</v>
      </c>
      <c r="BV185" s="68">
        <f t="shared" si="1436"/>
        <v>600.24570756055391</v>
      </c>
      <c r="BW185" s="68">
        <f t="shared" si="1436"/>
        <v>134.69229243944605</v>
      </c>
      <c r="BX185" s="68">
        <f t="shared" si="1436"/>
        <v>0</v>
      </c>
      <c r="BY185" s="150">
        <f t="shared" ref="BY185" si="1465">SUM(BZ185:CB185)</f>
        <v>1413.5439999999999</v>
      </c>
      <c r="BZ185" s="68">
        <f t="shared" si="1437"/>
        <v>1082.830727649045</v>
      </c>
      <c r="CA185" s="68">
        <f t="shared" si="1437"/>
        <v>330.41827235095491</v>
      </c>
      <c r="CB185" s="68">
        <f t="shared" si="1437"/>
        <v>0.29500000000000004</v>
      </c>
      <c r="CC185" s="157">
        <f t="shared" si="1190"/>
        <v>-678.60599999999988</v>
      </c>
      <c r="CD185" s="158">
        <f t="shared" si="1191"/>
        <v>92.335135752947849</v>
      </c>
      <c r="CE185" s="149">
        <f t="shared" ref="CE185" si="1466">SUM(CF185:CH185)</f>
        <v>1399.8999999999999</v>
      </c>
      <c r="CF185" s="68">
        <f t="shared" si="1438"/>
        <v>1131.3769380880151</v>
      </c>
      <c r="CG185" s="68">
        <f t="shared" si="1438"/>
        <v>268.52306191198477</v>
      </c>
      <c r="CH185" s="68">
        <f t="shared" si="1438"/>
        <v>0</v>
      </c>
      <c r="CI185" s="150">
        <f t="shared" ref="CI185" si="1467">SUM(CJ185:CL185)</f>
        <v>3069.9227100897001</v>
      </c>
      <c r="CJ185" s="68">
        <f>+[1]Аппарат!CJ180+[1]Филиалы!CJ117</f>
        <v>2328.4610598394761</v>
      </c>
      <c r="CK185" s="68">
        <f>+[1]Аппарат!CK180+[1]Филиалы!CL117</f>
        <v>741.16665025022405</v>
      </c>
      <c r="CL185" s="68">
        <f>+[1]Филиалы!CK117</f>
        <v>0.29500000000000004</v>
      </c>
      <c r="CM185" s="157">
        <f t="shared" si="1194"/>
        <v>-1670.0227100897002</v>
      </c>
      <c r="CN185" s="158">
        <f t="shared" si="1195"/>
        <v>119.29585756766201</v>
      </c>
      <c r="CO185" s="149">
        <f t="shared" ref="CO185" si="1468">SUM(CP185:CR185)</f>
        <v>251.77266666666668</v>
      </c>
      <c r="CP185" s="157">
        <f>+[1]Аппарат!CP180+[1]Филиалы!CP117</f>
        <v>207.12091011505885</v>
      </c>
      <c r="CQ185" s="157">
        <f>+[1]Аппарат!CQ180+[1]Филиалы!CR117</f>
        <v>44.651756551607818</v>
      </c>
      <c r="CR185" s="68">
        <f>+[1]Филиалы!CQ117</f>
        <v>0</v>
      </c>
      <c r="CS185" s="150">
        <f t="shared" si="1439"/>
        <v>406.08984999999996</v>
      </c>
      <c r="CT185" s="157">
        <f>+[1]Аппарат!CT180+[1]Филиалы!CT117</f>
        <v>315.94857940843849</v>
      </c>
      <c r="CU185" s="157">
        <f>+[1]Аппарат!CU180+[1]Филиалы!CV117</f>
        <v>87.508830591561505</v>
      </c>
      <c r="CV185" s="68">
        <f>+[1]Филиалы!CU117</f>
        <v>2.6324399999999999</v>
      </c>
      <c r="CW185" s="157">
        <f t="shared" si="1250"/>
        <v>-154.31718333333328</v>
      </c>
      <c r="CX185" s="158">
        <f t="shared" si="1251"/>
        <v>61.29227027556604</v>
      </c>
      <c r="CY185" s="149">
        <f t="shared" ref="CY185" si="1469">SUM(CZ185:DB185)</f>
        <v>239.27266666666665</v>
      </c>
      <c r="CZ185" s="157">
        <f>+[1]Аппарат!CZ180+[1]Филиалы!CZ117</f>
        <v>193.88800542254074</v>
      </c>
      <c r="DA185" s="157">
        <f>+[1]Аппарат!DA180+[1]Филиалы!DB117</f>
        <v>45.384661244125915</v>
      </c>
      <c r="DB185" s="68">
        <f>+[1]Филиалы!DA117</f>
        <v>0</v>
      </c>
      <c r="DC185" s="150">
        <f t="shared" si="1157"/>
        <v>351.13258999999999</v>
      </c>
      <c r="DD185" s="157">
        <f>+[1]Аппарат!DD180+[1]Филиалы!DD117</f>
        <v>289.52690347560434</v>
      </c>
      <c r="DE185" s="157">
        <f>+[1]Аппарат!DE180+[1]Филиалы!DF117</f>
        <v>50.66851652439567</v>
      </c>
      <c r="DF185" s="68">
        <f>+[1]Филиалы!DE117</f>
        <v>10.93717</v>
      </c>
      <c r="DG185" s="157">
        <f t="shared" si="1252"/>
        <v>-111.85992333333334</v>
      </c>
      <c r="DH185" s="158">
        <f t="shared" si="1253"/>
        <v>46.749979799893566</v>
      </c>
      <c r="DI185" s="149">
        <f t="shared" ref="DI185" si="1470">SUM(DJ185:DL185)</f>
        <v>257.27266666666668</v>
      </c>
      <c r="DJ185" s="157">
        <f>+[1]Аппарат!DJ180+[1]Филиалы!DJ117</f>
        <v>212.62091011505885</v>
      </c>
      <c r="DK185" s="157">
        <f>+[1]Аппарат!DK180+[1]Филиалы!DL117</f>
        <v>44.651756551607818</v>
      </c>
      <c r="DL185" s="68">
        <f>+[1]Филиалы!DK117</f>
        <v>0</v>
      </c>
      <c r="DM185" s="150">
        <f t="shared" ref="DM185" si="1471">SUM(DN185:DP185)</f>
        <v>199.93998000000002</v>
      </c>
      <c r="DN185" s="157">
        <f>+[1]Аппарат!DN180+[1]Филиалы!DN117</f>
        <v>172.00769360236691</v>
      </c>
      <c r="DO185" s="157">
        <f>+[1]Аппарат!DO180+[1]Филиалы!DP117</f>
        <v>27.489626397633106</v>
      </c>
      <c r="DP185" s="68">
        <f>+[1]Филиалы!DO117</f>
        <v>0.44266</v>
      </c>
      <c r="DQ185" s="157">
        <f t="shared" si="1254"/>
        <v>57.33268666666666</v>
      </c>
      <c r="DR185" s="158">
        <f t="shared" si="1255"/>
        <v>-22.284795120093065</v>
      </c>
      <c r="DS185" s="149">
        <f t="shared" ref="DS185" si="1472">SUM(DT185:DV185)</f>
        <v>748.31799999999998</v>
      </c>
      <c r="DT185" s="68">
        <f t="shared" si="1440"/>
        <v>613.62982565265838</v>
      </c>
      <c r="DU185" s="68">
        <f t="shared" si="1440"/>
        <v>134.68817434734154</v>
      </c>
      <c r="DV185" s="68">
        <f t="shared" si="1440"/>
        <v>0</v>
      </c>
      <c r="DW185" s="150">
        <f t="shared" ref="DW185" si="1473">SUM(DX185:DZ185)</f>
        <v>957.16241999999988</v>
      </c>
      <c r="DX185" s="68">
        <f t="shared" si="1441"/>
        <v>777.48317648640966</v>
      </c>
      <c r="DY185" s="68">
        <f t="shared" si="1441"/>
        <v>165.66697351359028</v>
      </c>
      <c r="DZ185" s="68">
        <f t="shared" si="1441"/>
        <v>14.012270000000001</v>
      </c>
      <c r="EA185" s="157">
        <f t="shared" si="1256"/>
        <v>-208.8444199999999</v>
      </c>
      <c r="EB185" s="158">
        <f t="shared" si="1257"/>
        <v>27.908512156596515</v>
      </c>
      <c r="EC185" s="149">
        <f t="shared" ref="EC185" si="1474">SUM(ED185:EF185)</f>
        <v>2148.2179999999998</v>
      </c>
      <c r="ED185" s="68">
        <f t="shared" si="1442"/>
        <v>1745.0067637406735</v>
      </c>
      <c r="EE185" s="68">
        <f t="shared" si="1442"/>
        <v>403.21123625932631</v>
      </c>
      <c r="EF185" s="68">
        <f t="shared" si="1442"/>
        <v>0</v>
      </c>
      <c r="EG185" s="150">
        <f t="shared" ref="EG185" si="1475">SUM(EH185:EJ185)</f>
        <v>4027.0851300896998</v>
      </c>
      <c r="EH185" s="68">
        <f t="shared" si="1443"/>
        <v>3105.9442363258859</v>
      </c>
      <c r="EI185" s="68">
        <f t="shared" si="1443"/>
        <v>906.83362376381433</v>
      </c>
      <c r="EJ185" s="68">
        <f t="shared" si="1443"/>
        <v>14.307270000000001</v>
      </c>
      <c r="EK185" s="157">
        <f t="shared" si="1258"/>
        <v>-1878.8671300896999</v>
      </c>
      <c r="EL185" s="158">
        <f t="shared" si="1259"/>
        <v>87.461660319841826</v>
      </c>
      <c r="EM185" s="149">
        <f t="shared" ref="EM185" si="1476">SUM(EN185:EP185)</f>
        <v>225.87266666666667</v>
      </c>
      <c r="EN185" s="157">
        <f>+[1]Аппарат!EN180+[1]Филиалы!EN117</f>
        <v>181.22091011505887</v>
      </c>
      <c r="EO185" s="157">
        <f>+[1]Аппарат!EO180+[1]Филиалы!EP117</f>
        <v>44.651756551607811</v>
      </c>
      <c r="EP185" s="68">
        <f>+[1]Филиалы!EO117</f>
        <v>0</v>
      </c>
      <c r="EQ185" s="150">
        <f t="shared" ref="EQ185" si="1477">SUM(ER185:ET185)</f>
        <v>242.94399999999999</v>
      </c>
      <c r="ER185" s="157">
        <f>+[1]Аппарат!ER180+[1]Филиалы!ER117</f>
        <v>188.3090845890132</v>
      </c>
      <c r="ES185" s="157">
        <f>+[1]Аппарат!ES180+[1]Филиалы!ET117</f>
        <v>54.40491541098681</v>
      </c>
      <c r="ET185" s="68">
        <f>+[1]Филиалы!ES117</f>
        <v>0.23</v>
      </c>
      <c r="EU185" s="157">
        <f t="shared" si="1260"/>
        <v>-17.071333333333314</v>
      </c>
      <c r="EV185" s="158">
        <f t="shared" si="1261"/>
        <v>7.5579456271822636</v>
      </c>
      <c r="EW185" s="149">
        <f t="shared" ref="EW185" si="1478">SUM(EX185:EZ185)</f>
        <v>231.67266666666666</v>
      </c>
      <c r="EX185" s="157">
        <f>+[1]Аппарат!EX180+[1]Филиалы!EX117</f>
        <v>186.26983348477324</v>
      </c>
      <c r="EY185" s="157">
        <f>+[1]Аппарат!EY180+[1]Филиалы!EZ117</f>
        <v>45.402833181893406</v>
      </c>
      <c r="EZ185" s="68">
        <f>+[1]Филиалы!EY117</f>
        <v>0</v>
      </c>
      <c r="FA185" s="150">
        <f t="shared" ref="FA185" si="1479">SUM(FB185:FD185)</f>
        <v>318.57600000000002</v>
      </c>
      <c r="FB185" s="157">
        <f>+[1]Аппарат!FB180+[1]Филиалы!FB117</f>
        <v>231.42386722626966</v>
      </c>
      <c r="FC185" s="157">
        <f>+[1]Аппарат!FC180+[1]Филиалы!FD117</f>
        <v>87.152132773730358</v>
      </c>
      <c r="FD185" s="68">
        <f>+[1]Филиалы!FC117</f>
        <v>0</v>
      </c>
      <c r="FE185" s="157">
        <f t="shared" si="1262"/>
        <v>-86.903333333333364</v>
      </c>
      <c r="FF185" s="158">
        <f t="shared" si="1263"/>
        <v>37.511258701213507</v>
      </c>
      <c r="FG185" s="149">
        <f t="shared" ref="FG185" si="1480">SUM(FH185:FJ185)</f>
        <v>235.87266666666662</v>
      </c>
      <c r="FH185" s="157">
        <f>+[1]Аппарат!FH180+[1]Филиалы!FH117</f>
        <v>191.22091011505881</v>
      </c>
      <c r="FI185" s="157">
        <f>+[1]Аппарат!FI180+[1]Филиалы!FJ117</f>
        <v>44.651756551607797</v>
      </c>
      <c r="FJ185" s="68">
        <f>+[1]Филиалы!FI117</f>
        <v>0</v>
      </c>
      <c r="FK185" s="150">
        <f t="shared" ref="FK185" si="1481">SUM(FL185:FN185)</f>
        <v>835.1110000000001</v>
      </c>
      <c r="FL185" s="157">
        <f>+[1]Аппарат!FL180+[1]Филиалы!FL117</f>
        <v>750.50606846634878</v>
      </c>
      <c r="FM185" s="157">
        <f>+[1]Аппарат!FM180+[1]Филиалы!FN117</f>
        <v>84.404931533651265</v>
      </c>
      <c r="FN185" s="68">
        <f>+[1]Филиалы!FM117</f>
        <v>0.2</v>
      </c>
      <c r="FO185" s="157">
        <f t="shared" si="1264"/>
        <v>-599.23833333333346</v>
      </c>
      <c r="FP185" s="158">
        <f t="shared" si="1265"/>
        <v>254.05162107238664</v>
      </c>
      <c r="FQ185" s="149">
        <f t="shared" ref="FQ185" si="1482">SUM(FR185:FT185)</f>
        <v>693.41799999999989</v>
      </c>
      <c r="FR185" s="68">
        <f t="shared" si="1444"/>
        <v>558.71165371489087</v>
      </c>
      <c r="FS185" s="68">
        <f t="shared" si="1444"/>
        <v>134.70634628510902</v>
      </c>
      <c r="FT185" s="68">
        <f t="shared" si="1444"/>
        <v>0</v>
      </c>
      <c r="FU185" s="150">
        <f t="shared" ref="FU185" si="1483">SUM(FV185:FX185)</f>
        <v>1396.6310000000001</v>
      </c>
      <c r="FV185" s="68">
        <f t="shared" si="1445"/>
        <v>1170.2390202816316</v>
      </c>
      <c r="FW185" s="68">
        <f t="shared" si="1445"/>
        <v>225.96197971836841</v>
      </c>
      <c r="FX185" s="68">
        <f t="shared" si="1445"/>
        <v>0.43000000000000005</v>
      </c>
      <c r="FY185" s="157">
        <f t="shared" si="1266"/>
        <v>-703.21300000000019</v>
      </c>
      <c r="FZ185" s="158">
        <f t="shared" si="1267"/>
        <v>101.41256788834446</v>
      </c>
      <c r="GA185" s="149">
        <f t="shared" ref="GA185" si="1484">SUM(GB185:GD185)</f>
        <v>1441.7359999999999</v>
      </c>
      <c r="GB185" s="68">
        <f t="shared" si="1446"/>
        <v>1172.3414793675493</v>
      </c>
      <c r="GC185" s="68">
        <f t="shared" si="1446"/>
        <v>269.39452063245056</v>
      </c>
      <c r="GD185" s="68">
        <f t="shared" si="1446"/>
        <v>0</v>
      </c>
      <c r="GE185" s="150">
        <f t="shared" ref="GE185" si="1485">SUM(GF185:GH185)</f>
        <v>2353.79342</v>
      </c>
      <c r="GF185" s="68">
        <f t="shared" si="1447"/>
        <v>1947.7221967680412</v>
      </c>
      <c r="GG185" s="68">
        <f t="shared" si="1447"/>
        <v>391.62895323195869</v>
      </c>
      <c r="GH185" s="68">
        <f t="shared" si="1447"/>
        <v>14.442270000000001</v>
      </c>
      <c r="GI185" s="157">
        <f t="shared" si="1268"/>
        <v>-912.05742000000009</v>
      </c>
      <c r="GJ185" s="158">
        <f t="shared" si="1269"/>
        <v>63.261056115682777</v>
      </c>
      <c r="GK185" s="149">
        <f t="shared" ref="GK185" si="1486">SUM(GL185:GN185)</f>
        <v>2841.6359999999995</v>
      </c>
      <c r="GL185" s="68">
        <f t="shared" si="1448"/>
        <v>2303.7184174555641</v>
      </c>
      <c r="GM185" s="68">
        <f t="shared" si="1448"/>
        <v>537.91758254443539</v>
      </c>
      <c r="GN185" s="68">
        <f t="shared" si="1448"/>
        <v>0</v>
      </c>
      <c r="GO185" s="150">
        <f t="shared" ref="GO185" si="1487">SUM(GP185:GR185)</f>
        <v>5423.7161300896996</v>
      </c>
      <c r="GP185" s="68">
        <f t="shared" si="1449"/>
        <v>4276.1832566075173</v>
      </c>
      <c r="GQ185" s="68">
        <f t="shared" si="1449"/>
        <v>1132.7956034821827</v>
      </c>
      <c r="GR185" s="68">
        <f t="shared" si="1449"/>
        <v>14.737270000000001</v>
      </c>
      <c r="GS185" s="157">
        <f t="shared" si="1270"/>
        <v>-2582.0801300897001</v>
      </c>
      <c r="GT185" s="158">
        <f t="shared" si="1271"/>
        <v>90.865970521548178</v>
      </c>
      <c r="GV185" s="31">
        <f>+GK185-[1]Шатура!GK117</f>
        <v>2831.6359999999995</v>
      </c>
      <c r="GW185" s="31">
        <f>3216.788+3711.461</f>
        <v>6928.2489999999998</v>
      </c>
      <c r="GX185" s="65">
        <f t="shared" si="1158"/>
        <v>3858.3262899102997</v>
      </c>
      <c r="GY185" s="155"/>
      <c r="GZ185" s="79">
        <f>+AK185-GY185</f>
        <v>1656.3787100897002</v>
      </c>
      <c r="HD185" s="65">
        <f>+[1]Аппарат!EG180+[1]Филиалы!EG117</f>
        <v>4027.0851300897002</v>
      </c>
    </row>
    <row r="186" spans="1:216" ht="15.75" x14ac:dyDescent="0.2">
      <c r="A186" s="367"/>
      <c r="B186" s="107" t="s">
        <v>445</v>
      </c>
      <c r="C186" s="149">
        <f t="shared" si="1433"/>
        <v>0</v>
      </c>
      <c r="D186" s="157">
        <f>+[1]Аппарат!D181</f>
        <v>0</v>
      </c>
      <c r="E186" s="157">
        <f>+[1]Аппарат!E181</f>
        <v>0</v>
      </c>
      <c r="F186" s="68"/>
      <c r="G186" s="150">
        <f t="shared" si="1413"/>
        <v>0</v>
      </c>
      <c r="H186" s="157">
        <f>+[1]Аппарат!H181</f>
        <v>0</v>
      </c>
      <c r="I186" s="157">
        <f>+[1]Аппарат!I181</f>
        <v>0</v>
      </c>
      <c r="J186" s="68"/>
      <c r="K186" s="157">
        <f t="shared" si="1162"/>
        <v>0</v>
      </c>
      <c r="L186" s="158" t="e">
        <f t="shared" si="1163"/>
        <v>#DIV/0!</v>
      </c>
      <c r="M186" s="149">
        <f t="shared" si="1233"/>
        <v>0</v>
      </c>
      <c r="N186" s="157">
        <f>+[1]Аппарат!N181</f>
        <v>0</v>
      </c>
      <c r="O186" s="157">
        <f>+[1]Аппарат!O181</f>
        <v>0</v>
      </c>
      <c r="P186" s="68"/>
      <c r="Q186" s="150">
        <f t="shared" si="1156"/>
        <v>0</v>
      </c>
      <c r="R186" s="157">
        <f>+[1]Аппарат!R181</f>
        <v>0</v>
      </c>
      <c r="S186" s="157">
        <f>+[1]Аппарат!S181</f>
        <v>0</v>
      </c>
      <c r="T186" s="68"/>
      <c r="U186" s="157">
        <f t="shared" si="1166"/>
        <v>0</v>
      </c>
      <c r="V186" s="158" t="e">
        <f t="shared" si="1167"/>
        <v>#DIV/0!</v>
      </c>
      <c r="W186" s="149">
        <f t="shared" si="1308"/>
        <v>0</v>
      </c>
      <c r="X186" s="157">
        <f>+[1]Аппарат!X181</f>
        <v>0</v>
      </c>
      <c r="Y186" s="157">
        <f>+[1]Аппарат!Y181</f>
        <v>0</v>
      </c>
      <c r="Z186" s="68"/>
      <c r="AA186" s="150">
        <f t="shared" si="1309"/>
        <v>0</v>
      </c>
      <c r="AB186" s="157">
        <f>+[1]Аппарат!AB181</f>
        <v>0</v>
      </c>
      <c r="AC186" s="157">
        <f>+[1]Аппарат!AC181</f>
        <v>0</v>
      </c>
      <c r="AD186" s="68"/>
      <c r="AE186" s="157">
        <f t="shared" si="1170"/>
        <v>0</v>
      </c>
      <c r="AF186" s="158" t="e">
        <f t="shared" si="1171"/>
        <v>#DIV/0!</v>
      </c>
      <c r="AG186" s="149">
        <f t="shared" si="1310"/>
        <v>0</v>
      </c>
      <c r="AH186" s="68">
        <f t="shared" si="1434"/>
        <v>0</v>
      </c>
      <c r="AI186" s="68">
        <f t="shared" si="1434"/>
        <v>0</v>
      </c>
      <c r="AJ186" s="68">
        <f t="shared" si="1434"/>
        <v>0</v>
      </c>
      <c r="AK186" s="150">
        <f t="shared" si="1311"/>
        <v>0</v>
      </c>
      <c r="AL186" s="68">
        <f t="shared" si="1435"/>
        <v>0</v>
      </c>
      <c r="AM186" s="68">
        <f t="shared" si="1435"/>
        <v>0</v>
      </c>
      <c r="AN186" s="68">
        <f t="shared" si="1435"/>
        <v>0</v>
      </c>
      <c r="AO186" s="157">
        <f t="shared" si="1174"/>
        <v>0</v>
      </c>
      <c r="AP186" s="158" t="e">
        <f t="shared" si="1175"/>
        <v>#DIV/0!</v>
      </c>
      <c r="AQ186" s="149">
        <f t="shared" si="1312"/>
        <v>0</v>
      </c>
      <c r="AR186" s="157">
        <f>+[1]Аппарат!AR181</f>
        <v>0</v>
      </c>
      <c r="AS186" s="157">
        <f>+[1]Аппарат!AS181</f>
        <v>0</v>
      </c>
      <c r="AT186" s="68"/>
      <c r="AU186" s="150">
        <f t="shared" si="1313"/>
        <v>0</v>
      </c>
      <c r="AV186" s="157">
        <f>+[1]Аппарат!AV181</f>
        <v>0</v>
      </c>
      <c r="AW186" s="157">
        <f>+[1]Аппарат!AW181</f>
        <v>0</v>
      </c>
      <c r="AX186" s="68"/>
      <c r="AY186" s="157">
        <f t="shared" si="1178"/>
        <v>0</v>
      </c>
      <c r="AZ186" s="158" t="e">
        <f t="shared" si="1179"/>
        <v>#DIV/0!</v>
      </c>
      <c r="BA186" s="149">
        <f t="shared" si="1314"/>
        <v>0</v>
      </c>
      <c r="BB186" s="157">
        <f>+[1]Аппарат!BB181</f>
        <v>0</v>
      </c>
      <c r="BC186" s="157">
        <f>+[1]Аппарат!BC181</f>
        <v>0</v>
      </c>
      <c r="BD186" s="68"/>
      <c r="BE186" s="150">
        <f t="shared" si="1315"/>
        <v>0</v>
      </c>
      <c r="BF186" s="157">
        <f>+[1]Аппарат!BF181</f>
        <v>0</v>
      </c>
      <c r="BG186" s="157">
        <f>+[1]Аппарат!BG181</f>
        <v>0</v>
      </c>
      <c r="BH186" s="68"/>
      <c r="BI186" s="157">
        <f t="shared" si="1182"/>
        <v>0</v>
      </c>
      <c r="BJ186" s="158" t="e">
        <f t="shared" si="1183"/>
        <v>#DIV/0!</v>
      </c>
      <c r="BK186" s="149">
        <f t="shared" si="1316"/>
        <v>0</v>
      </c>
      <c r="BL186" s="157">
        <f>+[1]Аппарат!BL181</f>
        <v>0</v>
      </c>
      <c r="BM186" s="157">
        <f>+[1]Аппарат!BM181</f>
        <v>0</v>
      </c>
      <c r="BN186" s="68"/>
      <c r="BO186" s="150">
        <f t="shared" si="1317"/>
        <v>0</v>
      </c>
      <c r="BP186" s="157">
        <f>+[1]Аппарат!BP181</f>
        <v>0</v>
      </c>
      <c r="BQ186" s="157">
        <f>+[1]Аппарат!BQ181</f>
        <v>0</v>
      </c>
      <c r="BR186" s="68"/>
      <c r="BS186" s="157">
        <f t="shared" si="1186"/>
        <v>0</v>
      </c>
      <c r="BT186" s="158" t="e">
        <f t="shared" si="1187"/>
        <v>#DIV/0!</v>
      </c>
      <c r="BU186" s="149">
        <f t="shared" si="1318"/>
        <v>0</v>
      </c>
      <c r="BV186" s="68">
        <f t="shared" si="1436"/>
        <v>0</v>
      </c>
      <c r="BW186" s="68">
        <f t="shared" si="1436"/>
        <v>0</v>
      </c>
      <c r="BX186" s="68">
        <f t="shared" si="1436"/>
        <v>0</v>
      </c>
      <c r="BY186" s="150">
        <f t="shared" si="1319"/>
        <v>0</v>
      </c>
      <c r="BZ186" s="68">
        <f t="shared" si="1437"/>
        <v>0</v>
      </c>
      <c r="CA186" s="68">
        <f t="shared" si="1437"/>
        <v>0</v>
      </c>
      <c r="CB186" s="68">
        <f t="shared" si="1437"/>
        <v>0</v>
      </c>
      <c r="CC186" s="157">
        <f t="shared" si="1190"/>
        <v>0</v>
      </c>
      <c r="CD186" s="158" t="e">
        <f t="shared" si="1191"/>
        <v>#DIV/0!</v>
      </c>
      <c r="CE186" s="149">
        <f t="shared" si="1320"/>
        <v>0</v>
      </c>
      <c r="CF186" s="68">
        <f t="shared" si="1438"/>
        <v>0</v>
      </c>
      <c r="CG186" s="68">
        <f t="shared" si="1438"/>
        <v>0</v>
      </c>
      <c r="CH186" s="68">
        <f t="shared" si="1438"/>
        <v>0</v>
      </c>
      <c r="CI186" s="150">
        <f t="shared" si="1321"/>
        <v>0</v>
      </c>
      <c r="CJ186" s="68">
        <f>+[1]Аппарат!CJ181</f>
        <v>0</v>
      </c>
      <c r="CK186" s="68">
        <f>+[1]Аппарат!CK181</f>
        <v>0</v>
      </c>
      <c r="CL186" s="68"/>
      <c r="CM186" s="157">
        <f t="shared" si="1194"/>
        <v>0</v>
      </c>
      <c r="CN186" s="158" t="e">
        <f t="shared" si="1195"/>
        <v>#DIV/0!</v>
      </c>
      <c r="CO186" s="149">
        <f t="shared" si="1451"/>
        <v>0</v>
      </c>
      <c r="CP186" s="157">
        <f>+[1]Аппарат!CP181</f>
        <v>0</v>
      </c>
      <c r="CQ186" s="157">
        <f>+[1]Аппарат!CQ181</f>
        <v>0</v>
      </c>
      <c r="CR186" s="68"/>
      <c r="CS186" s="150">
        <f t="shared" si="1439"/>
        <v>0</v>
      </c>
      <c r="CT186" s="157">
        <f>+[1]Аппарат!CT181</f>
        <v>0</v>
      </c>
      <c r="CU186" s="157">
        <f>+[1]Аппарат!CU181</f>
        <v>0</v>
      </c>
      <c r="CV186" s="68"/>
      <c r="CW186" s="157">
        <f t="shared" si="1250"/>
        <v>0</v>
      </c>
      <c r="CX186" s="158" t="e">
        <f t="shared" si="1251"/>
        <v>#DIV/0!</v>
      </c>
      <c r="CY186" s="149">
        <f t="shared" si="1239"/>
        <v>0</v>
      </c>
      <c r="CZ186" s="157">
        <f>+[1]Аппарат!CZ181</f>
        <v>0</v>
      </c>
      <c r="DA186" s="157">
        <f>+[1]Аппарат!DA181</f>
        <v>0</v>
      </c>
      <c r="DB186" s="68"/>
      <c r="DC186" s="150">
        <f t="shared" si="1157"/>
        <v>0</v>
      </c>
      <c r="DD186" s="157">
        <f>+[1]Аппарат!DD181</f>
        <v>0</v>
      </c>
      <c r="DE186" s="157">
        <f>+[1]Аппарат!DE181</f>
        <v>0</v>
      </c>
      <c r="DF186" s="68"/>
      <c r="DG186" s="157">
        <f t="shared" si="1252"/>
        <v>0</v>
      </c>
      <c r="DH186" s="158" t="e">
        <f t="shared" si="1253"/>
        <v>#DIV/0!</v>
      </c>
      <c r="DI186" s="149">
        <f t="shared" si="1322"/>
        <v>0</v>
      </c>
      <c r="DJ186" s="157">
        <f>+[1]Аппарат!DJ181</f>
        <v>0</v>
      </c>
      <c r="DK186" s="157">
        <f>+[1]Аппарат!DK181</f>
        <v>0</v>
      </c>
      <c r="DL186" s="68"/>
      <c r="DM186" s="150">
        <f t="shared" si="1323"/>
        <v>0</v>
      </c>
      <c r="DN186" s="157">
        <f>+[1]Аппарат!DN181</f>
        <v>0</v>
      </c>
      <c r="DO186" s="157">
        <f>+[1]Аппарат!DO181</f>
        <v>0</v>
      </c>
      <c r="DP186" s="68"/>
      <c r="DQ186" s="157">
        <f t="shared" si="1254"/>
        <v>0</v>
      </c>
      <c r="DR186" s="158" t="e">
        <f t="shared" si="1255"/>
        <v>#DIV/0!</v>
      </c>
      <c r="DS186" s="149">
        <f t="shared" si="1324"/>
        <v>0</v>
      </c>
      <c r="DT186" s="68">
        <f t="shared" si="1440"/>
        <v>0</v>
      </c>
      <c r="DU186" s="68">
        <f t="shared" si="1440"/>
        <v>0</v>
      </c>
      <c r="DV186" s="68">
        <f t="shared" si="1440"/>
        <v>0</v>
      </c>
      <c r="DW186" s="150">
        <f t="shared" si="1325"/>
        <v>0</v>
      </c>
      <c r="DX186" s="68">
        <f t="shared" si="1441"/>
        <v>0</v>
      </c>
      <c r="DY186" s="68">
        <f t="shared" si="1441"/>
        <v>0</v>
      </c>
      <c r="DZ186" s="68">
        <f t="shared" si="1441"/>
        <v>0</v>
      </c>
      <c r="EA186" s="157">
        <f t="shared" si="1256"/>
        <v>0</v>
      </c>
      <c r="EB186" s="158" t="e">
        <f t="shared" si="1257"/>
        <v>#DIV/0!</v>
      </c>
      <c r="EC186" s="149">
        <f t="shared" si="1326"/>
        <v>0</v>
      </c>
      <c r="ED186" s="68">
        <f t="shared" si="1442"/>
        <v>0</v>
      </c>
      <c r="EE186" s="68">
        <f t="shared" si="1442"/>
        <v>0</v>
      </c>
      <c r="EF186" s="68">
        <f t="shared" si="1442"/>
        <v>0</v>
      </c>
      <c r="EG186" s="150">
        <f t="shared" si="1327"/>
        <v>0</v>
      </c>
      <c r="EH186" s="68">
        <f t="shared" si="1443"/>
        <v>0</v>
      </c>
      <c r="EI186" s="68">
        <f t="shared" si="1443"/>
        <v>0</v>
      </c>
      <c r="EJ186" s="68">
        <f t="shared" si="1443"/>
        <v>0</v>
      </c>
      <c r="EK186" s="157">
        <f t="shared" si="1258"/>
        <v>0</v>
      </c>
      <c r="EL186" s="158" t="e">
        <f t="shared" si="1259"/>
        <v>#DIV/0!</v>
      </c>
      <c r="EM186" s="149">
        <f t="shared" si="1328"/>
        <v>0</v>
      </c>
      <c r="EN186" s="157">
        <f>+[1]Аппарат!EN181</f>
        <v>0</v>
      </c>
      <c r="EO186" s="157">
        <f>+[1]Аппарат!EO181</f>
        <v>0</v>
      </c>
      <c r="EP186" s="68"/>
      <c r="EQ186" s="150">
        <f t="shared" si="1329"/>
        <v>0</v>
      </c>
      <c r="ER186" s="157">
        <f>+[1]Аппарат!ER181</f>
        <v>0</v>
      </c>
      <c r="ES186" s="157">
        <f>+[1]Аппарат!ES181</f>
        <v>0</v>
      </c>
      <c r="ET186" s="68"/>
      <c r="EU186" s="157">
        <f t="shared" si="1260"/>
        <v>0</v>
      </c>
      <c r="EV186" s="158" t="e">
        <f t="shared" si="1261"/>
        <v>#DIV/0!</v>
      </c>
      <c r="EW186" s="149">
        <f t="shared" si="1330"/>
        <v>0</v>
      </c>
      <c r="EX186" s="157">
        <f>+[1]Аппарат!EX181</f>
        <v>0</v>
      </c>
      <c r="EY186" s="157">
        <f>+[1]Аппарат!EY181</f>
        <v>0</v>
      </c>
      <c r="EZ186" s="68"/>
      <c r="FA186" s="150">
        <f t="shared" si="1331"/>
        <v>0</v>
      </c>
      <c r="FB186" s="157">
        <f>+[1]Аппарат!FB181</f>
        <v>0</v>
      </c>
      <c r="FC186" s="157">
        <f>+[1]Аппарат!FC181</f>
        <v>0</v>
      </c>
      <c r="FD186" s="68"/>
      <c r="FE186" s="157">
        <f t="shared" si="1262"/>
        <v>0</v>
      </c>
      <c r="FF186" s="158" t="e">
        <f t="shared" si="1263"/>
        <v>#DIV/0!</v>
      </c>
      <c r="FG186" s="149">
        <f t="shared" si="1332"/>
        <v>0</v>
      </c>
      <c r="FH186" s="157">
        <f>+[1]Аппарат!FH181</f>
        <v>0</v>
      </c>
      <c r="FI186" s="157">
        <f>+[1]Аппарат!FI181</f>
        <v>0</v>
      </c>
      <c r="FJ186" s="68"/>
      <c r="FK186" s="150">
        <f t="shared" si="1333"/>
        <v>0</v>
      </c>
      <c r="FL186" s="157">
        <f>+[1]Аппарат!FL181</f>
        <v>0</v>
      </c>
      <c r="FM186" s="157">
        <f>+[1]Аппарат!FM181</f>
        <v>0</v>
      </c>
      <c r="FN186" s="68"/>
      <c r="FO186" s="157">
        <f t="shared" si="1264"/>
        <v>0</v>
      </c>
      <c r="FP186" s="158" t="e">
        <f t="shared" si="1265"/>
        <v>#DIV/0!</v>
      </c>
      <c r="FQ186" s="149">
        <f t="shared" si="1334"/>
        <v>0</v>
      </c>
      <c r="FR186" s="68">
        <f t="shared" si="1444"/>
        <v>0</v>
      </c>
      <c r="FS186" s="68">
        <f t="shared" si="1444"/>
        <v>0</v>
      </c>
      <c r="FT186" s="68">
        <f t="shared" si="1444"/>
        <v>0</v>
      </c>
      <c r="FU186" s="150">
        <f t="shared" si="1335"/>
        <v>0</v>
      </c>
      <c r="FV186" s="68">
        <f t="shared" si="1445"/>
        <v>0</v>
      </c>
      <c r="FW186" s="68">
        <f t="shared" si="1445"/>
        <v>0</v>
      </c>
      <c r="FX186" s="68">
        <f t="shared" si="1445"/>
        <v>0</v>
      </c>
      <c r="FY186" s="157">
        <f t="shared" si="1266"/>
        <v>0</v>
      </c>
      <c r="FZ186" s="158" t="e">
        <f t="shared" si="1267"/>
        <v>#DIV/0!</v>
      </c>
      <c r="GA186" s="149">
        <f t="shared" si="1336"/>
        <v>0</v>
      </c>
      <c r="GB186" s="68">
        <f t="shared" si="1446"/>
        <v>0</v>
      </c>
      <c r="GC186" s="68">
        <f t="shared" si="1446"/>
        <v>0</v>
      </c>
      <c r="GD186" s="68">
        <f t="shared" si="1446"/>
        <v>0</v>
      </c>
      <c r="GE186" s="150">
        <f t="shared" si="1337"/>
        <v>0</v>
      </c>
      <c r="GF186" s="68">
        <f t="shared" si="1447"/>
        <v>0</v>
      </c>
      <c r="GG186" s="68">
        <f t="shared" si="1447"/>
        <v>0</v>
      </c>
      <c r="GH186" s="68">
        <f t="shared" si="1447"/>
        <v>0</v>
      </c>
      <c r="GI186" s="157">
        <f t="shared" si="1268"/>
        <v>0</v>
      </c>
      <c r="GJ186" s="158" t="e">
        <f t="shared" si="1269"/>
        <v>#DIV/0!</v>
      </c>
      <c r="GK186" s="149">
        <f t="shared" si="1338"/>
        <v>0</v>
      </c>
      <c r="GL186" s="68">
        <f t="shared" si="1448"/>
        <v>0</v>
      </c>
      <c r="GM186" s="68">
        <f t="shared" si="1448"/>
        <v>0</v>
      </c>
      <c r="GN186" s="68">
        <f t="shared" si="1448"/>
        <v>0</v>
      </c>
      <c r="GO186" s="150">
        <f t="shared" si="1339"/>
        <v>0</v>
      </c>
      <c r="GP186" s="68">
        <f t="shared" si="1449"/>
        <v>0</v>
      </c>
      <c r="GQ186" s="68">
        <f t="shared" si="1449"/>
        <v>0</v>
      </c>
      <c r="GR186" s="68">
        <f t="shared" si="1449"/>
        <v>0</v>
      </c>
      <c r="GS186" s="157">
        <f t="shared" si="1270"/>
        <v>0</v>
      </c>
      <c r="GT186" s="158" t="e">
        <f t="shared" si="1271"/>
        <v>#DIV/0!</v>
      </c>
      <c r="GV186" s="31"/>
      <c r="GW186" s="31">
        <v>1108.47462</v>
      </c>
      <c r="GX186" s="65">
        <f t="shared" si="1158"/>
        <v>1108.47462</v>
      </c>
      <c r="GY186" s="155"/>
      <c r="GZ186" s="79">
        <f t="shared" si="1375"/>
        <v>0</v>
      </c>
    </row>
    <row r="187" spans="1:216" ht="15.75" x14ac:dyDescent="0.2">
      <c r="A187" s="367"/>
      <c r="B187" s="107" t="s">
        <v>143</v>
      </c>
      <c r="C187" s="149">
        <f t="shared" si="1433"/>
        <v>158.40633333333329</v>
      </c>
      <c r="D187" s="157">
        <f>+[1]Аппарат!D182+[1]Филиалы!D118</f>
        <v>158.40633333333329</v>
      </c>
      <c r="E187" s="157">
        <f>+[1]Аппарат!E182+[1]Филиалы!F118</f>
        <v>0</v>
      </c>
      <c r="F187" s="68">
        <f>+[1]Филиалы!E118</f>
        <v>0</v>
      </c>
      <c r="G187" s="150">
        <f t="shared" ref="G187" si="1488">SUM(H187:J187)</f>
        <v>253.85791999999998</v>
      </c>
      <c r="H187" s="157">
        <f>+[1]Аппарат!H182+[1]Филиалы!H118</f>
        <v>213.36854</v>
      </c>
      <c r="I187" s="157">
        <f>+[1]Аппарат!I182+[1]Филиалы!J118</f>
        <v>40.489379999999997</v>
      </c>
      <c r="J187" s="68">
        <f>+[1]Филиалы!I118</f>
        <v>0</v>
      </c>
      <c r="K187" s="157">
        <f t="shared" si="1162"/>
        <v>-95.451586666666685</v>
      </c>
      <c r="L187" s="158">
        <f t="shared" si="1163"/>
        <v>60.257430784543573</v>
      </c>
      <c r="M187" s="149">
        <f t="shared" ref="M187" si="1489">SUM(N187:P187)</f>
        <v>178.84399999999999</v>
      </c>
      <c r="N187" s="157">
        <f>+[1]Аппарат!N182+[1]Филиалы!N118</f>
        <v>178.84399999999999</v>
      </c>
      <c r="O187" s="157">
        <f>+[1]Аппарат!O182+[1]Филиалы!P118</f>
        <v>0</v>
      </c>
      <c r="P187" s="68">
        <f>+[1]Филиалы!O118</f>
        <v>0</v>
      </c>
      <c r="Q187" s="150">
        <f t="shared" si="1156"/>
        <v>232.86548812319998</v>
      </c>
      <c r="R187" s="157">
        <f>+[1]Аппарат!R182+[1]Филиалы!R118</f>
        <v>227.16643151999997</v>
      </c>
      <c r="S187" s="157">
        <f>+[1]Аппарат!S182+[1]Филиалы!T118</f>
        <v>5.0790566031999997</v>
      </c>
      <c r="T187" s="68">
        <f>+[1]Филиалы!S118</f>
        <v>0.62</v>
      </c>
      <c r="U187" s="157">
        <f t="shared" si="1166"/>
        <v>-54.021488123199987</v>
      </c>
      <c r="V187" s="158">
        <f t="shared" si="1167"/>
        <v>30.205927021985644</v>
      </c>
      <c r="W187" s="149">
        <f t="shared" ref="W187" si="1490">SUM(X187:Z187)</f>
        <v>308.25900000000007</v>
      </c>
      <c r="X187" s="157">
        <f>+[1]Аппарат!X182+[1]Филиалы!X118</f>
        <v>308.25900000000007</v>
      </c>
      <c r="Y187" s="157">
        <f>+[1]Аппарат!Y182+[1]Филиалы!Z118</f>
        <v>0</v>
      </c>
      <c r="Z187" s="68">
        <f>+[1]Филиалы!Y118</f>
        <v>0</v>
      </c>
      <c r="AA187" s="150">
        <f t="shared" ref="AA187" si="1491">SUM(AB187:AD187)</f>
        <v>285.42004000000014</v>
      </c>
      <c r="AB187" s="157">
        <f>+[1]Аппарат!AB182+[1]Филиалы!AB118</f>
        <v>226.98546000000016</v>
      </c>
      <c r="AC187" s="157">
        <f>+[1]Аппарат!AC182+[1]Филиалы!AD118</f>
        <v>58.184580000000004</v>
      </c>
      <c r="AD187" s="68">
        <f>+[1]Филиалы!AC118</f>
        <v>0.25</v>
      </c>
      <c r="AE187" s="157">
        <f t="shared" si="1170"/>
        <v>22.838959999999929</v>
      </c>
      <c r="AF187" s="158">
        <f t="shared" si="1171"/>
        <v>-7.4090164439643047</v>
      </c>
      <c r="AG187" s="149">
        <f t="shared" ref="AG187" si="1492">SUM(AH187:AJ187)</f>
        <v>645.50933333333342</v>
      </c>
      <c r="AH187" s="68">
        <f t="shared" si="1434"/>
        <v>645.50933333333342</v>
      </c>
      <c r="AI187" s="68">
        <f t="shared" si="1434"/>
        <v>0</v>
      </c>
      <c r="AJ187" s="68">
        <f t="shared" si="1434"/>
        <v>0</v>
      </c>
      <c r="AK187" s="150">
        <f t="shared" ref="AK187" si="1493">SUM(AL187:AN187)</f>
        <v>772.14344812320007</v>
      </c>
      <c r="AL187" s="68">
        <f t="shared" si="1435"/>
        <v>667.5204315200001</v>
      </c>
      <c r="AM187" s="68">
        <f t="shared" si="1435"/>
        <v>103.7530166032</v>
      </c>
      <c r="AN187" s="68">
        <f t="shared" si="1435"/>
        <v>0.87</v>
      </c>
      <c r="AO187" s="157">
        <f t="shared" si="1174"/>
        <v>-126.63411478986666</v>
      </c>
      <c r="AP187" s="158">
        <f t="shared" si="1175"/>
        <v>19.617704694670039</v>
      </c>
      <c r="AQ187" s="149">
        <f t="shared" ref="AQ187" si="1494">SUM(AR187:AT187)</f>
        <v>214.88900000000004</v>
      </c>
      <c r="AR187" s="157">
        <f>+[1]Аппарат!AR182+[1]Филиалы!AR118</f>
        <v>214.88900000000004</v>
      </c>
      <c r="AS187" s="157">
        <f>+[1]Аппарат!AS182+[1]Филиалы!AT118</f>
        <v>0</v>
      </c>
      <c r="AT187" s="68">
        <f>+[1]Филиалы!AS118</f>
        <v>0</v>
      </c>
      <c r="AU187" s="150">
        <f t="shared" ref="AU187" si="1495">SUM(AV187:AX187)</f>
        <v>281.89476999999999</v>
      </c>
      <c r="AV187" s="157">
        <f>+[1]Аппарат!AV182+[1]Филиалы!AV118</f>
        <v>278.69324</v>
      </c>
      <c r="AW187" s="157">
        <f>+[1]Аппарат!AW182+[1]Филиалы!AX118</f>
        <v>2.9957099999999999</v>
      </c>
      <c r="AX187" s="68">
        <f>+[1]Филиалы!AW118</f>
        <v>0.20582</v>
      </c>
      <c r="AY187" s="157">
        <f t="shared" si="1178"/>
        <v>-67.005769999999956</v>
      </c>
      <c r="AZ187" s="158">
        <f t="shared" si="1179"/>
        <v>31.181572812009904</v>
      </c>
      <c r="BA187" s="149">
        <f t="shared" ref="BA187" si="1496">SUM(BB187:BD187)</f>
        <v>238.13900000000001</v>
      </c>
      <c r="BB187" s="157">
        <f>+[1]Аппарат!BB182+[1]Филиалы!BB118</f>
        <v>238.13900000000001</v>
      </c>
      <c r="BC187" s="157">
        <f>+[1]Аппарат!BC182+[1]Филиалы!BD118</f>
        <v>0</v>
      </c>
      <c r="BD187" s="68">
        <f>+[1]Филиалы!BC118</f>
        <v>0</v>
      </c>
      <c r="BE187" s="150">
        <f t="shared" ref="BE187" si="1497">SUM(BF187:BH187)</f>
        <v>187.20377999999997</v>
      </c>
      <c r="BF187" s="157">
        <f>+[1]Аппарат!BF182+[1]Филиалы!BF118</f>
        <v>186.13508999999996</v>
      </c>
      <c r="BG187" s="157">
        <f>+[1]Аппарат!BG182+[1]Филиалы!BH118</f>
        <v>1.0661700000000001</v>
      </c>
      <c r="BH187" s="68">
        <f>+[1]Филиалы!BG118</f>
        <v>2.5200000000000001E-3</v>
      </c>
      <c r="BI187" s="157">
        <f t="shared" si="1182"/>
        <v>50.935220000000044</v>
      </c>
      <c r="BJ187" s="158">
        <f t="shared" si="1183"/>
        <v>-21.388861127324816</v>
      </c>
      <c r="BK187" s="149">
        <f t="shared" ref="BK187" si="1498">SUM(BL187:BN187)</f>
        <v>391.589</v>
      </c>
      <c r="BL187" s="157">
        <f>+[1]Аппарат!BL182+[1]Филиалы!BL118</f>
        <v>391.589</v>
      </c>
      <c r="BM187" s="157">
        <f>+[1]Аппарат!BM182+[1]Филиалы!BN118</f>
        <v>0</v>
      </c>
      <c r="BN187" s="68">
        <f>+[1]Филиалы!BM118</f>
        <v>0</v>
      </c>
      <c r="BO187" s="150">
        <f t="shared" ref="BO187" si="1499">SUM(BP187:BR187)</f>
        <v>138.46783000000002</v>
      </c>
      <c r="BP187" s="157">
        <f>+[1]Аппарат!BP182+[1]Филиалы!BP118</f>
        <v>117.26078000000001</v>
      </c>
      <c r="BQ187" s="157">
        <f>+[1]Аппарат!BQ182+[1]Филиалы!BR118</f>
        <v>21.207050000000002</v>
      </c>
      <c r="BR187" s="68">
        <f>+[1]Филиалы!BQ118</f>
        <v>0</v>
      </c>
      <c r="BS187" s="157">
        <f t="shared" si="1186"/>
        <v>253.12116999999998</v>
      </c>
      <c r="BT187" s="158">
        <f t="shared" si="1187"/>
        <v>-64.639499577362997</v>
      </c>
      <c r="BU187" s="149">
        <f t="shared" ref="BU187" si="1500">SUM(BV187:BX187)</f>
        <v>844.61699999999996</v>
      </c>
      <c r="BV187" s="68">
        <f t="shared" si="1436"/>
        <v>844.61699999999996</v>
      </c>
      <c r="BW187" s="68">
        <f t="shared" si="1436"/>
        <v>0</v>
      </c>
      <c r="BX187" s="68">
        <f t="shared" si="1436"/>
        <v>0</v>
      </c>
      <c r="BY187" s="150">
        <f t="shared" ref="BY187" si="1501">SUM(BZ187:CB187)</f>
        <v>607.56637999999987</v>
      </c>
      <c r="BZ187" s="68">
        <f t="shared" si="1437"/>
        <v>582.08910999999989</v>
      </c>
      <c r="CA187" s="68">
        <f t="shared" si="1437"/>
        <v>25.268930000000005</v>
      </c>
      <c r="CB187" s="68">
        <f t="shared" si="1437"/>
        <v>0.20834</v>
      </c>
      <c r="CC187" s="157">
        <f t="shared" si="1190"/>
        <v>237.05062000000009</v>
      </c>
      <c r="CD187" s="158">
        <f t="shared" si="1191"/>
        <v>-28.066048871855543</v>
      </c>
      <c r="CE187" s="149">
        <f t="shared" ref="CE187" si="1502">SUM(CF187:CH187)</f>
        <v>1490.1263333333334</v>
      </c>
      <c r="CF187" s="68">
        <f t="shared" si="1438"/>
        <v>1490.1263333333334</v>
      </c>
      <c r="CG187" s="68">
        <f t="shared" si="1438"/>
        <v>0</v>
      </c>
      <c r="CH187" s="68">
        <f t="shared" si="1438"/>
        <v>0</v>
      </c>
      <c r="CI187" s="150">
        <f t="shared" ref="CI187" si="1503">SUM(CJ187:CL187)</f>
        <v>1384.1998281231999</v>
      </c>
      <c r="CJ187" s="68">
        <f>+[1]Аппарат!CJ182+[1]Филиалы!CJ118</f>
        <v>1222.2295415200001</v>
      </c>
      <c r="CK187" s="68">
        <f>+[1]Аппарат!CK182+[1]Филиалы!CL118</f>
        <v>129.02194660320001</v>
      </c>
      <c r="CL187" s="68">
        <f>+[1]Филиалы!CK118</f>
        <v>32.948339999999995</v>
      </c>
      <c r="CM187" s="157">
        <f t="shared" si="1194"/>
        <v>105.92650521013343</v>
      </c>
      <c r="CN187" s="158">
        <f t="shared" si="1195"/>
        <v>-7.1085587067763214</v>
      </c>
      <c r="CO187" s="149">
        <f t="shared" ref="CO187" si="1504">SUM(CP187:CR187)</f>
        <v>246.80600000000004</v>
      </c>
      <c r="CP187" s="157">
        <f>+[1]Аппарат!CP182+[1]Филиалы!CP118</f>
        <v>246.80600000000004</v>
      </c>
      <c r="CQ187" s="157">
        <f>+[1]Аппарат!CQ182+[1]Филиалы!CR118</f>
        <v>0</v>
      </c>
      <c r="CR187" s="68">
        <f>+[1]Филиалы!CQ118</f>
        <v>0</v>
      </c>
      <c r="CS187" s="150">
        <f t="shared" si="1439"/>
        <v>739.12670499999979</v>
      </c>
      <c r="CT187" s="157">
        <f>+[1]Аппарат!CT182+[1]Филиалы!CT118</f>
        <v>716.61415499999976</v>
      </c>
      <c r="CU187" s="157">
        <f>+[1]Аппарат!CU182+[1]Филиалы!CV118</f>
        <v>0.59783000000000031</v>
      </c>
      <c r="CV187" s="68">
        <f>+[1]Филиалы!CU118</f>
        <v>21.914719999999999</v>
      </c>
      <c r="CW187" s="157">
        <f t="shared" si="1250"/>
        <v>-492.32070499999975</v>
      </c>
      <c r="CX187" s="158">
        <f t="shared" si="1251"/>
        <v>199.47679756569926</v>
      </c>
      <c r="CY187" s="149">
        <f t="shared" ref="CY187" si="1505">SUM(CZ187:DB187)</f>
        <v>231.256</v>
      </c>
      <c r="CZ187" s="157">
        <f>+[1]Аппарат!CZ182+[1]Филиалы!CZ118</f>
        <v>231.256</v>
      </c>
      <c r="DA187" s="157">
        <f>+[1]Аппарат!DA182+[1]Филиалы!DB118</f>
        <v>0</v>
      </c>
      <c r="DB187" s="68">
        <f>+[1]Филиалы!DA118</f>
        <v>0</v>
      </c>
      <c r="DC187" s="150">
        <f t="shared" si="1157"/>
        <v>662.58749899999998</v>
      </c>
      <c r="DD187" s="157">
        <f>+[1]Аппарат!DD182+[1]Филиалы!DD118</f>
        <v>562.86426399999993</v>
      </c>
      <c r="DE187" s="157">
        <f>+[1]Аппарат!DE182+[1]Филиалы!DF118</f>
        <v>54.802774999999997</v>
      </c>
      <c r="DF187" s="68">
        <f>+[1]Филиалы!DE118</f>
        <v>44.920459999999999</v>
      </c>
      <c r="DG187" s="157">
        <f t="shared" si="1252"/>
        <v>-431.33149900000001</v>
      </c>
      <c r="DH187" s="158">
        <f t="shared" si="1253"/>
        <v>186.51688994015291</v>
      </c>
      <c r="DI187" s="149">
        <f t="shared" ref="DI187" si="1506">SUM(DJ187:DL187)</f>
        <v>287.036</v>
      </c>
      <c r="DJ187" s="157">
        <f>+[1]Аппарат!DJ182+[1]Филиалы!DJ118</f>
        <v>287.036</v>
      </c>
      <c r="DK187" s="157">
        <f>+[1]Аппарат!DK182+[1]Филиалы!DL118</f>
        <v>0</v>
      </c>
      <c r="DL187" s="68">
        <f>+[1]Филиалы!DK118</f>
        <v>0</v>
      </c>
      <c r="DM187" s="150">
        <f t="shared" ref="DM187" si="1507">SUM(DN187:DP187)</f>
        <v>1798.9472099</v>
      </c>
      <c r="DN187" s="157">
        <f>+[1]Аппарат!DN182+[1]Филиалы!DN118</f>
        <v>1231.8196461999999</v>
      </c>
      <c r="DO187" s="157">
        <f>+[1]Аппарат!DO182+[1]Филиалы!DP118</f>
        <v>15.0325937</v>
      </c>
      <c r="DP187" s="68">
        <f>+[1]Филиалы!DO118</f>
        <v>552.09496999999999</v>
      </c>
      <c r="DQ187" s="157">
        <f t="shared" si="1254"/>
        <v>-1511.9112098999999</v>
      </c>
      <c r="DR187" s="158">
        <f t="shared" si="1255"/>
        <v>526.73226003010075</v>
      </c>
      <c r="DS187" s="149">
        <f t="shared" ref="DS187" si="1508">SUM(DT187:DV187)</f>
        <v>765.09799999999996</v>
      </c>
      <c r="DT187" s="68">
        <f t="shared" si="1440"/>
        <v>765.09799999999996</v>
      </c>
      <c r="DU187" s="68">
        <f t="shared" si="1440"/>
        <v>0</v>
      </c>
      <c r="DV187" s="68">
        <f t="shared" si="1440"/>
        <v>0</v>
      </c>
      <c r="DW187" s="150">
        <f t="shared" ref="DW187" si="1509">SUM(DX187:DZ187)</f>
        <v>3200.6614138999998</v>
      </c>
      <c r="DX187" s="68">
        <f t="shared" si="1441"/>
        <v>2511.2980651999997</v>
      </c>
      <c r="DY187" s="68">
        <f t="shared" si="1441"/>
        <v>70.433198699999991</v>
      </c>
      <c r="DZ187" s="68">
        <f t="shared" si="1441"/>
        <v>618.93015000000003</v>
      </c>
      <c r="EA187" s="157">
        <f t="shared" si="1256"/>
        <v>-2435.5634138999999</v>
      </c>
      <c r="EB187" s="158">
        <f t="shared" si="1257"/>
        <v>318.33352248992941</v>
      </c>
      <c r="EC187" s="149">
        <f t="shared" ref="EC187" si="1510">SUM(ED187:EF187)</f>
        <v>2255.2243333333336</v>
      </c>
      <c r="ED187" s="68">
        <f t="shared" si="1442"/>
        <v>2255.2243333333336</v>
      </c>
      <c r="EE187" s="68">
        <f t="shared" si="1442"/>
        <v>0</v>
      </c>
      <c r="EF187" s="68">
        <f t="shared" si="1442"/>
        <v>0</v>
      </c>
      <c r="EG187" s="150">
        <f t="shared" ref="EG187" si="1511">SUM(EH187:EJ187)</f>
        <v>4584.8612420232002</v>
      </c>
      <c r="EH187" s="68">
        <f t="shared" si="1443"/>
        <v>3733.5276067199998</v>
      </c>
      <c r="EI187" s="68">
        <f t="shared" si="1443"/>
        <v>199.4551453032</v>
      </c>
      <c r="EJ187" s="68">
        <f t="shared" si="1443"/>
        <v>651.87849000000006</v>
      </c>
      <c r="EK187" s="157">
        <f t="shared" si="1258"/>
        <v>-2329.6369086898667</v>
      </c>
      <c r="EL187" s="158">
        <f t="shared" si="1259"/>
        <v>103.29956422767697</v>
      </c>
      <c r="EM187" s="149">
        <f t="shared" ref="EM187" si="1512">SUM(EN187:EP187)</f>
        <v>682.65</v>
      </c>
      <c r="EN187" s="157">
        <f>+[1]Аппарат!EN182+[1]Филиалы!EN118</f>
        <v>682.65</v>
      </c>
      <c r="EO187" s="157">
        <f>+[1]Аппарат!EO182+[1]Филиалы!EP118</f>
        <v>0</v>
      </c>
      <c r="EP187" s="68">
        <f>+[1]Филиалы!EO118</f>
        <v>0</v>
      </c>
      <c r="EQ187" s="150">
        <f t="shared" ref="EQ187" si="1513">SUM(ER187:ET187)</f>
        <v>518.97672000000011</v>
      </c>
      <c r="ER187" s="157">
        <f>+[1]Аппарат!ER182+[1]Филиалы!ER118</f>
        <v>427.16241431568614</v>
      </c>
      <c r="ES187" s="157">
        <f>+[1]Аппарат!ES182+[1]Филиалы!ET118</f>
        <v>47.882905684313997</v>
      </c>
      <c r="ET187" s="68">
        <f>+[1]Филиалы!ES118</f>
        <v>43.931400000000004</v>
      </c>
      <c r="EU187" s="157">
        <f t="shared" si="1260"/>
        <v>163.67327999999986</v>
      </c>
      <c r="EV187" s="158">
        <f t="shared" si="1261"/>
        <v>-23.976163480553708</v>
      </c>
      <c r="EW187" s="149">
        <f t="shared" ref="EW187" si="1514">SUM(EX187:EZ187)</f>
        <v>261.64999999999998</v>
      </c>
      <c r="EX187" s="157">
        <f>+[1]Аппарат!EX182+[1]Филиалы!EX118</f>
        <v>261.64999999999998</v>
      </c>
      <c r="EY187" s="157">
        <f>+[1]Аппарат!EY182+[1]Филиалы!EZ118</f>
        <v>0</v>
      </c>
      <c r="EZ187" s="68">
        <f>+[1]Филиалы!EY118</f>
        <v>0</v>
      </c>
      <c r="FA187" s="150">
        <f t="shared" ref="FA187" si="1515">SUM(FB187:FD187)</f>
        <v>295.47665999999998</v>
      </c>
      <c r="FB187" s="157">
        <f>+[1]Аппарат!FB182+[1]Филиалы!FB118</f>
        <v>255.23945999999998</v>
      </c>
      <c r="FC187" s="157">
        <f>+[1]Аппарат!FC182+[1]Филиалы!FD118</f>
        <v>5.1124400000000003</v>
      </c>
      <c r="FD187" s="68">
        <f>+[1]Филиалы!FC118</f>
        <v>35.124760000000002</v>
      </c>
      <c r="FE187" s="157">
        <f t="shared" si="1262"/>
        <v>-33.826660000000004</v>
      </c>
      <c r="FF187" s="158">
        <f t="shared" si="1263"/>
        <v>12.92820944009172</v>
      </c>
      <c r="FG187" s="149">
        <f t="shared" ref="FG187" si="1516">SUM(FH187:FJ187)</f>
        <v>346.33</v>
      </c>
      <c r="FH187" s="157">
        <f>+[1]Аппарат!FH182+[1]Филиалы!FH118</f>
        <v>346.33</v>
      </c>
      <c r="FI187" s="157">
        <f>+[1]Аппарат!FI182+[1]Филиалы!FJ118</f>
        <v>0</v>
      </c>
      <c r="FJ187" s="68">
        <f>+[1]Филиалы!FI118</f>
        <v>0</v>
      </c>
      <c r="FK187" s="150">
        <f t="shared" ref="FK187" si="1517">SUM(FL187:FN187)</f>
        <v>461.93155999999999</v>
      </c>
      <c r="FL187" s="157">
        <f>+[1]Аппарат!FL182+[1]Филиалы!FL118</f>
        <v>409.06488360999998</v>
      </c>
      <c r="FM187" s="157">
        <f>+[1]Аппарат!FM182+[1]Филиалы!FN118</f>
        <v>53.391676390000001</v>
      </c>
      <c r="FN187" s="68">
        <f>+[1]Филиалы!FM118</f>
        <v>-0.52500000000000002</v>
      </c>
      <c r="FO187" s="157">
        <f t="shared" si="1264"/>
        <v>-115.60156000000001</v>
      </c>
      <c r="FP187" s="158">
        <f t="shared" si="1265"/>
        <v>33.379020009817225</v>
      </c>
      <c r="FQ187" s="149">
        <f t="shared" ref="FQ187" si="1518">SUM(FR187:FT187)</f>
        <v>1290.6299999999999</v>
      </c>
      <c r="FR187" s="68">
        <f t="shared" si="1444"/>
        <v>1290.6299999999999</v>
      </c>
      <c r="FS187" s="68">
        <f t="shared" si="1444"/>
        <v>0</v>
      </c>
      <c r="FT187" s="68">
        <f t="shared" si="1444"/>
        <v>0</v>
      </c>
      <c r="FU187" s="150">
        <f t="shared" ref="FU187" si="1519">SUM(FV187:FX187)</f>
        <v>1276.3849400000001</v>
      </c>
      <c r="FV187" s="68">
        <f t="shared" si="1445"/>
        <v>1091.4667579256861</v>
      </c>
      <c r="FW187" s="68">
        <f t="shared" si="1445"/>
        <v>106.38702207431399</v>
      </c>
      <c r="FX187" s="68">
        <f t="shared" si="1445"/>
        <v>78.53116</v>
      </c>
      <c r="FY187" s="157">
        <f t="shared" si="1266"/>
        <v>14.245059999999739</v>
      </c>
      <c r="FZ187" s="158">
        <f t="shared" si="1267"/>
        <v>-1.1037291865212921</v>
      </c>
      <c r="GA187" s="149">
        <f t="shared" ref="GA187" si="1520">SUM(GB187:GD187)</f>
        <v>2055.7280000000001</v>
      </c>
      <c r="GB187" s="68">
        <f t="shared" si="1446"/>
        <v>2055.7280000000001</v>
      </c>
      <c r="GC187" s="68">
        <f t="shared" si="1446"/>
        <v>0</v>
      </c>
      <c r="GD187" s="68">
        <f t="shared" si="1446"/>
        <v>0</v>
      </c>
      <c r="GE187" s="150">
        <f t="shared" ref="GE187" si="1521">SUM(GF187:GH187)</f>
        <v>4477.0463538999993</v>
      </c>
      <c r="GF187" s="68">
        <f t="shared" si="1447"/>
        <v>3602.7648231256858</v>
      </c>
      <c r="GG187" s="68">
        <f t="shared" si="1447"/>
        <v>176.82022077431398</v>
      </c>
      <c r="GH187" s="68">
        <f t="shared" si="1447"/>
        <v>697.46131000000003</v>
      </c>
      <c r="GI187" s="157">
        <f t="shared" si="1268"/>
        <v>-2421.3183538999992</v>
      </c>
      <c r="GJ187" s="158">
        <f t="shared" si="1269"/>
        <v>117.78398474409059</v>
      </c>
      <c r="GK187" s="149">
        <f t="shared" ref="GK187" si="1522">SUM(GL187:GN187)</f>
        <v>3545.8543333333337</v>
      </c>
      <c r="GL187" s="68">
        <f t="shared" si="1448"/>
        <v>3545.8543333333337</v>
      </c>
      <c r="GM187" s="68">
        <f t="shared" si="1448"/>
        <v>0</v>
      </c>
      <c r="GN187" s="68">
        <f t="shared" si="1448"/>
        <v>0</v>
      </c>
      <c r="GO187" s="150">
        <f t="shared" ref="GO187" si="1523">SUM(GP187:GR187)</f>
        <v>5861.2461820232002</v>
      </c>
      <c r="GP187" s="68">
        <f t="shared" si="1449"/>
        <v>4824.9943646456859</v>
      </c>
      <c r="GQ187" s="68">
        <f t="shared" si="1449"/>
        <v>305.84216737751399</v>
      </c>
      <c r="GR187" s="68">
        <f t="shared" si="1449"/>
        <v>730.40965000000006</v>
      </c>
      <c r="GS187" s="157">
        <f t="shared" si="1270"/>
        <v>-2315.3918486898665</v>
      </c>
      <c r="GT187" s="158">
        <f t="shared" si="1271"/>
        <v>65.29856082703904</v>
      </c>
      <c r="GU187" s="160"/>
      <c r="GV187" s="31">
        <f>+GK187-[1]Шатура!GK118</f>
        <v>3328.6543333333339</v>
      </c>
      <c r="GW187" s="31">
        <f>56.301+5656.779</f>
        <v>5713.0800000000008</v>
      </c>
      <c r="GX187" s="65">
        <f t="shared" si="1158"/>
        <v>4328.8801718768009</v>
      </c>
      <c r="GY187" s="155"/>
      <c r="GZ187" s="79">
        <f t="shared" si="1375"/>
        <v>772.14344812320007</v>
      </c>
      <c r="HD187" s="65">
        <f>+[1]Аппарат!EG182+[1]Филиалы!EG118</f>
        <v>4584.8612420231993</v>
      </c>
    </row>
    <row r="188" spans="1:216" ht="15.75" x14ac:dyDescent="0.2">
      <c r="A188" s="368"/>
      <c r="B188" s="107"/>
      <c r="C188" s="149"/>
      <c r="D188" s="157"/>
      <c r="E188" s="157"/>
      <c r="F188" s="68"/>
      <c r="G188" s="150"/>
      <c r="H188" s="157"/>
      <c r="I188" s="157"/>
      <c r="J188" s="68"/>
      <c r="K188" s="157"/>
      <c r="L188" s="158"/>
      <c r="M188" s="149"/>
      <c r="N188" s="157"/>
      <c r="O188" s="157"/>
      <c r="P188" s="68"/>
      <c r="Q188" s="150"/>
      <c r="R188" s="157"/>
      <c r="S188" s="157"/>
      <c r="T188" s="68"/>
      <c r="U188" s="157"/>
      <c r="V188" s="158"/>
      <c r="W188" s="149"/>
      <c r="X188" s="157"/>
      <c r="Y188" s="157"/>
      <c r="Z188" s="68"/>
      <c r="AA188" s="150"/>
      <c r="AB188" s="157"/>
      <c r="AC188" s="157"/>
      <c r="AD188" s="68"/>
      <c r="AE188" s="157"/>
      <c r="AF188" s="158"/>
      <c r="AG188" s="149"/>
      <c r="AH188" s="68"/>
      <c r="AI188" s="68"/>
      <c r="AJ188" s="68"/>
      <c r="AK188" s="150"/>
      <c r="AL188" s="68"/>
      <c r="AM188" s="68"/>
      <c r="AN188" s="68"/>
      <c r="AO188" s="157"/>
      <c r="AP188" s="158"/>
      <c r="AQ188" s="149"/>
      <c r="AR188" s="157"/>
      <c r="AS188" s="157"/>
      <c r="AT188" s="68"/>
      <c r="AU188" s="150"/>
      <c r="AV188" s="157"/>
      <c r="AW188" s="157"/>
      <c r="AX188" s="68"/>
      <c r="AY188" s="157"/>
      <c r="AZ188" s="158"/>
      <c r="BA188" s="149"/>
      <c r="BB188" s="157"/>
      <c r="BC188" s="157"/>
      <c r="BD188" s="68"/>
      <c r="BE188" s="150"/>
      <c r="BF188" s="157"/>
      <c r="BG188" s="157"/>
      <c r="BH188" s="68"/>
      <c r="BI188" s="157"/>
      <c r="BJ188" s="158"/>
      <c r="BK188" s="149"/>
      <c r="BL188" s="157"/>
      <c r="BM188" s="157"/>
      <c r="BN188" s="68"/>
      <c r="BO188" s="150"/>
      <c r="BP188" s="157"/>
      <c r="BQ188" s="157"/>
      <c r="BR188" s="68"/>
      <c r="BS188" s="157"/>
      <c r="BT188" s="158"/>
      <c r="BU188" s="149"/>
      <c r="BV188" s="68"/>
      <c r="BW188" s="68"/>
      <c r="BX188" s="68"/>
      <c r="BY188" s="150"/>
      <c r="BZ188" s="68">
        <f t="shared" si="1437"/>
        <v>0</v>
      </c>
      <c r="CA188" s="68">
        <f t="shared" si="1437"/>
        <v>0</v>
      </c>
      <c r="CB188" s="68">
        <f t="shared" si="1437"/>
        <v>0</v>
      </c>
      <c r="CC188" s="157"/>
      <c r="CD188" s="158"/>
      <c r="CE188" s="149"/>
      <c r="CF188" s="68"/>
      <c r="CG188" s="68"/>
      <c r="CH188" s="68"/>
      <c r="CI188" s="150"/>
      <c r="CJ188" s="68"/>
      <c r="CK188" s="68"/>
      <c r="CL188" s="68"/>
      <c r="CM188" s="157"/>
      <c r="CN188" s="158"/>
      <c r="CO188" s="149"/>
      <c r="CP188" s="157"/>
      <c r="CQ188" s="157"/>
      <c r="CR188" s="68"/>
      <c r="CS188" s="150"/>
      <c r="CT188" s="157"/>
      <c r="CU188" s="157"/>
      <c r="CV188" s="68"/>
      <c r="CW188" s="157"/>
      <c r="CX188" s="158"/>
      <c r="CY188" s="149"/>
      <c r="CZ188" s="157"/>
      <c r="DA188" s="157"/>
      <c r="DB188" s="68"/>
      <c r="DC188" s="150"/>
      <c r="DD188" s="157"/>
      <c r="DE188" s="157"/>
      <c r="DF188" s="68"/>
      <c r="DG188" s="157"/>
      <c r="DH188" s="158"/>
      <c r="DI188" s="149"/>
      <c r="DJ188" s="157"/>
      <c r="DK188" s="157"/>
      <c r="DL188" s="68"/>
      <c r="DM188" s="150"/>
      <c r="DN188" s="157"/>
      <c r="DO188" s="157"/>
      <c r="DP188" s="68"/>
      <c r="DQ188" s="157"/>
      <c r="DR188" s="158"/>
      <c r="DS188" s="149"/>
      <c r="DT188" s="68"/>
      <c r="DU188" s="68"/>
      <c r="DV188" s="68"/>
      <c r="DW188" s="150"/>
      <c r="DX188" s="68">
        <f t="shared" si="1441"/>
        <v>0</v>
      </c>
      <c r="DY188" s="68">
        <f t="shared" si="1441"/>
        <v>0</v>
      </c>
      <c r="DZ188" s="68">
        <f t="shared" si="1441"/>
        <v>0</v>
      </c>
      <c r="EA188" s="157"/>
      <c r="EB188" s="158"/>
      <c r="EC188" s="149"/>
      <c r="ED188" s="68">
        <f t="shared" si="1442"/>
        <v>0</v>
      </c>
      <c r="EE188" s="68">
        <f t="shared" si="1442"/>
        <v>0</v>
      </c>
      <c r="EF188" s="68">
        <f t="shared" si="1442"/>
        <v>0</v>
      </c>
      <c r="EG188" s="150"/>
      <c r="EH188" s="68">
        <f t="shared" si="1443"/>
        <v>0</v>
      </c>
      <c r="EI188" s="68">
        <f t="shared" si="1443"/>
        <v>0</v>
      </c>
      <c r="EJ188" s="68">
        <f t="shared" si="1443"/>
        <v>0</v>
      </c>
      <c r="EK188" s="157"/>
      <c r="EL188" s="158"/>
      <c r="EM188" s="149"/>
      <c r="EN188" s="157"/>
      <c r="EO188" s="157"/>
      <c r="EP188" s="68"/>
      <c r="EQ188" s="150"/>
      <c r="ER188" s="157"/>
      <c r="ES188" s="157"/>
      <c r="ET188" s="68"/>
      <c r="EU188" s="157"/>
      <c r="EV188" s="158"/>
      <c r="EW188" s="149"/>
      <c r="EX188" s="157"/>
      <c r="EY188" s="157"/>
      <c r="EZ188" s="68"/>
      <c r="FA188" s="150"/>
      <c r="FB188" s="157"/>
      <c r="FC188" s="157"/>
      <c r="FD188" s="68"/>
      <c r="FE188" s="157"/>
      <c r="FF188" s="158"/>
      <c r="FG188" s="149"/>
      <c r="FH188" s="157"/>
      <c r="FI188" s="157"/>
      <c r="FJ188" s="68"/>
      <c r="FK188" s="150"/>
      <c r="FL188" s="157"/>
      <c r="FM188" s="157"/>
      <c r="FN188" s="68"/>
      <c r="FO188" s="157"/>
      <c r="FP188" s="158"/>
      <c r="FQ188" s="149"/>
      <c r="FR188" s="68"/>
      <c r="FS188" s="68"/>
      <c r="FT188" s="68"/>
      <c r="FU188" s="150"/>
      <c r="FV188" s="68">
        <f t="shared" si="1445"/>
        <v>0</v>
      </c>
      <c r="FW188" s="68">
        <f t="shared" si="1445"/>
        <v>0</v>
      </c>
      <c r="FX188" s="68">
        <f t="shared" si="1445"/>
        <v>0</v>
      </c>
      <c r="FY188" s="157"/>
      <c r="FZ188" s="158"/>
      <c r="GA188" s="149"/>
      <c r="GB188" s="68"/>
      <c r="GC188" s="68"/>
      <c r="GD188" s="68"/>
      <c r="GE188" s="150"/>
      <c r="GF188" s="68">
        <f t="shared" si="1447"/>
        <v>0</v>
      </c>
      <c r="GG188" s="68">
        <f t="shared" si="1447"/>
        <v>0</v>
      </c>
      <c r="GH188" s="68">
        <f t="shared" si="1447"/>
        <v>0</v>
      </c>
      <c r="GI188" s="157"/>
      <c r="GJ188" s="158"/>
      <c r="GK188" s="149"/>
      <c r="GL188" s="68">
        <f t="shared" si="1448"/>
        <v>0</v>
      </c>
      <c r="GM188" s="68">
        <f t="shared" si="1448"/>
        <v>0</v>
      </c>
      <c r="GN188" s="68">
        <f t="shared" si="1448"/>
        <v>0</v>
      </c>
      <c r="GO188" s="150"/>
      <c r="GP188" s="68">
        <f t="shared" si="1449"/>
        <v>0</v>
      </c>
      <c r="GQ188" s="68">
        <f t="shared" si="1449"/>
        <v>0</v>
      </c>
      <c r="GR188" s="68">
        <f t="shared" si="1449"/>
        <v>0</v>
      </c>
      <c r="GS188" s="157"/>
      <c r="GT188" s="158"/>
      <c r="GU188" s="160"/>
      <c r="GV188" s="31">
        <f>+GK188-[1]Шатура!GK167</f>
        <v>0</v>
      </c>
      <c r="GX188" s="65">
        <f t="shared" si="1158"/>
        <v>0</v>
      </c>
      <c r="GY188" s="155"/>
      <c r="GZ188" s="79">
        <f t="shared" si="1375"/>
        <v>0</v>
      </c>
    </row>
    <row r="189" spans="1:216" s="76" customFormat="1" ht="15.75" x14ac:dyDescent="0.2">
      <c r="A189" s="131" t="s">
        <v>290</v>
      </c>
      <c r="B189" s="132" t="s">
        <v>446</v>
      </c>
      <c r="C189" s="147">
        <f t="shared" si="1159"/>
        <v>-44529.654010000006</v>
      </c>
      <c r="D189" s="145">
        <f>SUM(D176:D188)</f>
        <v>-40439.351730450682</v>
      </c>
      <c r="E189" s="145">
        <f t="shared" ref="E189:F189" si="1524">SUM(E176:E188)</f>
        <v>-4090.3022795493216</v>
      </c>
      <c r="F189" s="145">
        <f t="shared" si="1524"/>
        <v>0</v>
      </c>
      <c r="G189" s="145">
        <f t="shared" si="1413"/>
        <v>-52635.364567064105</v>
      </c>
      <c r="H189" s="145">
        <f>SUM(H176:H188)</f>
        <v>-47931.424356245858</v>
      </c>
      <c r="I189" s="145">
        <f t="shared" ref="I189:J189" si="1525">SUM(I176:I188)</f>
        <v>-4674.2902108182434</v>
      </c>
      <c r="J189" s="145">
        <f t="shared" si="1525"/>
        <v>-29.65</v>
      </c>
      <c r="K189" s="145">
        <f t="shared" si="1162"/>
        <v>8105.7105570640997</v>
      </c>
      <c r="L189" s="146">
        <f t="shared" si="1163"/>
        <v>18.202949780934304</v>
      </c>
      <c r="M189" s="147">
        <f>SUM(N189:P189)</f>
        <v>1480.8836666666668</v>
      </c>
      <c r="N189" s="145">
        <f>SUM(N176:N188)</f>
        <v>1425.6698687687062</v>
      </c>
      <c r="O189" s="145">
        <f t="shared" ref="O189:P189" si="1526">SUM(O176:O188)</f>
        <v>55.213797897960667</v>
      </c>
      <c r="P189" s="145">
        <f t="shared" si="1526"/>
        <v>0</v>
      </c>
      <c r="Q189" s="145">
        <f>SUM(R189:T189)</f>
        <v>1519.5824576864763</v>
      </c>
      <c r="R189" s="145">
        <f>SUM(R176:R188)</f>
        <v>1317.3732889086475</v>
      </c>
      <c r="S189" s="145">
        <f t="shared" ref="S189:T189" si="1527">SUM(S176:S188)</f>
        <v>197.05916877782866</v>
      </c>
      <c r="T189" s="145">
        <f t="shared" si="1527"/>
        <v>5.15</v>
      </c>
      <c r="U189" s="145">
        <f t="shared" si="1166"/>
        <v>-38.698791019809505</v>
      </c>
      <c r="V189" s="146">
        <f t="shared" si="1167"/>
        <v>2.6132228946056841</v>
      </c>
      <c r="W189" s="147">
        <f t="shared" si="1308"/>
        <v>62915.793666666665</v>
      </c>
      <c r="X189" s="145">
        <f>SUM(X176:X188)</f>
        <v>58841.767398897966</v>
      </c>
      <c r="Y189" s="145">
        <f t="shared" ref="Y189:Z189" si="1528">SUM(Y176:Y188)</f>
        <v>4074.0262677686969</v>
      </c>
      <c r="Z189" s="145">
        <f t="shared" si="1528"/>
        <v>0</v>
      </c>
      <c r="AA189" s="145">
        <f t="shared" si="1309"/>
        <v>85581.802016035086</v>
      </c>
      <c r="AB189" s="145">
        <f>SUM(AB176:AB188)</f>
        <v>77537.920158739522</v>
      </c>
      <c r="AC189" s="145">
        <f t="shared" ref="AC189:AD189" si="1529">SUM(AC176:AC188)</f>
        <v>7481.2310272955674</v>
      </c>
      <c r="AD189" s="145">
        <f t="shared" si="1529"/>
        <v>562.65083000000004</v>
      </c>
      <c r="AE189" s="145">
        <f t="shared" si="1170"/>
        <v>-22666.008349368421</v>
      </c>
      <c r="AF189" s="146">
        <f t="shared" si="1171"/>
        <v>36.025943611956819</v>
      </c>
      <c r="AG189" s="147">
        <f t="shared" si="1310"/>
        <v>19867.023323333327</v>
      </c>
      <c r="AH189" s="145">
        <f>SUM(AH176:AH188)</f>
        <v>19828.085537215993</v>
      </c>
      <c r="AI189" s="145">
        <f t="shared" ref="AI189:AJ189" si="1530">SUM(AI176:AI188)</f>
        <v>38.937786117335619</v>
      </c>
      <c r="AJ189" s="145">
        <f t="shared" si="1530"/>
        <v>0</v>
      </c>
      <c r="AK189" s="145">
        <f t="shared" si="1311"/>
        <v>34466.019906657471</v>
      </c>
      <c r="AL189" s="145">
        <f>SUM(AL176:AL188)</f>
        <v>30923.869091402317</v>
      </c>
      <c r="AM189" s="145">
        <f t="shared" ref="AM189:AN189" si="1531">SUM(AM176:AM188)</f>
        <v>3003.9999852551528</v>
      </c>
      <c r="AN189" s="145">
        <f t="shared" si="1531"/>
        <v>538.15083000000016</v>
      </c>
      <c r="AO189" s="145">
        <f t="shared" si="1174"/>
        <v>-14598.996583324144</v>
      </c>
      <c r="AP189" s="146">
        <f t="shared" si="1175"/>
        <v>73.483562915930065</v>
      </c>
      <c r="AQ189" s="147">
        <f t="shared" si="1312"/>
        <v>-53714.656523333324</v>
      </c>
      <c r="AR189" s="145">
        <f>SUM(AR176:AR188)</f>
        <v>-49751.366611812613</v>
      </c>
      <c r="AS189" s="145">
        <f t="shared" ref="AS189:AT189" si="1532">SUM(AS176:AS188)</f>
        <v>-3963.2899115207092</v>
      </c>
      <c r="AT189" s="145">
        <f t="shared" si="1532"/>
        <v>0</v>
      </c>
      <c r="AU189" s="145">
        <f t="shared" si="1313"/>
        <v>-80986.401725601783</v>
      </c>
      <c r="AV189" s="145">
        <f>SUM(AV176:AV188)</f>
        <v>-73042.677190835748</v>
      </c>
      <c r="AW189" s="145">
        <f t="shared" ref="AW189:AX189" si="1533">SUM(AW176:AW188)</f>
        <v>-7586.4615547660378</v>
      </c>
      <c r="AX189" s="145">
        <f t="shared" si="1533"/>
        <v>-357.26298000000003</v>
      </c>
      <c r="AY189" s="145">
        <f t="shared" si="1178"/>
        <v>27271.745202268459</v>
      </c>
      <c r="AZ189" s="146">
        <f t="shared" si="1179"/>
        <v>50.771515574006827</v>
      </c>
      <c r="BA189" s="147">
        <f t="shared" si="1314"/>
        <v>1443.3552466666665</v>
      </c>
      <c r="BB189" s="145">
        <f>SUM(BB176:BB188)</f>
        <v>1387.0731602897408</v>
      </c>
      <c r="BC189" s="145">
        <f t="shared" ref="BC189:BD189" si="1534">SUM(BC176:BC188)</f>
        <v>56.28208637692574</v>
      </c>
      <c r="BD189" s="145">
        <f t="shared" si="1534"/>
        <v>0</v>
      </c>
      <c r="BE189" s="145">
        <f t="shared" si="1315"/>
        <v>1226.3004581419898</v>
      </c>
      <c r="BF189" s="145">
        <f>SUM(BF176:BF188)</f>
        <v>1043.626132413209</v>
      </c>
      <c r="BG189" s="145">
        <f t="shared" ref="BG189:BH189" si="1535">SUM(BG176:BG188)</f>
        <v>176.64980572878079</v>
      </c>
      <c r="BH189" s="145">
        <f t="shared" si="1535"/>
        <v>6.0245199999999999</v>
      </c>
      <c r="BI189" s="145">
        <f t="shared" si="1182"/>
        <v>217.05478852467672</v>
      </c>
      <c r="BJ189" s="146">
        <f t="shared" si="1183"/>
        <v>-15.038209687182018</v>
      </c>
      <c r="BK189" s="147">
        <f t="shared" si="1316"/>
        <v>73956.973476666652</v>
      </c>
      <c r="BL189" s="145">
        <f>SUM(BL176:BL188)</f>
        <v>69615.036669588313</v>
      </c>
      <c r="BM189" s="145">
        <f t="shared" ref="BM189:BN189" si="1536">SUM(BM176:BM188)</f>
        <v>4341.936807078343</v>
      </c>
      <c r="BN189" s="145">
        <f t="shared" si="1536"/>
        <v>0</v>
      </c>
      <c r="BO189" s="145">
        <f t="shared" si="1317"/>
        <v>91629.861990000019</v>
      </c>
      <c r="BP189" s="145">
        <f>SUM(BP176:BP188)</f>
        <v>83961.555418199394</v>
      </c>
      <c r="BQ189" s="145">
        <f t="shared" ref="BQ189:BR189" si="1537">SUM(BQ176:BQ188)</f>
        <v>6863.88927180062</v>
      </c>
      <c r="BR189" s="145">
        <f t="shared" si="1537"/>
        <v>804.41729999999984</v>
      </c>
      <c r="BS189" s="145">
        <f t="shared" si="1186"/>
        <v>-17672.888513333368</v>
      </c>
      <c r="BT189" s="146">
        <f t="shared" si="1187"/>
        <v>23.896175955481922</v>
      </c>
      <c r="BU189" s="147">
        <f t="shared" si="1318"/>
        <v>21685.67219999999</v>
      </c>
      <c r="BV189" s="145">
        <f>SUM(BV176:BV188)</f>
        <v>21250.743218065432</v>
      </c>
      <c r="BW189" s="145">
        <f t="shared" ref="BW189:BX189" si="1538">SUM(BW176:BW188)</f>
        <v>434.92898193455915</v>
      </c>
      <c r="BX189" s="145">
        <f t="shared" si="1538"/>
        <v>0</v>
      </c>
      <c r="BY189" s="145">
        <f t="shared" si="1319"/>
        <v>11869.760722540228</v>
      </c>
      <c r="BZ189" s="145">
        <f>SUM(BZ176:BZ188)</f>
        <v>11962.504359776864</v>
      </c>
      <c r="CA189" s="145">
        <f t="shared" ref="CA189:CB189" si="1539">SUM(CA176:CA188)</f>
        <v>-545.9224772366365</v>
      </c>
      <c r="CB189" s="145">
        <f t="shared" si="1539"/>
        <v>453.17883999999992</v>
      </c>
      <c r="CC189" s="145">
        <f t="shared" si="1190"/>
        <v>9815.911477459762</v>
      </c>
      <c r="CD189" s="146">
        <f t="shared" si="1191"/>
        <v>-45.264501773017521</v>
      </c>
      <c r="CE189" s="147">
        <f t="shared" si="1320"/>
        <v>41552.695523333321</v>
      </c>
      <c r="CF189" s="145">
        <f>SUM(CF176:CF188)</f>
        <v>41078.828755281429</v>
      </c>
      <c r="CG189" s="145">
        <f t="shared" ref="CG189:CH189" si="1540">SUM(CG176:CG188)</f>
        <v>473.86676805189484</v>
      </c>
      <c r="CH189" s="145">
        <f t="shared" si="1540"/>
        <v>0</v>
      </c>
      <c r="CI189" s="145">
        <f t="shared" si="1321"/>
        <v>46340.266629197678</v>
      </c>
      <c r="CJ189" s="145">
        <f>SUM(CJ176:CJ188)</f>
        <v>42858.993451179165</v>
      </c>
      <c r="CK189" s="145">
        <f t="shared" ref="CK189:CL189" si="1541">SUM(CK176:CK188)</f>
        <v>2436.6475080185151</v>
      </c>
      <c r="CL189" s="145">
        <f t="shared" si="1541"/>
        <v>1044.6256699999999</v>
      </c>
      <c r="CM189" s="145">
        <f t="shared" si="1194"/>
        <v>-4787.5711058643574</v>
      </c>
      <c r="CN189" s="146">
        <f t="shared" si="1195"/>
        <v>11.52168600753221</v>
      </c>
      <c r="CO189" s="147">
        <f t="shared" si="1451"/>
        <v>-67921.728723333334</v>
      </c>
      <c r="CP189" s="145">
        <f>SUM(CP176:CP188)</f>
        <v>-63690.528272502976</v>
      </c>
      <c r="CQ189" s="145">
        <f t="shared" ref="CQ189:FB189" si="1542">SUM(CQ176:CQ188)</f>
        <v>-4231.2004508303571</v>
      </c>
      <c r="CR189" s="145">
        <f t="shared" si="1542"/>
        <v>0</v>
      </c>
      <c r="CS189" s="145">
        <f t="shared" si="1542"/>
        <v>-87347.806905000005</v>
      </c>
      <c r="CT189" s="145">
        <f t="shared" si="1542"/>
        <v>-79617.608133678121</v>
      </c>
      <c r="CU189" s="145">
        <f t="shared" si="1542"/>
        <v>-7191.2944513218936</v>
      </c>
      <c r="CV189" s="145">
        <f t="shared" si="1542"/>
        <v>-538.90431999999998</v>
      </c>
      <c r="CW189" s="145">
        <f t="shared" si="1542"/>
        <v>19426.078181666686</v>
      </c>
      <c r="CX189" s="146" t="e">
        <f t="shared" si="1542"/>
        <v>#DIV/0!</v>
      </c>
      <c r="CY189" s="147">
        <f t="shared" si="1542"/>
        <v>1078.3786666666667</v>
      </c>
      <c r="CZ189" s="145">
        <f t="shared" si="1542"/>
        <v>1022.1016867239506</v>
      </c>
      <c r="DA189" s="145">
        <f t="shared" si="1542"/>
        <v>56.276979942716139</v>
      </c>
      <c r="DB189" s="145">
        <f t="shared" si="1542"/>
        <v>0</v>
      </c>
      <c r="DC189" s="145">
        <f t="shared" si="1542"/>
        <v>1370.745379</v>
      </c>
      <c r="DD189" s="145">
        <f t="shared" si="1542"/>
        <v>1178.8755975967631</v>
      </c>
      <c r="DE189" s="145">
        <f t="shared" si="1542"/>
        <v>136.14748140323681</v>
      </c>
      <c r="DF189" s="145">
        <f t="shared" si="1542"/>
        <v>55.722299999999997</v>
      </c>
      <c r="DG189" s="145">
        <f t="shared" si="1542"/>
        <v>-292.36671233333334</v>
      </c>
      <c r="DH189" s="146" t="e">
        <f t="shared" si="1542"/>
        <v>#DIV/0!</v>
      </c>
      <c r="DI189" s="147">
        <f t="shared" si="1542"/>
        <v>62388.778666666665</v>
      </c>
      <c r="DJ189" s="145">
        <f t="shared" si="1542"/>
        <v>57778.931320278673</v>
      </c>
      <c r="DK189" s="145">
        <f t="shared" si="1542"/>
        <v>4609.8473463879918</v>
      </c>
      <c r="DL189" s="145">
        <f t="shared" si="1542"/>
        <v>0</v>
      </c>
      <c r="DM189" s="145">
        <f t="shared" si="1542"/>
        <v>55898.059487914084</v>
      </c>
      <c r="DN189" s="145">
        <f t="shared" si="1542"/>
        <v>50176.006448367589</v>
      </c>
      <c r="DO189" s="145">
        <f t="shared" si="1542"/>
        <v>4973.7087195464919</v>
      </c>
      <c r="DP189" s="145">
        <f t="shared" si="1542"/>
        <v>748.34431999999993</v>
      </c>
      <c r="DQ189" s="145">
        <f t="shared" si="1542"/>
        <v>6490.7191787525808</v>
      </c>
      <c r="DR189" s="146" t="e">
        <f t="shared" si="1542"/>
        <v>#DIV/0!</v>
      </c>
      <c r="DS189" s="147">
        <f t="shared" si="1542"/>
        <v>-4454.5713900000019</v>
      </c>
      <c r="DT189" s="145">
        <f t="shared" si="1542"/>
        <v>-4889.4952655003526</v>
      </c>
      <c r="DU189" s="145">
        <f t="shared" si="1542"/>
        <v>434.9238755003505</v>
      </c>
      <c r="DV189" s="145">
        <f t="shared" si="1542"/>
        <v>0</v>
      </c>
      <c r="DW189" s="145">
        <f t="shared" si="1542"/>
        <v>-30079.002038085921</v>
      </c>
      <c r="DX189" s="145">
        <f t="shared" si="1542"/>
        <v>-28262.72608771376</v>
      </c>
      <c r="DY189" s="145">
        <f t="shared" si="1542"/>
        <v>-2081.4382503721645</v>
      </c>
      <c r="DZ189" s="145">
        <f t="shared" si="1542"/>
        <v>265.16230000000002</v>
      </c>
      <c r="EA189" s="145">
        <f t="shared" si="1542"/>
        <v>25624.43064808592</v>
      </c>
      <c r="EB189" s="146" t="e">
        <f t="shared" si="1542"/>
        <v>#DIV/0!</v>
      </c>
      <c r="EC189" s="147">
        <f t="shared" si="1542"/>
        <v>37098.124133333316</v>
      </c>
      <c r="ED189" s="145">
        <f t="shared" si="1542"/>
        <v>36189.333489781078</v>
      </c>
      <c r="EE189" s="145">
        <f t="shared" si="1542"/>
        <v>908.79064355224523</v>
      </c>
      <c r="EF189" s="145">
        <f t="shared" si="1542"/>
        <v>0</v>
      </c>
      <c r="EG189" s="145">
        <f t="shared" si="1542"/>
        <v>16261.264591111752</v>
      </c>
      <c r="EH189" s="145">
        <f t="shared" si="1542"/>
        <v>14596.267363465402</v>
      </c>
      <c r="EI189" s="145">
        <f t="shared" si="1542"/>
        <v>355.20925764635058</v>
      </c>
      <c r="EJ189" s="145">
        <f t="shared" si="1542"/>
        <v>1309.7879699999999</v>
      </c>
      <c r="EK189" s="145">
        <f t="shared" si="1542"/>
        <v>20836.859542221566</v>
      </c>
      <c r="EL189" s="146" t="e">
        <f t="shared" si="1542"/>
        <v>#DIV/0!</v>
      </c>
      <c r="EM189" s="147">
        <f t="shared" si="1542"/>
        <v>-50516.797333333343</v>
      </c>
      <c r="EN189" s="145">
        <f t="shared" si="1542"/>
        <v>-46017.686343193345</v>
      </c>
      <c r="EO189" s="145">
        <f t="shared" si="1542"/>
        <v>-4499.1109901400032</v>
      </c>
      <c r="EP189" s="145">
        <f t="shared" si="1542"/>
        <v>0</v>
      </c>
      <c r="EQ189" s="145">
        <f t="shared" si="1542"/>
        <v>-52532.220950000003</v>
      </c>
      <c r="ER189" s="145">
        <f>SUM(ER176:ER188)</f>
        <v>-47541.942400489068</v>
      </c>
      <c r="ES189" s="145">
        <f t="shared" si="1542"/>
        <v>-4905.3511495109333</v>
      </c>
      <c r="ET189" s="145">
        <f t="shared" si="1542"/>
        <v>-84.927400000000006</v>
      </c>
      <c r="EU189" s="145">
        <f t="shared" si="1542"/>
        <v>2015.4236166666565</v>
      </c>
      <c r="EV189" s="146" t="e">
        <f t="shared" si="1542"/>
        <v>#DIV/0!</v>
      </c>
      <c r="EW189" s="147">
        <f t="shared" si="1542"/>
        <v>1509.3326666666667</v>
      </c>
      <c r="EX189" s="145">
        <f t="shared" si="1542"/>
        <v>1450.3089835302053</v>
      </c>
      <c r="EY189" s="145">
        <f t="shared" si="1542"/>
        <v>59.023683136461429</v>
      </c>
      <c r="EZ189" s="145">
        <f t="shared" si="1542"/>
        <v>0</v>
      </c>
      <c r="FA189" s="145">
        <f t="shared" si="1542"/>
        <v>1239.94947</v>
      </c>
      <c r="FB189" s="145">
        <f t="shared" si="1542"/>
        <v>1109.3410658869461</v>
      </c>
      <c r="FC189" s="145">
        <f t="shared" ref="FC189:GT189" si="1543">SUM(FC176:FC188)</f>
        <v>95.702144113053762</v>
      </c>
      <c r="FD189" s="145">
        <f t="shared" si="1543"/>
        <v>34.906260000000003</v>
      </c>
      <c r="FE189" s="145">
        <f t="shared" si="1543"/>
        <v>269.38319666666666</v>
      </c>
      <c r="FF189" s="146" t="e">
        <f t="shared" si="1543"/>
        <v>#DIV/0!</v>
      </c>
      <c r="FG189" s="147">
        <f t="shared" si="1543"/>
        <v>58242.907666666659</v>
      </c>
      <c r="FH189" s="145">
        <f t="shared" si="1543"/>
        <v>54039.189925476254</v>
      </c>
      <c r="FI189" s="145">
        <f t="shared" si="1543"/>
        <v>4203.7177411904058</v>
      </c>
      <c r="FJ189" s="145">
        <f t="shared" si="1543"/>
        <v>0</v>
      </c>
      <c r="FK189" s="145">
        <f t="shared" si="1543"/>
        <v>76364.035290000014</v>
      </c>
      <c r="FL189" s="145">
        <f t="shared" si="1543"/>
        <v>69667.986484562265</v>
      </c>
      <c r="FM189" s="145">
        <f t="shared" si="1543"/>
        <v>6267.3866154377356</v>
      </c>
      <c r="FN189" s="145">
        <f t="shared" si="1543"/>
        <v>428.66219000000007</v>
      </c>
      <c r="FO189" s="145">
        <f t="shared" si="1543"/>
        <v>-18121.127623333356</v>
      </c>
      <c r="FP189" s="146" t="e">
        <f t="shared" si="1543"/>
        <v>#DIV/0!</v>
      </c>
      <c r="FQ189" s="147">
        <f t="shared" si="1543"/>
        <v>9235.4429999999738</v>
      </c>
      <c r="FR189" s="145">
        <f t="shared" si="1543"/>
        <v>9471.8125658131103</v>
      </c>
      <c r="FS189" s="145">
        <f t="shared" si="1543"/>
        <v>-236.36956581313632</v>
      </c>
      <c r="FT189" s="145">
        <f t="shared" si="1543"/>
        <v>0</v>
      </c>
      <c r="FU189" s="145">
        <f t="shared" si="1543"/>
        <v>25071.763810000011</v>
      </c>
      <c r="FV189" s="145">
        <f t="shared" si="1543"/>
        <v>23235.385149960151</v>
      </c>
      <c r="FW189" s="145">
        <f t="shared" si="1543"/>
        <v>1457.737610039856</v>
      </c>
      <c r="FX189" s="145">
        <f t="shared" si="1543"/>
        <v>378.64105000000006</v>
      </c>
      <c r="FY189" s="145">
        <f t="shared" si="1543"/>
        <v>-15836.320810000036</v>
      </c>
      <c r="FZ189" s="146" t="e">
        <f t="shared" si="1543"/>
        <v>#DIV/0!</v>
      </c>
      <c r="GA189" s="147">
        <f t="shared" si="1543"/>
        <v>4780.8716099999729</v>
      </c>
      <c r="GB189" s="145">
        <f t="shared" si="1543"/>
        <v>4582.3173003127586</v>
      </c>
      <c r="GC189" s="145">
        <f t="shared" si="1543"/>
        <v>198.55430968721419</v>
      </c>
      <c r="GD189" s="145">
        <f t="shared" si="1543"/>
        <v>0</v>
      </c>
      <c r="GE189" s="145">
        <f t="shared" si="1543"/>
        <v>-5007.2382280859165</v>
      </c>
      <c r="GF189" s="145">
        <f t="shared" si="1543"/>
        <v>-5027.3409377536063</v>
      </c>
      <c r="GG189" s="145">
        <f t="shared" si="1543"/>
        <v>-623.70064033230847</v>
      </c>
      <c r="GH189" s="145">
        <f t="shared" si="1543"/>
        <v>643.80335000000002</v>
      </c>
      <c r="GI189" s="145">
        <f t="shared" si="1543"/>
        <v>9788.1098380858894</v>
      </c>
      <c r="GJ189" s="146" t="e">
        <f t="shared" si="1543"/>
        <v>#DIV/0!</v>
      </c>
      <c r="GK189" s="147">
        <f t="shared" si="1543"/>
        <v>46333.567133333301</v>
      </c>
      <c r="GL189" s="145">
        <f t="shared" si="1543"/>
        <v>45661.146055594189</v>
      </c>
      <c r="GM189" s="145">
        <f t="shared" si="1543"/>
        <v>672.42107773910902</v>
      </c>
      <c r="GN189" s="145">
        <f t="shared" si="1543"/>
        <v>0</v>
      </c>
      <c r="GO189" s="145">
        <f t="shared" si="1543"/>
        <v>41333.028401111762</v>
      </c>
      <c r="GP189" s="145">
        <f t="shared" si="1543"/>
        <v>37831.652513425557</v>
      </c>
      <c r="GQ189" s="145">
        <f t="shared" si="1543"/>
        <v>1812.9468676862066</v>
      </c>
      <c r="GR189" s="145">
        <f t="shared" si="1543"/>
        <v>1688.42902</v>
      </c>
      <c r="GS189" s="145">
        <f t="shared" si="1543"/>
        <v>5000.5387322215347</v>
      </c>
      <c r="GT189" s="146" t="e">
        <f t="shared" si="1543"/>
        <v>#DIV/0!</v>
      </c>
      <c r="GU189" s="161"/>
      <c r="GV189" s="145">
        <f>SUM(GV176:GV188)</f>
        <v>44460.897133333296</v>
      </c>
      <c r="GW189" s="77"/>
      <c r="GX189" s="65">
        <f t="shared" si="1158"/>
        <v>-46340.266629197678</v>
      </c>
      <c r="GY189" s="155"/>
      <c r="GZ189" s="79">
        <f t="shared" si="1375"/>
        <v>34466.019906657471</v>
      </c>
      <c r="HD189" s="79">
        <f>+[1]Аппарат!EG184+[1]Филиалы!EG119</f>
        <v>16560.351031111761</v>
      </c>
      <c r="HE189" s="79">
        <f>+HD189-EG189</f>
        <v>299.08644000000822</v>
      </c>
      <c r="HF189" s="79">
        <f>+HE189-170.23</f>
        <v>128.85644000000823</v>
      </c>
    </row>
    <row r="190" spans="1:216" s="76" customFormat="1" ht="16.5" thickBot="1" x14ac:dyDescent="0.25">
      <c r="A190" s="162"/>
      <c r="B190" s="163"/>
      <c r="C190" s="164"/>
      <c r="D190" s="165"/>
      <c r="E190" s="165"/>
      <c r="F190" s="165"/>
      <c r="G190" s="165">
        <f>+[1]Аппарат!G186+[1]Филиалы!G121</f>
        <v>594739.79703459109</v>
      </c>
      <c r="H190" s="165"/>
      <c r="I190" s="165"/>
      <c r="J190" s="165"/>
      <c r="K190" s="165"/>
      <c r="L190" s="166"/>
      <c r="M190" s="164"/>
      <c r="N190" s="165"/>
      <c r="O190" s="165"/>
      <c r="P190" s="165"/>
      <c r="Q190" s="165">
        <f>+[1]Аппарат!Q186+[1]Филиалы!Q121</f>
        <v>618851.48275288602</v>
      </c>
      <c r="R190" s="165"/>
      <c r="S190" s="165"/>
      <c r="T190" s="165"/>
      <c r="U190" s="165"/>
      <c r="V190" s="166"/>
      <c r="W190" s="164">
        <f t="shared" si="1308"/>
        <v>0</v>
      </c>
      <c r="X190" s="165"/>
      <c r="Y190" s="165"/>
      <c r="Z190" s="165"/>
      <c r="AA190" s="165">
        <f>+[1]Аппарат!AA186+[1]Филиалы!AA121</f>
        <v>635186.23829793953</v>
      </c>
      <c r="AB190" s="165"/>
      <c r="AC190" s="165"/>
      <c r="AD190" s="165"/>
      <c r="AE190" s="165"/>
      <c r="AF190" s="166"/>
      <c r="AG190" s="164">
        <f t="shared" si="1310"/>
        <v>0</v>
      </c>
      <c r="AH190" s="165"/>
      <c r="AI190" s="165"/>
      <c r="AJ190" s="165"/>
      <c r="AK190" s="165">
        <f>+[1]Аппарат!AK186+[1]Филиалы!AK121</f>
        <v>1848777.4415854167</v>
      </c>
      <c r="AL190" s="165"/>
      <c r="AM190" s="165"/>
      <c r="AN190" s="165"/>
      <c r="AO190" s="165"/>
      <c r="AP190" s="166"/>
      <c r="AQ190" s="164">
        <f t="shared" si="1312"/>
        <v>0</v>
      </c>
      <c r="AR190" s="165"/>
      <c r="AS190" s="165"/>
      <c r="AT190" s="165"/>
      <c r="AU190" s="165">
        <f>+[1]Аппарат!AU186+[1]Филиалы!AU121</f>
        <v>528576.9522912181</v>
      </c>
      <c r="AV190" s="165"/>
      <c r="AW190" s="165"/>
      <c r="AX190" s="165"/>
      <c r="AY190" s="165"/>
      <c r="AZ190" s="166"/>
      <c r="BA190" s="164">
        <f t="shared" si="1314"/>
        <v>0</v>
      </c>
      <c r="BB190" s="165"/>
      <c r="BC190" s="165"/>
      <c r="BD190" s="165"/>
      <c r="BE190" s="165">
        <f>+[1]Аппарат!BE186+[1]Филиалы!BE121</f>
        <v>555887.34797983197</v>
      </c>
      <c r="BF190" s="165"/>
      <c r="BG190" s="165"/>
      <c r="BH190" s="165"/>
      <c r="BI190" s="165"/>
      <c r="BJ190" s="166"/>
      <c r="BK190" s="164">
        <f t="shared" si="1316"/>
        <v>0</v>
      </c>
      <c r="BL190" s="165"/>
      <c r="BM190" s="165"/>
      <c r="BN190" s="165"/>
      <c r="BO190" s="165">
        <f>+[1]Аппарат!BO186+[1]Филиалы!BO121</f>
        <v>653291.21911575715</v>
      </c>
      <c r="BP190" s="165"/>
      <c r="BQ190" s="165"/>
      <c r="BR190" s="165"/>
      <c r="BS190" s="165"/>
      <c r="BT190" s="166"/>
      <c r="BU190" s="164">
        <f t="shared" si="1318"/>
        <v>0</v>
      </c>
      <c r="BV190" s="165"/>
      <c r="BW190" s="165"/>
      <c r="BX190" s="165"/>
      <c r="BY190" s="165">
        <f>+[1]Аппарат!BY186+[1]Филиалы!BY121</f>
        <v>1737755.5748868072</v>
      </c>
      <c r="BZ190" s="165"/>
      <c r="CA190" s="165"/>
      <c r="CB190" s="165"/>
      <c r="CC190" s="165"/>
      <c r="CD190" s="166"/>
      <c r="CE190" s="164">
        <f t="shared" si="1320"/>
        <v>0</v>
      </c>
      <c r="CF190" s="165"/>
      <c r="CG190" s="165"/>
      <c r="CH190" s="165"/>
      <c r="CI190" s="165">
        <f>+[1]Аппарат!CI186+[1]Филиалы!CI121</f>
        <v>3586537.5234722244</v>
      </c>
      <c r="CJ190" s="165"/>
      <c r="CK190" s="165"/>
      <c r="CL190" s="165"/>
      <c r="CM190" s="165"/>
      <c r="CN190" s="166"/>
      <c r="CO190" s="164"/>
      <c r="CP190" s="165"/>
      <c r="CQ190" s="165"/>
      <c r="CR190" s="165"/>
      <c r="CS190" s="165">
        <f>+[1]Аппарат!CS186+[1]Филиалы!CS121</f>
        <v>430547.02813412133</v>
      </c>
      <c r="CT190" s="165"/>
      <c r="CU190" s="165"/>
      <c r="CV190" s="165"/>
      <c r="CW190" s="165"/>
      <c r="CX190" s="166"/>
      <c r="CY190" s="164"/>
      <c r="CZ190" s="165"/>
      <c r="DA190" s="165"/>
      <c r="DB190" s="165"/>
      <c r="DC190" s="165">
        <f>+[1]Аппарат!DC186+[1]Филиалы!DC121</f>
        <v>596230.31406776619</v>
      </c>
      <c r="DD190" s="165">
        <f>+DC191-DC190</f>
        <v>0</v>
      </c>
      <c r="DE190" s="165"/>
      <c r="DF190" s="165"/>
      <c r="DG190" s="165"/>
      <c r="DH190" s="166"/>
      <c r="DI190" s="164">
        <f t="shared" si="1322"/>
        <v>0</v>
      </c>
      <c r="DJ190" s="165"/>
      <c r="DK190" s="165"/>
      <c r="DL190" s="165"/>
      <c r="DM190" s="165">
        <f>+[1]Аппарат!DM186+[1]Филиалы!DM121</f>
        <v>742900.5364917398</v>
      </c>
      <c r="DN190" s="165"/>
      <c r="DO190" s="165"/>
      <c r="DP190" s="165"/>
      <c r="DQ190" s="165"/>
      <c r="DR190" s="166"/>
      <c r="DS190" s="164">
        <f t="shared" si="1324"/>
        <v>0</v>
      </c>
      <c r="DT190" s="165"/>
      <c r="DU190" s="165"/>
      <c r="DV190" s="165"/>
      <c r="DW190" s="165">
        <f>+[1]Аппарат!DW186+[1]Филиалы!DW121</f>
        <v>1769677.8786936274</v>
      </c>
      <c r="DX190" s="165"/>
      <c r="DY190" s="165"/>
      <c r="DZ190" s="165"/>
      <c r="EA190" s="165"/>
      <c r="EB190" s="166"/>
      <c r="EC190" s="164">
        <f t="shared" si="1326"/>
        <v>0</v>
      </c>
      <c r="ED190" s="165"/>
      <c r="EE190" s="165"/>
      <c r="EF190" s="165"/>
      <c r="EG190" s="165">
        <f>+[1]Аппарат!EG186+[1]Филиалы!EG121</f>
        <v>5356215.4021658506</v>
      </c>
      <c r="EH190" s="165"/>
      <c r="EI190" s="165"/>
      <c r="EJ190" s="165"/>
      <c r="EK190" s="165"/>
      <c r="EL190" s="166"/>
      <c r="EM190" s="164">
        <f t="shared" si="1328"/>
        <v>0</v>
      </c>
      <c r="EN190" s="165"/>
      <c r="EO190" s="165"/>
      <c r="EP190" s="165"/>
      <c r="EQ190" s="165">
        <f>+[1]Аппарат!EQ186+[1]Филиалы!EQ121</f>
        <v>586449.49441195314</v>
      </c>
      <c r="ER190" s="165">
        <f>+EQ191-EQ190</f>
        <v>-151.12932000018191</v>
      </c>
      <c r="ES190" s="165"/>
      <c r="ET190" s="165"/>
      <c r="EU190" s="165"/>
      <c r="EV190" s="166"/>
      <c r="EW190" s="164">
        <f t="shared" si="1330"/>
        <v>0</v>
      </c>
      <c r="EX190" s="165"/>
      <c r="EY190" s="165"/>
      <c r="EZ190" s="165"/>
      <c r="FA190" s="165">
        <f>+[1]Аппарат!FA186+[1]Филиалы!FA121</f>
        <v>732019.61162984301</v>
      </c>
      <c r="FB190" s="165">
        <f>+FA190-FA191</f>
        <v>0</v>
      </c>
      <c r="FC190" s="165"/>
      <c r="FD190" s="165"/>
      <c r="FE190" s="165"/>
      <c r="FF190" s="166"/>
      <c r="FG190" s="164">
        <f t="shared" si="1332"/>
        <v>0</v>
      </c>
      <c r="FH190" s="165"/>
      <c r="FI190" s="165"/>
      <c r="FJ190" s="165"/>
      <c r="FK190" s="165">
        <f>+[1]Аппарат!FK186+[1]Филиалы!FK121</f>
        <v>878607.48586628377</v>
      </c>
      <c r="FL190" s="165">
        <f>+FK191-FK190</f>
        <v>0.42900000000372529</v>
      </c>
      <c r="FM190" s="165"/>
      <c r="FN190" s="165"/>
      <c r="FO190" s="165"/>
      <c r="FP190" s="166"/>
      <c r="FQ190" s="164">
        <f t="shared" si="1334"/>
        <v>0</v>
      </c>
      <c r="FR190" s="165"/>
      <c r="FS190" s="165"/>
      <c r="FT190" s="165"/>
      <c r="FU190" s="165">
        <f>+[1]Аппарат!FU186+[1]Филиалы!FU121</f>
        <v>2196925.8915880797</v>
      </c>
      <c r="FV190" s="165"/>
      <c r="FW190" s="165"/>
      <c r="FX190" s="165"/>
      <c r="FY190" s="165"/>
      <c r="FZ190" s="166"/>
      <c r="GA190" s="164">
        <f t="shared" si="1336"/>
        <v>0</v>
      </c>
      <c r="GB190" s="165"/>
      <c r="GC190" s="165"/>
      <c r="GD190" s="165"/>
      <c r="GE190" s="165">
        <f>+[1]Аппарат!GE186+[1]Филиалы!GE121</f>
        <v>3966603.7702817069</v>
      </c>
      <c r="GF190" s="165"/>
      <c r="GG190" s="165"/>
      <c r="GH190" s="165"/>
      <c r="GI190" s="165"/>
      <c r="GJ190" s="166"/>
      <c r="GK190" s="164">
        <f t="shared" si="1338"/>
        <v>0</v>
      </c>
      <c r="GL190" s="165"/>
      <c r="GM190" s="165"/>
      <c r="GN190" s="165"/>
      <c r="GO190" s="165">
        <f>+[1]Аппарат!GO186+[1]Филиалы!GO121</f>
        <v>7553141.2937539313</v>
      </c>
      <c r="GP190" s="165">
        <f>+EH191+FV191</f>
        <v>7044054.6469245804</v>
      </c>
      <c r="GQ190" s="165">
        <f>+EI191+FW191</f>
        <v>476732.0512594076</v>
      </c>
      <c r="GR190" s="165">
        <f>+EJ191+FX191</f>
        <v>32354.595569942314</v>
      </c>
      <c r="GS190" s="165"/>
      <c r="GT190" s="166"/>
      <c r="GU190" s="161"/>
      <c r="GV190" s="167"/>
      <c r="GW190" s="77"/>
      <c r="GX190" s="65">
        <f t="shared" si="1158"/>
        <v>-3586537.5234722244</v>
      </c>
      <c r="GY190" s="155"/>
      <c r="GZ190" s="79">
        <f t="shared" si="1375"/>
        <v>1848777.4415854167</v>
      </c>
    </row>
    <row r="191" spans="1:216" s="100" customFormat="1" ht="16.5" thickBot="1" x14ac:dyDescent="0.25">
      <c r="A191" s="369" t="s">
        <v>447</v>
      </c>
      <c r="B191" s="370"/>
      <c r="C191" s="168">
        <f t="shared" si="1159"/>
        <v>655555.91015868308</v>
      </c>
      <c r="D191" s="169">
        <f>+D189+D175+D169+D164+D157+D152+D144+D134+D127+D116+D112+D103+D92+D82+D80+D73+D68+D64+D57+D45+D40+D37+D32</f>
        <v>636614.55989530194</v>
      </c>
      <c r="E191" s="169">
        <f t="shared" ref="E191:J191" si="1544">+E189+E175+E169+E164+E157+E152+E144+E134+E127+E116+E112+E103+E92+E82+E80+E73+E68+E64+E57+E45+E40+E37+E32</f>
        <v>18941.35026338118</v>
      </c>
      <c r="F191" s="169">
        <f t="shared" si="1544"/>
        <v>0</v>
      </c>
      <c r="G191" s="169">
        <f t="shared" si="1544"/>
        <v>594739.720534591</v>
      </c>
      <c r="H191" s="169">
        <f t="shared" si="1544"/>
        <v>542142.05125552067</v>
      </c>
      <c r="I191" s="169">
        <f t="shared" si="1544"/>
        <v>52165.443249070355</v>
      </c>
      <c r="J191" s="169">
        <f t="shared" si="1544"/>
        <v>432.22603000000004</v>
      </c>
      <c r="K191" s="169">
        <f t="shared" si="1162"/>
        <v>60816.189624092076</v>
      </c>
      <c r="L191" s="170">
        <f t="shared" si="1163"/>
        <v>-9.2770408567243265</v>
      </c>
      <c r="M191" s="168">
        <f t="shared" ref="M191:BX191" si="1545">+M189+M175+M169+M164+M157+M152+M144+M134+M127+M116+M112+M103+M92+M82+M80+M73+M68+M64+M57+M45+M40+M37+M32</f>
        <v>668518.59648702492</v>
      </c>
      <c r="N191" s="169">
        <f t="shared" si="1545"/>
        <v>643152.76722498727</v>
      </c>
      <c r="O191" s="169">
        <f t="shared" si="1545"/>
        <v>25365.829262037663</v>
      </c>
      <c r="P191" s="169">
        <f t="shared" si="1545"/>
        <v>0</v>
      </c>
      <c r="Q191" s="169">
        <f t="shared" si="1545"/>
        <v>618851.4827528859</v>
      </c>
      <c r="R191" s="169">
        <f t="shared" si="1545"/>
        <v>555603.66936343932</v>
      </c>
      <c r="S191" s="169">
        <f t="shared" si="1545"/>
        <v>61282.672186769465</v>
      </c>
      <c r="T191" s="169">
        <f t="shared" si="1545"/>
        <v>1965.1412026771523</v>
      </c>
      <c r="U191" s="169">
        <f t="shared" si="1545"/>
        <v>49667.113734138984</v>
      </c>
      <c r="V191" s="170" t="e">
        <f t="shared" si="1545"/>
        <v>#DIV/0!</v>
      </c>
      <c r="W191" s="168">
        <f t="shared" si="1308"/>
        <v>720319.79273892788</v>
      </c>
      <c r="X191" s="169">
        <f t="shared" si="1545"/>
        <v>693951.37206050172</v>
      </c>
      <c r="Y191" s="169">
        <f t="shared" si="1545"/>
        <v>26368.420678426206</v>
      </c>
      <c r="Z191" s="169">
        <f t="shared" si="1545"/>
        <v>0</v>
      </c>
      <c r="AA191" s="169">
        <f t="shared" si="1309"/>
        <v>635186.23829793953</v>
      </c>
      <c r="AB191" s="169">
        <f t="shared" si="1545"/>
        <v>569016.02893357468</v>
      </c>
      <c r="AC191" s="169">
        <f t="shared" si="1545"/>
        <v>64318.65548436479</v>
      </c>
      <c r="AD191" s="169">
        <f t="shared" si="1545"/>
        <v>1851.5538799999999</v>
      </c>
      <c r="AE191" s="169">
        <f t="shared" si="1545"/>
        <v>85133.554440988533</v>
      </c>
      <c r="AF191" s="170" t="e">
        <f t="shared" si="1545"/>
        <v>#DIV/0!</v>
      </c>
      <c r="AG191" s="168">
        <f t="shared" si="1545"/>
        <v>2044394.2993846361</v>
      </c>
      <c r="AH191" s="169">
        <f t="shared" si="1545"/>
        <v>1973718.6991807912</v>
      </c>
      <c r="AI191" s="169">
        <f t="shared" si="1545"/>
        <v>70675.600203845053</v>
      </c>
      <c r="AJ191" s="169">
        <f t="shared" si="1545"/>
        <v>0</v>
      </c>
      <c r="AK191" s="169">
        <f t="shared" si="1311"/>
        <v>1848777.4415854164</v>
      </c>
      <c r="AL191" s="169">
        <f t="shared" si="1545"/>
        <v>1666761.7495525347</v>
      </c>
      <c r="AM191" s="169">
        <f t="shared" si="1545"/>
        <v>177766.77092020461</v>
      </c>
      <c r="AN191" s="169">
        <f t="shared" si="1545"/>
        <v>4248.9211126771525</v>
      </c>
      <c r="AO191" s="169">
        <f t="shared" si="1545"/>
        <v>195616.85779921967</v>
      </c>
      <c r="AP191" s="170" t="e">
        <f t="shared" si="1545"/>
        <v>#DIV/0!</v>
      </c>
      <c r="AQ191" s="168">
        <f t="shared" si="1312"/>
        <v>453177.29873480892</v>
      </c>
      <c r="AR191" s="169">
        <f t="shared" si="1545"/>
        <v>435702.8842773108</v>
      </c>
      <c r="AS191" s="169">
        <f t="shared" si="1545"/>
        <v>17474.414457498104</v>
      </c>
      <c r="AT191" s="169">
        <f t="shared" si="1545"/>
        <v>0</v>
      </c>
      <c r="AU191" s="169">
        <f t="shared" si="1313"/>
        <v>528577.01229121815</v>
      </c>
      <c r="AV191" s="169">
        <f t="shared" si="1545"/>
        <v>504391.88116374635</v>
      </c>
      <c r="AW191" s="169">
        <f t="shared" si="1545"/>
        <v>21121.728414733578</v>
      </c>
      <c r="AX191" s="169">
        <f t="shared" si="1545"/>
        <v>3063.4027127382005</v>
      </c>
      <c r="AY191" s="169">
        <f t="shared" si="1545"/>
        <v>-75399.713556409144</v>
      </c>
      <c r="AZ191" s="170" t="e">
        <f t="shared" si="1545"/>
        <v>#DIV/0!</v>
      </c>
      <c r="BA191" s="168">
        <f t="shared" si="1314"/>
        <v>712935.47997184808</v>
      </c>
      <c r="BB191" s="169">
        <f t="shared" si="1545"/>
        <v>687398.25380526413</v>
      </c>
      <c r="BC191" s="169">
        <f t="shared" si="1545"/>
        <v>25537.226166583954</v>
      </c>
      <c r="BD191" s="169">
        <f t="shared" si="1545"/>
        <v>0</v>
      </c>
      <c r="BE191" s="169">
        <f t="shared" si="1315"/>
        <v>555887.34292983194</v>
      </c>
      <c r="BF191" s="169">
        <f t="shared" si="1545"/>
        <v>508433.06984725629</v>
      </c>
      <c r="BG191" s="169">
        <f t="shared" si="1545"/>
        <v>45428.776101585383</v>
      </c>
      <c r="BH191" s="169">
        <f t="shared" si="1545"/>
        <v>2025.49698099032</v>
      </c>
      <c r="BI191" s="169">
        <f t="shared" si="1545"/>
        <v>157048.13704201617</v>
      </c>
      <c r="BJ191" s="170" t="e">
        <f t="shared" si="1545"/>
        <v>#DIV/0!</v>
      </c>
      <c r="BK191" s="168">
        <f t="shared" si="1316"/>
        <v>738603.79105322785</v>
      </c>
      <c r="BL191" s="169">
        <f t="shared" si="1545"/>
        <v>713080.64050903253</v>
      </c>
      <c r="BM191" s="169">
        <f t="shared" si="1545"/>
        <v>25523.150544195327</v>
      </c>
      <c r="BN191" s="169">
        <f t="shared" si="1545"/>
        <v>0</v>
      </c>
      <c r="BO191" s="169">
        <f t="shared" si="1317"/>
        <v>653291.21966575715</v>
      </c>
      <c r="BP191" s="169">
        <f t="shared" si="1545"/>
        <v>606921.78004957456</v>
      </c>
      <c r="BQ191" s="169">
        <f t="shared" si="1545"/>
        <v>41586.828256229419</v>
      </c>
      <c r="BR191" s="169">
        <f t="shared" si="1545"/>
        <v>4782.61135995324</v>
      </c>
      <c r="BS191" s="169">
        <f t="shared" si="1545"/>
        <v>85312.571387470671</v>
      </c>
      <c r="BT191" s="170" t="e">
        <f t="shared" si="1545"/>
        <v>#DIV/0!</v>
      </c>
      <c r="BU191" s="168">
        <f t="shared" si="1318"/>
        <v>1904716.5697598851</v>
      </c>
      <c r="BV191" s="169">
        <f t="shared" si="1545"/>
        <v>1836181.7785916077</v>
      </c>
      <c r="BW191" s="169">
        <f t="shared" si="1545"/>
        <v>68534.791168277385</v>
      </c>
      <c r="BX191" s="169">
        <f t="shared" si="1545"/>
        <v>0</v>
      </c>
      <c r="BY191" s="169">
        <f t="shared" si="1319"/>
        <v>1737755.5748868072</v>
      </c>
      <c r="BZ191" s="169">
        <f t="shared" ref="BZ191:EK191" si="1546">+BZ189+BZ175+BZ169+BZ164+BZ157+BZ152+BZ144+BZ134+BZ127+BZ116+BZ112+BZ103+BZ92+BZ82+BZ80+BZ73+BZ68+BZ64+BZ57+BZ45+BZ40+BZ37+BZ32</f>
        <v>1619746.7310605771</v>
      </c>
      <c r="CA191" s="169">
        <f t="shared" si="1546"/>
        <v>108137.33277254837</v>
      </c>
      <c r="CB191" s="169">
        <f t="shared" si="1546"/>
        <v>9871.511053681761</v>
      </c>
      <c r="CC191" s="169">
        <f t="shared" si="1546"/>
        <v>166960.99487307752</v>
      </c>
      <c r="CD191" s="170" t="e">
        <f t="shared" si="1546"/>
        <v>#DIV/0!</v>
      </c>
      <c r="CE191" s="168">
        <f t="shared" si="1320"/>
        <v>3949110.8691445212</v>
      </c>
      <c r="CF191" s="169">
        <f t="shared" si="1546"/>
        <v>3809900.4777723989</v>
      </c>
      <c r="CG191" s="169">
        <f t="shared" si="1546"/>
        <v>139210.39137212245</v>
      </c>
      <c r="CH191" s="169">
        <f t="shared" si="1546"/>
        <v>0</v>
      </c>
      <c r="CI191" s="169">
        <f t="shared" si="1321"/>
        <v>3586537.5234722234</v>
      </c>
      <c r="CJ191" s="169">
        <f t="shared" si="1546"/>
        <v>3286481.1006131116</v>
      </c>
      <c r="CK191" s="169">
        <f t="shared" si="1546"/>
        <v>285547.56469275296</v>
      </c>
      <c r="CL191" s="169">
        <f t="shared" si="1546"/>
        <v>14508.858166358912</v>
      </c>
      <c r="CM191" s="169">
        <f t="shared" si="1546"/>
        <v>362573.34567229729</v>
      </c>
      <c r="CN191" s="170" t="e">
        <f t="shared" si="1546"/>
        <v>#DIV/0!</v>
      </c>
      <c r="CO191" s="168">
        <f t="shared" si="1546"/>
        <v>445488.84558072267</v>
      </c>
      <c r="CP191" s="168">
        <f t="shared" si="1546"/>
        <v>428300.33556859964</v>
      </c>
      <c r="CQ191" s="168">
        <f t="shared" si="1546"/>
        <v>17188.510012123006</v>
      </c>
      <c r="CR191" s="168">
        <f t="shared" si="1546"/>
        <v>0</v>
      </c>
      <c r="CS191" s="168">
        <f t="shared" si="1546"/>
        <v>430547.02813412121</v>
      </c>
      <c r="CT191" s="168">
        <f t="shared" si="1546"/>
        <v>405818.26635198446</v>
      </c>
      <c r="CU191" s="168">
        <f t="shared" si="1546"/>
        <v>22761.498917100755</v>
      </c>
      <c r="CV191" s="168">
        <f t="shared" si="1546"/>
        <v>1967.2628650360321</v>
      </c>
      <c r="CW191" s="168">
        <f t="shared" si="1546"/>
        <v>14941.817446601357</v>
      </c>
      <c r="CX191" s="168" t="e">
        <f t="shared" si="1546"/>
        <v>#DIV/0!</v>
      </c>
      <c r="CY191" s="168">
        <f t="shared" si="1546"/>
        <v>509577.70358960674</v>
      </c>
      <c r="CZ191" s="168">
        <f t="shared" si="1546"/>
        <v>484444.62717255799</v>
      </c>
      <c r="DA191" s="168">
        <f t="shared" si="1546"/>
        <v>25133.076417048767</v>
      </c>
      <c r="DB191" s="168">
        <f t="shared" si="1546"/>
        <v>0</v>
      </c>
      <c r="DC191" s="168">
        <f t="shared" si="1546"/>
        <v>596230.31406776619</v>
      </c>
      <c r="DD191" s="168">
        <f t="shared" si="1546"/>
        <v>555221.75528917764</v>
      </c>
      <c r="DE191" s="168">
        <f t="shared" si="1546"/>
        <v>37876.708769605793</v>
      </c>
      <c r="DF191" s="168">
        <f t="shared" si="1546"/>
        <v>3131.8500089827003</v>
      </c>
      <c r="DG191" s="168">
        <f t="shared" si="1546"/>
        <v>-86652.610478159433</v>
      </c>
      <c r="DH191" s="168" t="e">
        <f t="shared" si="1546"/>
        <v>#DIV/0!</v>
      </c>
      <c r="DI191" s="168">
        <f t="shared" si="1546"/>
        <v>587213.4912925025</v>
      </c>
      <c r="DJ191" s="168">
        <f t="shared" si="1546"/>
        <v>561307.68289252929</v>
      </c>
      <c r="DK191" s="168">
        <f t="shared" si="1546"/>
        <v>25905.808399973135</v>
      </c>
      <c r="DL191" s="168">
        <f t="shared" si="1546"/>
        <v>0</v>
      </c>
      <c r="DM191" s="168">
        <f t="shared" si="1546"/>
        <v>742900.5364917398</v>
      </c>
      <c r="DN191" s="168">
        <f t="shared" si="1546"/>
        <v>705974.04454585665</v>
      </c>
      <c r="DO191" s="168">
        <f t="shared" si="1546"/>
        <v>32887.098821783067</v>
      </c>
      <c r="DP191" s="168">
        <f t="shared" si="1546"/>
        <v>4039.3931241001001</v>
      </c>
      <c r="DQ191" s="168">
        <f t="shared" si="1546"/>
        <v>-155687.04519923739</v>
      </c>
      <c r="DR191" s="168" t="e">
        <f t="shared" si="1546"/>
        <v>#DIV/0!</v>
      </c>
      <c r="DS191" s="168">
        <f t="shared" si="1546"/>
        <v>1542280.040462832</v>
      </c>
      <c r="DT191" s="168">
        <f t="shared" si="1546"/>
        <v>1474052.645633687</v>
      </c>
      <c r="DU191" s="168">
        <f t="shared" si="1546"/>
        <v>68227.394829144905</v>
      </c>
      <c r="DV191" s="168">
        <f t="shared" si="1546"/>
        <v>0</v>
      </c>
      <c r="DW191" s="168">
        <f t="shared" si="1546"/>
        <v>1769677.8786936272</v>
      </c>
      <c r="DX191" s="168">
        <f t="shared" si="1546"/>
        <v>1667014.066187019</v>
      </c>
      <c r="DY191" s="168">
        <f t="shared" si="1546"/>
        <v>93525.306508489623</v>
      </c>
      <c r="DZ191" s="168">
        <f t="shared" si="1546"/>
        <v>9138.5059981188315</v>
      </c>
      <c r="EA191" s="168">
        <f t="shared" si="1546"/>
        <v>-227397.83823079555</v>
      </c>
      <c r="EB191" s="168" t="e">
        <f t="shared" si="1546"/>
        <v>#DIV/0!</v>
      </c>
      <c r="EC191" s="168">
        <f t="shared" si="1546"/>
        <v>5491390.9096073527</v>
      </c>
      <c r="ED191" s="168">
        <f t="shared" si="1546"/>
        <v>5283953.1234060852</v>
      </c>
      <c r="EE191" s="168">
        <f t="shared" si="1546"/>
        <v>207437.78620126733</v>
      </c>
      <c r="EF191" s="168">
        <f t="shared" si="1546"/>
        <v>0</v>
      </c>
      <c r="EG191" s="168">
        <f t="shared" si="1546"/>
        <v>5356215.4021658506</v>
      </c>
      <c r="EH191" s="168">
        <f t="shared" si="1546"/>
        <v>4953495.1668001302</v>
      </c>
      <c r="EI191" s="168">
        <f t="shared" si="1546"/>
        <v>379072.87120124255</v>
      </c>
      <c r="EJ191" s="168">
        <f t="shared" si="1546"/>
        <v>23647.364164477745</v>
      </c>
      <c r="EK191" s="168">
        <f t="shared" si="1546"/>
        <v>135175.50744150177</v>
      </c>
      <c r="EL191" s="168" t="e">
        <f t="shared" ref="EL191:GT191" si="1547">+EL189+EL175+EL169+EL164+EL157+EL152+EL144+EL134+EL127+EL116+EL112+EL103+EL92+EL82+EL80+EL73+EL68+EL64+EL57+EL45+EL40+EL37+EL32</f>
        <v>#DIV/0!</v>
      </c>
      <c r="EM191" s="168">
        <f t="shared" si="1547"/>
        <v>531473.94638774358</v>
      </c>
      <c r="EN191" s="168">
        <f t="shared" si="1547"/>
        <v>514778.15725372185</v>
      </c>
      <c r="EO191" s="168">
        <f t="shared" si="1547"/>
        <v>16695.789134021732</v>
      </c>
      <c r="EP191" s="168">
        <f t="shared" si="1547"/>
        <v>0</v>
      </c>
      <c r="EQ191" s="168">
        <f>+EQ189+EQ175+EQ169+EQ164+EQ157+EQ152+EQ144+EQ134+EQ127+EQ116+EQ112+EQ103+EQ92+EQ82+EQ80+EQ73+EQ68+EQ64+EQ57+EQ45+EQ40+EQ37+EQ32</f>
        <v>586298.36509195296</v>
      </c>
      <c r="ER191" s="168">
        <f t="shared" si="1547"/>
        <v>559950.01613473939</v>
      </c>
      <c r="ES191" s="168">
        <f t="shared" si="1547"/>
        <v>23754.407381806519</v>
      </c>
      <c r="ET191" s="168">
        <f t="shared" si="1547"/>
        <v>2593.9415754071442</v>
      </c>
      <c r="EU191" s="168">
        <f t="shared" si="1547"/>
        <v>-54824.418704209456</v>
      </c>
      <c r="EV191" s="168" t="e">
        <f t="shared" si="1547"/>
        <v>#DIV/0!</v>
      </c>
      <c r="EW191" s="168">
        <f t="shared" si="1547"/>
        <v>716354.91921717767</v>
      </c>
      <c r="EX191" s="168">
        <f t="shared" si="1547"/>
        <v>691561.81205951038</v>
      </c>
      <c r="EY191" s="168">
        <f t="shared" si="1547"/>
        <v>24793.107157667269</v>
      </c>
      <c r="EZ191" s="168">
        <f t="shared" si="1547"/>
        <v>0</v>
      </c>
      <c r="FA191" s="168">
        <f t="shared" si="1547"/>
        <v>732019.61162984301</v>
      </c>
      <c r="FB191" s="168">
        <f t="shared" si="1547"/>
        <v>697181.83334015612</v>
      </c>
      <c r="FC191" s="168">
        <f t="shared" si="1547"/>
        <v>33100.811982644605</v>
      </c>
      <c r="FD191" s="168">
        <f t="shared" si="1547"/>
        <v>1736.9663070423198</v>
      </c>
      <c r="FE191" s="168">
        <f t="shared" si="1547"/>
        <v>-15664.692412665383</v>
      </c>
      <c r="FF191" s="168" t="e">
        <f t="shared" si="1547"/>
        <v>#DIV/0!</v>
      </c>
      <c r="FG191" s="168">
        <f t="shared" si="1547"/>
        <v>787587.68386355881</v>
      </c>
      <c r="FH191" s="168">
        <f t="shared" si="1547"/>
        <v>761762.54877220746</v>
      </c>
      <c r="FI191" s="168">
        <f t="shared" si="1547"/>
        <v>25825.13509135144</v>
      </c>
      <c r="FJ191" s="168">
        <f t="shared" si="1547"/>
        <v>0</v>
      </c>
      <c r="FK191" s="168">
        <f t="shared" si="1547"/>
        <v>878607.91486628377</v>
      </c>
      <c r="FL191" s="168">
        <f t="shared" si="1547"/>
        <v>833427.63064955478</v>
      </c>
      <c r="FM191" s="168">
        <f t="shared" si="1547"/>
        <v>40803.960693713947</v>
      </c>
      <c r="FN191" s="168">
        <f t="shared" si="1547"/>
        <v>4376.323523015104</v>
      </c>
      <c r="FO191" s="168">
        <f t="shared" si="1547"/>
        <v>-91020.231002724875</v>
      </c>
      <c r="FP191" s="168" t="e">
        <f t="shared" si="1547"/>
        <v>#DIV/0!</v>
      </c>
      <c r="FQ191" s="168">
        <f t="shared" si="1547"/>
        <v>2035416.5494684801</v>
      </c>
      <c r="FR191" s="168">
        <f t="shared" si="1547"/>
        <v>1968102.5180854399</v>
      </c>
      <c r="FS191" s="168">
        <f t="shared" si="1547"/>
        <v>67314.031383040434</v>
      </c>
      <c r="FT191" s="168">
        <f t="shared" si="1547"/>
        <v>0</v>
      </c>
      <c r="FU191" s="168">
        <f t="shared" si="1547"/>
        <v>2196925.8915880797</v>
      </c>
      <c r="FV191" s="168">
        <f t="shared" si="1547"/>
        <v>2090559.4801244501</v>
      </c>
      <c r="FW191" s="168">
        <f t="shared" si="1547"/>
        <v>97659.18005816506</v>
      </c>
      <c r="FX191" s="168">
        <f t="shared" si="1547"/>
        <v>8707.2314054645685</v>
      </c>
      <c r="FY191" s="168">
        <f t="shared" si="1547"/>
        <v>-161509.34211959946</v>
      </c>
      <c r="FZ191" s="168" t="e">
        <f t="shared" si="1547"/>
        <v>#DIV/0!</v>
      </c>
      <c r="GA191" s="168">
        <f t="shared" si="1547"/>
        <v>3577696.589931312</v>
      </c>
      <c r="GB191" s="168">
        <f t="shared" si="1547"/>
        <v>3442155.1637191265</v>
      </c>
      <c r="GC191" s="168">
        <f t="shared" si="1547"/>
        <v>135541.42621218535</v>
      </c>
      <c r="GD191" s="168">
        <f t="shared" si="1547"/>
        <v>0</v>
      </c>
      <c r="GE191" s="168">
        <f t="shared" si="1547"/>
        <v>3966603.7702817069</v>
      </c>
      <c r="GF191" s="168">
        <f t="shared" si="1547"/>
        <v>3757573.5463114688</v>
      </c>
      <c r="GG191" s="168">
        <f t="shared" si="1547"/>
        <v>191184.48656665467</v>
      </c>
      <c r="GH191" s="168">
        <f t="shared" si="1547"/>
        <v>17845.7374035834</v>
      </c>
      <c r="GI191" s="168">
        <f t="shared" si="1547"/>
        <v>-388907.18035039492</v>
      </c>
      <c r="GJ191" s="168" t="e">
        <f t="shared" si="1547"/>
        <v>#DIV/0!</v>
      </c>
      <c r="GK191" s="168">
        <f t="shared" si="1547"/>
        <v>7526807.4590758327</v>
      </c>
      <c r="GL191" s="168">
        <f t="shared" si="1547"/>
        <v>7252055.6414915249</v>
      </c>
      <c r="GM191" s="168">
        <f t="shared" si="1547"/>
        <v>274751.81758430781</v>
      </c>
      <c r="GN191" s="168">
        <f t="shared" si="1547"/>
        <v>0</v>
      </c>
      <c r="GO191" s="168">
        <f t="shared" si="1547"/>
        <v>7553141.2937539313</v>
      </c>
      <c r="GP191" s="168">
        <f t="shared" si="1547"/>
        <v>7044054.6469245804</v>
      </c>
      <c r="GQ191" s="168">
        <f t="shared" si="1547"/>
        <v>476732.05125940777</v>
      </c>
      <c r="GR191" s="168">
        <f t="shared" si="1547"/>
        <v>32354.59556994231</v>
      </c>
      <c r="GS191" s="168">
        <f t="shared" si="1547"/>
        <v>-26333.834678097934</v>
      </c>
      <c r="GT191" s="171" t="e">
        <f t="shared" si="1547"/>
        <v>#DIV/0!</v>
      </c>
      <c r="GU191" s="172">
        <f>+[1]Аппарат!GO186+[1]Филиалы!GO121</f>
        <v>7553141.2937539313</v>
      </c>
      <c r="GV191" s="173">
        <f t="shared" ref="GV191" si="1548">+GV189+GV175+GV169+GV164+GV157+GV152+GV144+GV134+GV127+GV116+GV112+GV103+GV92+GV82+GV80+GV73+GV68+GV64+GV57+GV45+GV40+GV37+GV32</f>
        <v>7356384.2124185525</v>
      </c>
      <c r="GW191" s="127"/>
      <c r="GX191" s="65">
        <f t="shared" si="1158"/>
        <v>-3586537.5234722234</v>
      </c>
      <c r="GY191" s="155">
        <f>+[1]Аппарат!AK186+[1]Филиалы!AK121</f>
        <v>1848777.4415854167</v>
      </c>
      <c r="GZ191" s="79">
        <f t="shared" si="1375"/>
        <v>0</v>
      </c>
      <c r="HD191" s="172">
        <f>+GO191-GU191</f>
        <v>0</v>
      </c>
      <c r="HF191" s="172">
        <f>GP191+GP218+GP225</f>
        <v>7498995.645070117</v>
      </c>
      <c r="HG191" s="172">
        <f t="shared" ref="HG191:HH191" si="1549">+GQ190-GQ191</f>
        <v>0</v>
      </c>
      <c r="HH191" s="172">
        <f t="shared" si="1549"/>
        <v>0</v>
      </c>
    </row>
    <row r="192" spans="1:216" s="100" customFormat="1" ht="17.25" customHeight="1" thickBot="1" x14ac:dyDescent="0.25">
      <c r="A192" s="371" t="s">
        <v>448</v>
      </c>
      <c r="B192" s="372"/>
      <c r="C192" s="174">
        <f t="shared" si="1159"/>
        <v>33162.31112676239</v>
      </c>
      <c r="D192" s="175">
        <f>+D20-D191</f>
        <v>21732.544431550195</v>
      </c>
      <c r="E192" s="175">
        <f t="shared" ref="E192:BP192" si="1550">+E20-E191</f>
        <v>8632.7667630088072</v>
      </c>
      <c r="F192" s="175">
        <f t="shared" si="1550"/>
        <v>2796.99993220339</v>
      </c>
      <c r="G192" s="175">
        <f t="shared" si="1550"/>
        <v>-12364.719794590957</v>
      </c>
      <c r="H192" s="175">
        <f t="shared" si="1550"/>
        <v>24917.765744479373</v>
      </c>
      <c r="I192" s="175">
        <f t="shared" si="1550"/>
        <v>-40496.777549070357</v>
      </c>
      <c r="J192" s="175">
        <f t="shared" si="1550"/>
        <v>3214.2920100000001</v>
      </c>
      <c r="K192" s="175">
        <f t="shared" si="1550"/>
        <v>45527.030921353493</v>
      </c>
      <c r="L192" s="176">
        <f t="shared" si="1550"/>
        <v>-6.1637035956241562</v>
      </c>
      <c r="M192" s="174">
        <f t="shared" si="1550"/>
        <v>-101.83040442503989</v>
      </c>
      <c r="N192" s="175">
        <f t="shared" si="1550"/>
        <v>-27200.676370773348</v>
      </c>
      <c r="O192" s="175">
        <f t="shared" si="1550"/>
        <v>22875.746034144864</v>
      </c>
      <c r="P192" s="175">
        <f t="shared" si="1550"/>
        <v>4223.0999322033904</v>
      </c>
      <c r="Q192" s="175">
        <f t="shared" si="1550"/>
        <v>-96783.007882885868</v>
      </c>
      <c r="R192" s="175">
        <f t="shared" si="1550"/>
        <v>-47912.781363439281</v>
      </c>
      <c r="S192" s="175">
        <f t="shared" si="1550"/>
        <v>-51161.858886769463</v>
      </c>
      <c r="T192" s="175">
        <f t="shared" si="1550"/>
        <v>2291.6323673228471</v>
      </c>
      <c r="U192" s="175">
        <f t="shared" si="1550"/>
        <v>96681.177478460857</v>
      </c>
      <c r="V192" s="176" t="e">
        <f t="shared" si="1550"/>
        <v>#DIV/0!</v>
      </c>
      <c r="W192" s="174">
        <f t="shared" si="1550"/>
        <v>-48368.30412546196</v>
      </c>
      <c r="X192" s="175">
        <f t="shared" si="1550"/>
        <v>-89110.194188616704</v>
      </c>
      <c r="Y192" s="175">
        <f t="shared" si="1550"/>
        <v>35651.460130951324</v>
      </c>
      <c r="Z192" s="175">
        <f t="shared" si="1550"/>
        <v>5090.4299322033903</v>
      </c>
      <c r="AA192" s="175">
        <f t="shared" si="1550"/>
        <v>-122082.16986793955</v>
      </c>
      <c r="AB192" s="175">
        <f t="shared" si="1550"/>
        <v>-85916.511933574686</v>
      </c>
      <c r="AC192" s="175">
        <f t="shared" si="1550"/>
        <v>-43501.01926436479</v>
      </c>
      <c r="AD192" s="175">
        <f t="shared" si="1550"/>
        <v>7335.3613299999997</v>
      </c>
      <c r="AE192" s="175">
        <f t="shared" si="1550"/>
        <v>73713.865742477399</v>
      </c>
      <c r="AF192" s="176" t="e">
        <f t="shared" si="1550"/>
        <v>#DIV/0!</v>
      </c>
      <c r="AG192" s="174">
        <f t="shared" si="1550"/>
        <v>-15307.82340312493</v>
      </c>
      <c r="AH192" s="175">
        <f t="shared" si="1550"/>
        <v>-94578.326127840206</v>
      </c>
      <c r="AI192" s="175">
        <f t="shared" si="1550"/>
        <v>67159.972928104995</v>
      </c>
      <c r="AJ192" s="175">
        <f t="shared" si="1550"/>
        <v>12110.529796610172</v>
      </c>
      <c r="AK192" s="175">
        <f t="shared" si="1550"/>
        <v>-231229.89754541637</v>
      </c>
      <c r="AL192" s="175">
        <f t="shared" si="1550"/>
        <v>-108911.52755253459</v>
      </c>
      <c r="AM192" s="175">
        <f t="shared" si="1550"/>
        <v>-135159.6557002046</v>
      </c>
      <c r="AN192" s="175">
        <f t="shared" si="1550"/>
        <v>12841.285707322848</v>
      </c>
      <c r="AO192" s="175">
        <f t="shared" si="1550"/>
        <v>215922.07414229144</v>
      </c>
      <c r="AP192" s="176" t="e">
        <f t="shared" si="1550"/>
        <v>#DIV/0!</v>
      </c>
      <c r="AQ192" s="174">
        <f t="shared" si="1550"/>
        <v>117632.15942759789</v>
      </c>
      <c r="AR192" s="175">
        <f t="shared" si="1550"/>
        <v>118328.35846736119</v>
      </c>
      <c r="AS192" s="175">
        <f t="shared" si="1550"/>
        <v>-4749.1389719666477</v>
      </c>
      <c r="AT192" s="175">
        <f t="shared" si="1550"/>
        <v>4052.9399322033896</v>
      </c>
      <c r="AU192" s="175">
        <f t="shared" si="1550"/>
        <v>17613.100200781832</v>
      </c>
      <c r="AV192" s="175">
        <f t="shared" si="1550"/>
        <v>24725.880641253665</v>
      </c>
      <c r="AW192" s="175">
        <f t="shared" si="1550"/>
        <v>-9197.3725477335774</v>
      </c>
      <c r="AX192" s="175">
        <f t="shared" si="1550"/>
        <v>2084.5921072617994</v>
      </c>
      <c r="AY192" s="175">
        <f t="shared" si="1550"/>
        <v>100019.05922681597</v>
      </c>
      <c r="AZ192" s="176" t="e">
        <f t="shared" si="1550"/>
        <v>#DIV/0!</v>
      </c>
      <c r="BA192" s="174">
        <f t="shared" si="1550"/>
        <v>-219538.00048116077</v>
      </c>
      <c r="BB192" s="175">
        <f t="shared" si="1550"/>
        <v>-220574.15184646024</v>
      </c>
      <c r="BC192" s="175">
        <f t="shared" si="1550"/>
        <v>-3294.1485669039103</v>
      </c>
      <c r="BD192" s="175">
        <f t="shared" si="1550"/>
        <v>4330.2999322033902</v>
      </c>
      <c r="BE192" s="175">
        <f t="shared" si="1550"/>
        <v>224400.71118016809</v>
      </c>
      <c r="BF192" s="175">
        <f t="shared" si="1550"/>
        <v>244072.01915274374</v>
      </c>
      <c r="BG192" s="175">
        <f t="shared" si="1550"/>
        <v>-22048.666991585382</v>
      </c>
      <c r="BH192" s="175">
        <f t="shared" si="1550"/>
        <v>2377.3590190096797</v>
      </c>
      <c r="BI192" s="175">
        <f t="shared" si="1550"/>
        <v>-443938.71166132891</v>
      </c>
      <c r="BJ192" s="176" t="e">
        <f t="shared" si="1550"/>
        <v>#DIV/0!</v>
      </c>
      <c r="BK192" s="174">
        <f t="shared" si="1550"/>
        <v>-265840.33441753552</v>
      </c>
      <c r="BL192" s="175">
        <f t="shared" si="1550"/>
        <v>-274290.76614798937</v>
      </c>
      <c r="BM192" s="175">
        <f t="shared" si="1550"/>
        <v>3071.6617982504504</v>
      </c>
      <c r="BN192" s="175">
        <f t="shared" si="1550"/>
        <v>5378.7699322033905</v>
      </c>
      <c r="BO192" s="175">
        <f t="shared" si="1550"/>
        <v>-131082.56664575712</v>
      </c>
      <c r="BP192" s="175">
        <f t="shared" si="1550"/>
        <v>-146942.23604957457</v>
      </c>
      <c r="BQ192" s="175">
        <f t="shared" ref="BQ192:EB192" si="1551">+BQ20-BQ191</f>
        <v>12255.893493770585</v>
      </c>
      <c r="BR192" s="175">
        <f t="shared" si="1551"/>
        <v>3603.7759100467592</v>
      </c>
      <c r="BS192" s="175">
        <f t="shared" si="1551"/>
        <v>-134757.76777177837</v>
      </c>
      <c r="BT192" s="176" t="e">
        <f t="shared" si="1551"/>
        <v>#DIV/0!</v>
      </c>
      <c r="BU192" s="174">
        <f t="shared" si="1551"/>
        <v>-367746.17547109863</v>
      </c>
      <c r="BV192" s="175">
        <f t="shared" si="1551"/>
        <v>-376536.55952708866</v>
      </c>
      <c r="BW192" s="175">
        <f t="shared" si="1551"/>
        <v>-4971.6257406201039</v>
      </c>
      <c r="BX192" s="175">
        <f t="shared" si="1551"/>
        <v>13762.009796610171</v>
      </c>
      <c r="BY192" s="175">
        <f t="shared" si="1551"/>
        <v>110931.24473519251</v>
      </c>
      <c r="BZ192" s="175">
        <f t="shared" si="1551"/>
        <v>121855.66374442284</v>
      </c>
      <c r="CA192" s="175">
        <f t="shared" si="1551"/>
        <v>-18990.146045548361</v>
      </c>
      <c r="CB192" s="175">
        <f t="shared" si="1551"/>
        <v>8065.7270363182379</v>
      </c>
      <c r="CC192" s="175">
        <f t="shared" si="1551"/>
        <v>-478677.42020629079</v>
      </c>
      <c r="CD192" s="176" t="e">
        <f t="shared" si="1551"/>
        <v>#DIV/0!</v>
      </c>
      <c r="CE192" s="174">
        <f t="shared" si="1551"/>
        <v>-383053.99887422333</v>
      </c>
      <c r="CF192" s="175">
        <f t="shared" si="1551"/>
        <v>-471114.88565492863</v>
      </c>
      <c r="CG192" s="175">
        <f t="shared" si="1551"/>
        <v>62188.347187484876</v>
      </c>
      <c r="CH192" s="175">
        <f t="shared" si="1551"/>
        <v>25872.539593220339</v>
      </c>
      <c r="CI192" s="175">
        <f t="shared" si="1551"/>
        <v>-120303.15981022315</v>
      </c>
      <c r="CJ192" s="175">
        <f t="shared" si="1551"/>
        <v>12971.516191888601</v>
      </c>
      <c r="CK192" s="175">
        <f t="shared" si="1551"/>
        <v>-153793.26274575296</v>
      </c>
      <c r="CL192" s="175">
        <f t="shared" si="1551"/>
        <v>20518.586743641084</v>
      </c>
      <c r="CM192" s="175">
        <f t="shared" si="1551"/>
        <v>-262750.83906399971</v>
      </c>
      <c r="CN192" s="176" t="e">
        <f t="shared" si="1551"/>
        <v>#DIV/0!</v>
      </c>
      <c r="CO192" s="174">
        <f t="shared" si="1551"/>
        <v>39149.837728699029</v>
      </c>
      <c r="CP192" s="174">
        <f t="shared" si="1551"/>
        <v>33942.339111171721</v>
      </c>
      <c r="CQ192" s="174">
        <f t="shared" si="1551"/>
        <v>171.32868532399152</v>
      </c>
      <c r="CR192" s="174">
        <f t="shared" si="1551"/>
        <v>5036.1699322033901</v>
      </c>
      <c r="CS192" s="174">
        <f t="shared" si="1551"/>
        <v>58639.629594758851</v>
      </c>
      <c r="CT192" s="174">
        <f t="shared" si="1551"/>
        <v>68174.614441395563</v>
      </c>
      <c r="CU192" s="174">
        <f t="shared" si="1551"/>
        <v>-12812.091511600755</v>
      </c>
      <c r="CV192" s="174">
        <f t="shared" si="1551"/>
        <v>3277.1066649639679</v>
      </c>
      <c r="CW192" s="174">
        <f t="shared" si="1551"/>
        <v>-19489.791866059721</v>
      </c>
      <c r="CX192" s="174" t="e">
        <f t="shared" si="1551"/>
        <v>#DIV/0!</v>
      </c>
      <c r="CY192" s="174">
        <f t="shared" si="1551"/>
        <v>2030.2538852356956</v>
      </c>
      <c r="CZ192" s="174">
        <f t="shared" si="1551"/>
        <v>-8266.4528504511691</v>
      </c>
      <c r="DA192" s="174">
        <f t="shared" si="1551"/>
        <v>5237.6368034834813</v>
      </c>
      <c r="DB192" s="174">
        <f t="shared" si="1551"/>
        <v>5059.0699322033906</v>
      </c>
      <c r="DC192" s="174">
        <f t="shared" si="1551"/>
        <v>-97820.538579969609</v>
      </c>
      <c r="DD192" s="174">
        <f t="shared" si="1551"/>
        <v>-86116.806169177638</v>
      </c>
      <c r="DE192" s="174">
        <f t="shared" si="1551"/>
        <v>-15236.903351809186</v>
      </c>
      <c r="DF192" s="174">
        <f t="shared" si="1551"/>
        <v>3533.1709410172998</v>
      </c>
      <c r="DG192" s="174">
        <f t="shared" si="1551"/>
        <v>99850.79246520529</v>
      </c>
      <c r="DH192" s="174" t="e">
        <f t="shared" si="1551"/>
        <v>#DIV/0!</v>
      </c>
      <c r="DI192" s="174">
        <f t="shared" si="1551"/>
        <v>-44159.963272168417</v>
      </c>
      <c r="DJ192" s="174">
        <f t="shared" si="1551"/>
        <v>-63373.314373654255</v>
      </c>
      <c r="DK192" s="174">
        <f t="shared" si="1551"/>
        <v>13138.821169282612</v>
      </c>
      <c r="DL192" s="174">
        <f t="shared" si="1551"/>
        <v>6074.5299322033898</v>
      </c>
      <c r="DM192" s="174">
        <f t="shared" si="1551"/>
        <v>-153393.43647145166</v>
      </c>
      <c r="DN192" s="174">
        <f t="shared" si="1551"/>
        <v>-176288.01301585662</v>
      </c>
      <c r="DO192" s="174">
        <f t="shared" si="1551"/>
        <v>18794.614563250827</v>
      </c>
      <c r="DP192" s="174">
        <f t="shared" si="1551"/>
        <v>4099.9619811541388</v>
      </c>
      <c r="DQ192" s="174">
        <f t="shared" si="1551"/>
        <v>109233.47319928333</v>
      </c>
      <c r="DR192" s="174" t="e">
        <f t="shared" si="1551"/>
        <v>#DIV/0!</v>
      </c>
      <c r="DS192" s="174">
        <f t="shared" si="1551"/>
        <v>-2979.8716582336929</v>
      </c>
      <c r="DT192" s="174">
        <f t="shared" si="1551"/>
        <v>-37697.428112933878</v>
      </c>
      <c r="DU192" s="174">
        <f t="shared" si="1551"/>
        <v>18547.786658090088</v>
      </c>
      <c r="DV192" s="174">
        <f t="shared" si="1551"/>
        <v>16169.76979661017</v>
      </c>
      <c r="DW192" s="174">
        <f t="shared" si="1551"/>
        <v>-192574.34545666259</v>
      </c>
      <c r="DX192" s="174">
        <f t="shared" si="1551"/>
        <v>-194230.2047436391</v>
      </c>
      <c r="DY192" s="174">
        <f t="shared" si="1551"/>
        <v>-9254.3803001591295</v>
      </c>
      <c r="DZ192" s="174">
        <f t="shared" si="1551"/>
        <v>10910.239587135406</v>
      </c>
      <c r="EA192" s="174">
        <f t="shared" si="1551"/>
        <v>189594.47379842922</v>
      </c>
      <c r="EB192" s="174" t="e">
        <f t="shared" si="1551"/>
        <v>#DIV/0!</v>
      </c>
      <c r="EC192" s="174">
        <f t="shared" ref="EC192:GN192" si="1552">+EC20-EC191</f>
        <v>-386033.87053245679</v>
      </c>
      <c r="ED192" s="174">
        <f t="shared" si="1552"/>
        <v>-508812.31376786251</v>
      </c>
      <c r="EE192" s="174">
        <f t="shared" si="1552"/>
        <v>80736.133845574979</v>
      </c>
      <c r="EF192" s="174">
        <f t="shared" si="1552"/>
        <v>42042.309389830509</v>
      </c>
      <c r="EG192" s="174">
        <f t="shared" si="1552"/>
        <v>-312877.50526688527</v>
      </c>
      <c r="EH192" s="174">
        <f t="shared" si="1552"/>
        <v>-181258.68855175003</v>
      </c>
      <c r="EI192" s="174">
        <f t="shared" si="1552"/>
        <v>-163047.64304591203</v>
      </c>
      <c r="EJ192" s="174">
        <f t="shared" si="1552"/>
        <v>31428.826330776494</v>
      </c>
      <c r="EK192" s="174">
        <f t="shared" si="1552"/>
        <v>-73156.365265571221</v>
      </c>
      <c r="EL192" s="174" t="e">
        <f t="shared" si="1552"/>
        <v>#DIV/0!</v>
      </c>
      <c r="EM192" s="174">
        <f t="shared" si="1552"/>
        <v>120667.14980859437</v>
      </c>
      <c r="EN192" s="174">
        <f t="shared" si="1552"/>
        <v>79775.686219781172</v>
      </c>
      <c r="EO192" s="174">
        <f t="shared" si="1552"/>
        <v>35708.303656609816</v>
      </c>
      <c r="EP192" s="174">
        <f t="shared" si="1552"/>
        <v>5183.1599322033899</v>
      </c>
      <c r="EQ192" s="174">
        <f t="shared" si="1552"/>
        <v>86916.791114318301</v>
      </c>
      <c r="ER192" s="174">
        <f t="shared" si="1552"/>
        <v>25152.860865260707</v>
      </c>
      <c r="ES192" s="174">
        <f t="shared" si="1552"/>
        <v>57202.220654464661</v>
      </c>
      <c r="ET192" s="174">
        <f t="shared" si="1552"/>
        <v>4561.7095945928568</v>
      </c>
      <c r="EU192" s="174">
        <f t="shared" si="1552"/>
        <v>33750.358694276147</v>
      </c>
      <c r="EV192" s="174" t="e">
        <f t="shared" si="1552"/>
        <v>#DIV/0!</v>
      </c>
      <c r="EW192" s="174">
        <f t="shared" si="1552"/>
        <v>-4019.2954894942231</v>
      </c>
      <c r="EX192" s="174">
        <f t="shared" si="1552"/>
        <v>-76463.866147635621</v>
      </c>
      <c r="EY192" s="174">
        <f t="shared" si="1552"/>
        <v>66912.200725937932</v>
      </c>
      <c r="EZ192" s="174">
        <f t="shared" si="1552"/>
        <v>5532.3699322033899</v>
      </c>
      <c r="FA192" s="174">
        <f t="shared" si="1552"/>
        <v>-49893.084441198967</v>
      </c>
      <c r="FB192" s="174">
        <f t="shared" si="1552"/>
        <v>-65331.606640156126</v>
      </c>
      <c r="FC192" s="174">
        <f t="shared" si="1552"/>
        <v>13280.997745999462</v>
      </c>
      <c r="FD192" s="174">
        <f t="shared" si="1552"/>
        <v>2157.5244529576803</v>
      </c>
      <c r="FE192" s="174">
        <f t="shared" si="1552"/>
        <v>45873.788951704781</v>
      </c>
      <c r="FF192" s="174" t="e">
        <f t="shared" si="1552"/>
        <v>#DIV/0!</v>
      </c>
      <c r="FG192" s="174">
        <f t="shared" si="1552"/>
        <v>24160.43426907598</v>
      </c>
      <c r="FH192" s="174">
        <f t="shared" si="1552"/>
        <v>-76028.101850697072</v>
      </c>
      <c r="FI192" s="174">
        <f t="shared" si="1552"/>
        <v>92069.066187569522</v>
      </c>
      <c r="FJ192" s="174">
        <f t="shared" si="1552"/>
        <v>8119.4699322033903</v>
      </c>
      <c r="FK192" s="174">
        <f t="shared" si="1552"/>
        <v>-38372.602586283698</v>
      </c>
      <c r="FL192" s="174">
        <f t="shared" si="1552"/>
        <v>-156658.03918955475</v>
      </c>
      <c r="FM192" s="174">
        <f t="shared" si="1552"/>
        <v>108629.36654628604</v>
      </c>
      <c r="FN192" s="174">
        <f t="shared" si="1552"/>
        <v>9656.0700569848959</v>
      </c>
      <c r="FO192" s="174">
        <f t="shared" si="1552"/>
        <v>62533.036855359591</v>
      </c>
      <c r="FP192" s="174" t="e">
        <f t="shared" si="1552"/>
        <v>#DIV/0!</v>
      </c>
      <c r="FQ192" s="174">
        <f t="shared" si="1552"/>
        <v>140808.28858817602</v>
      </c>
      <c r="FR192" s="174">
        <f t="shared" si="1552"/>
        <v>-72716.281778551871</v>
      </c>
      <c r="FS192" s="174">
        <f t="shared" si="1552"/>
        <v>194689.57057011733</v>
      </c>
      <c r="FT192" s="174">
        <f t="shared" si="1552"/>
        <v>18834.999796610169</v>
      </c>
      <c r="FU192" s="174">
        <f t="shared" si="1552"/>
        <v>-1348.895913164597</v>
      </c>
      <c r="FV192" s="174">
        <f t="shared" si="1552"/>
        <v>-196836.78496444994</v>
      </c>
      <c r="FW192" s="174">
        <f t="shared" si="1552"/>
        <v>179112.5849467502</v>
      </c>
      <c r="FX192" s="174">
        <f t="shared" si="1552"/>
        <v>16375.304104535433</v>
      </c>
      <c r="FY192" s="174">
        <f t="shared" si="1552"/>
        <v>142157.18450134038</v>
      </c>
      <c r="FZ192" s="174" t="e">
        <f t="shared" si="1552"/>
        <v>#DIV/0!</v>
      </c>
      <c r="GA192" s="174">
        <f t="shared" si="1552"/>
        <v>137828.41692994256</v>
      </c>
      <c r="GB192" s="174">
        <f t="shared" si="1552"/>
        <v>-110413.70989148505</v>
      </c>
      <c r="GC192" s="174">
        <f t="shared" si="1552"/>
        <v>213237.35722820734</v>
      </c>
      <c r="GD192" s="174">
        <f t="shared" si="1552"/>
        <v>35004.769593220342</v>
      </c>
      <c r="GE192" s="174">
        <f t="shared" si="1552"/>
        <v>-193923.24136982672</v>
      </c>
      <c r="GF192" s="174">
        <f t="shared" si="1552"/>
        <v>-391066.98970808834</v>
      </c>
      <c r="GG192" s="174">
        <f t="shared" si="1552"/>
        <v>169858.20464659101</v>
      </c>
      <c r="GH192" s="174">
        <f t="shared" si="1552"/>
        <v>27285.543691670835</v>
      </c>
      <c r="GI192" s="174">
        <f t="shared" si="1552"/>
        <v>331751.65829976927</v>
      </c>
      <c r="GJ192" s="174" t="e">
        <f t="shared" si="1552"/>
        <v>#DIV/0!</v>
      </c>
      <c r="GK192" s="174">
        <f t="shared" si="1552"/>
        <v>-245225.5819442803</v>
      </c>
      <c r="GL192" s="174">
        <f t="shared" si="1552"/>
        <v>-581528.59554641321</v>
      </c>
      <c r="GM192" s="174">
        <f t="shared" si="1552"/>
        <v>275425.70441569219</v>
      </c>
      <c r="GN192" s="174">
        <f t="shared" si="1552"/>
        <v>60877.309186440674</v>
      </c>
      <c r="GO192" s="174">
        <f t="shared" ref="GO192:GT192" si="1553">+GO20-GO191</f>
        <v>-314226.40118005034</v>
      </c>
      <c r="GP192" s="174">
        <f t="shared" si="1553"/>
        <v>-378095.47351619974</v>
      </c>
      <c r="GQ192" s="174">
        <f t="shared" si="1553"/>
        <v>16064.941900837934</v>
      </c>
      <c r="GR192" s="174">
        <f t="shared" si="1553"/>
        <v>47804.130435311934</v>
      </c>
      <c r="GS192" s="174">
        <f t="shared" si="1553"/>
        <v>69000.819235769406</v>
      </c>
      <c r="GT192" s="174" t="e">
        <f t="shared" si="1553"/>
        <v>#DIV/0!</v>
      </c>
      <c r="GU192" s="177"/>
      <c r="GV192" s="178">
        <f t="shared" ref="GV192" si="1554">+GV20-GV191</f>
        <v>-74802.335287000053</v>
      </c>
      <c r="GW192" s="127"/>
      <c r="GX192" s="65">
        <f t="shared" si="1158"/>
        <v>120303.15981022315</v>
      </c>
      <c r="GY192" s="126"/>
      <c r="GZ192" s="79">
        <f t="shared" si="1375"/>
        <v>-231229.89754541637</v>
      </c>
      <c r="HD192" s="177"/>
    </row>
    <row r="193" spans="1:212" ht="25.5" x14ac:dyDescent="0.2">
      <c r="A193" s="373" t="s">
        <v>449</v>
      </c>
      <c r="B193" s="179" t="s">
        <v>450</v>
      </c>
      <c r="C193" s="180">
        <f t="shared" ref="C193:C203" si="1555">SUM(D193:F193)</f>
        <v>0</v>
      </c>
      <c r="D193" s="181">
        <f>+[1]Аппарат!D188+[1]Филиалы!D122</f>
        <v>0</v>
      </c>
      <c r="E193" s="181">
        <f>+[1]Аппарат!E188+[1]Филиалы!F122</f>
        <v>0</v>
      </c>
      <c r="F193" s="103">
        <f>+[1]Филиалы!E122</f>
        <v>0</v>
      </c>
      <c r="G193" s="182">
        <f t="shared" si="1413"/>
        <v>2.3995000000000002</v>
      </c>
      <c r="H193" s="181">
        <f>+[1]Аппарат!H188+[1]Филиалы!H122</f>
        <v>2.3995000000000002</v>
      </c>
      <c r="I193" s="181">
        <f>+[1]Аппарат!I188+[1]Филиалы!J122</f>
        <v>0</v>
      </c>
      <c r="J193" s="181">
        <f>+[1]Аппарат!J188</f>
        <v>0</v>
      </c>
      <c r="K193" s="181">
        <f t="shared" ref="K193:K203" si="1556">+C193-G193</f>
        <v>-2.3995000000000002</v>
      </c>
      <c r="L193" s="183" t="e">
        <f t="shared" ref="L193:L203" si="1557">+G193/C193*100-100</f>
        <v>#DIV/0!</v>
      </c>
      <c r="M193" s="180">
        <f t="shared" ref="M193:M203" si="1558">SUM(N193:P193)</f>
        <v>0</v>
      </c>
      <c r="N193" s="181">
        <f>+[1]Аппарат!N188+[1]Филиалы!N122</f>
        <v>0</v>
      </c>
      <c r="O193" s="181">
        <f>+[1]Аппарат!O188+[1]Филиалы!P122</f>
        <v>0</v>
      </c>
      <c r="P193" s="103">
        <f>+[1]Филиалы!O122</f>
        <v>0</v>
      </c>
      <c r="Q193" s="182">
        <f t="shared" ref="Q193:Q207" si="1559">SUM(R193:T193)</f>
        <v>887.00368661599987</v>
      </c>
      <c r="R193" s="181">
        <f>+[1]Аппарат!R188+[1]Филиалы!R122</f>
        <v>841.04248312999994</v>
      </c>
      <c r="S193" s="181">
        <f>+[1]Аппарат!S188+[1]Филиалы!T122</f>
        <v>40.994633295</v>
      </c>
      <c r="T193" s="181">
        <f>+[1]Аппарат!T188</f>
        <v>4.9665701909999997</v>
      </c>
      <c r="U193" s="181">
        <f t="shared" ref="U193:U203" si="1560">+M193-Q193</f>
        <v>-887.00368661599987</v>
      </c>
      <c r="V193" s="183" t="e">
        <f t="shared" ref="V193:V203" si="1561">+Q193/M193*100-100</f>
        <v>#DIV/0!</v>
      </c>
      <c r="W193" s="180">
        <f t="shared" si="1308"/>
        <v>1</v>
      </c>
      <c r="X193" s="181">
        <f>+[1]Аппарат!X188+[1]Филиалы!X122</f>
        <v>1</v>
      </c>
      <c r="Y193" s="181">
        <f>+[1]Аппарат!Y188+[1]Филиалы!Z122</f>
        <v>0</v>
      </c>
      <c r="Z193" s="103">
        <f>+[1]Филиалы!Y122</f>
        <v>0</v>
      </c>
      <c r="AA193" s="182">
        <f t="shared" si="1309"/>
        <v>565.82048363999991</v>
      </c>
      <c r="AB193" s="181">
        <f>+[1]Аппарат!AB188+[1]Филиалы!AB122</f>
        <v>534.38548894999997</v>
      </c>
      <c r="AC193" s="181">
        <f>+[1]Аппарат!AC188+[1]Филиалы!AD122</f>
        <v>28.038127424999999</v>
      </c>
      <c r="AD193" s="181">
        <f>+[1]Аппарат!AD188</f>
        <v>3.3968672649999996</v>
      </c>
      <c r="AE193" s="181">
        <f t="shared" ref="AE193:AE203" si="1562">+W193-AA193</f>
        <v>-564.82048363999991</v>
      </c>
      <c r="AF193" s="183">
        <f t="shared" ref="AF193:AF203" si="1563">+AA193/W193*100-100</f>
        <v>56482.048363999987</v>
      </c>
      <c r="AG193" s="180">
        <f t="shared" si="1310"/>
        <v>1</v>
      </c>
      <c r="AH193" s="103">
        <f t="shared" ref="AH193:AJ203" si="1564">+D193+N193+X193</f>
        <v>1</v>
      </c>
      <c r="AI193" s="103">
        <f t="shared" si="1564"/>
        <v>0</v>
      </c>
      <c r="AJ193" s="103">
        <f t="shared" si="1564"/>
        <v>0</v>
      </c>
      <c r="AK193" s="182">
        <f t="shared" si="1311"/>
        <v>1455.2236702559999</v>
      </c>
      <c r="AL193" s="103">
        <f t="shared" ref="AL193:AN203" si="1565">+H193+R193+AB193</f>
        <v>1377.82747208</v>
      </c>
      <c r="AM193" s="103">
        <f t="shared" si="1565"/>
        <v>69.032760719999999</v>
      </c>
      <c r="AN193" s="103">
        <f t="shared" si="1565"/>
        <v>8.3634374559999998</v>
      </c>
      <c r="AO193" s="181">
        <f t="shared" ref="AO193:AO203" si="1566">+AG193-AK193</f>
        <v>-1454.2236702559999</v>
      </c>
      <c r="AP193" s="183">
        <f t="shared" ref="AP193:AP203" si="1567">+AK193/AG193*100-100</f>
        <v>145422.36702559999</v>
      </c>
      <c r="AQ193" s="180">
        <f t="shared" si="1312"/>
        <v>0</v>
      </c>
      <c r="AR193" s="181">
        <f>+[1]Аппарат!AR188+[1]Филиалы!AR122</f>
        <v>0</v>
      </c>
      <c r="AS193" s="181">
        <f>+[1]Аппарат!AS188+[1]Филиалы!AT122</f>
        <v>0</v>
      </c>
      <c r="AT193" s="103">
        <f>+[1]Филиалы!AS122</f>
        <v>0</v>
      </c>
      <c r="AU193" s="182">
        <f t="shared" si="1313"/>
        <v>0.32</v>
      </c>
      <c r="AV193" s="181">
        <f>+[1]Аппарат!AV188+[1]Филиалы!AV122</f>
        <v>0.32</v>
      </c>
      <c r="AW193" s="181">
        <f>+[1]Аппарат!AW188+[1]Филиалы!AX122</f>
        <v>0</v>
      </c>
      <c r="AX193" s="103">
        <f>+[1]Аппарат!AX188</f>
        <v>0</v>
      </c>
      <c r="AY193" s="181">
        <f t="shared" ref="AY193:AY203" si="1568">+AQ193-AU193</f>
        <v>-0.32</v>
      </c>
      <c r="AZ193" s="183" t="e">
        <f t="shared" ref="AZ193:AZ203" si="1569">+AU193/AQ193*100-100</f>
        <v>#DIV/0!</v>
      </c>
      <c r="BA193" s="180">
        <f t="shared" si="1314"/>
        <v>0</v>
      </c>
      <c r="BB193" s="181">
        <f>+[1]Аппарат!BB188+[1]Филиалы!BB122</f>
        <v>0</v>
      </c>
      <c r="BC193" s="181">
        <f>+[1]Аппарат!BC188+[1]Филиалы!BD122</f>
        <v>0</v>
      </c>
      <c r="BD193" s="103">
        <f>+[1]Филиалы!BC122</f>
        <v>0</v>
      </c>
      <c r="BE193" s="182">
        <f t="shared" si="1315"/>
        <v>698.62599999999998</v>
      </c>
      <c r="BF193" s="181">
        <f>+[1]Аппарат!BF188+[1]Филиалы!BF122</f>
        <v>500.37443438496598</v>
      </c>
      <c r="BG193" s="181">
        <f>+[1]Аппарат!BG188+[1]Филиалы!BH122</f>
        <v>198.251565615034</v>
      </c>
      <c r="BH193" s="181">
        <f>+[1]Аппарат!BH188+[1]Филиалы!BG122</f>
        <v>0</v>
      </c>
      <c r="BI193" s="181">
        <f t="shared" ref="BI193:BI203" si="1570">+BA193-BE193</f>
        <v>-698.62599999999998</v>
      </c>
      <c r="BJ193" s="183" t="e">
        <f t="shared" ref="BJ193:BJ203" si="1571">+BE193/BA193*100-100</f>
        <v>#DIV/0!</v>
      </c>
      <c r="BK193" s="180">
        <f t="shared" si="1316"/>
        <v>0</v>
      </c>
      <c r="BL193" s="181">
        <f>+[1]Аппарат!BL188+[1]Филиалы!BL122</f>
        <v>0</v>
      </c>
      <c r="BM193" s="181">
        <f>+[1]Аппарат!BM188+[1]Филиалы!BN122</f>
        <v>0</v>
      </c>
      <c r="BN193" s="103">
        <f>+[1]Филиалы!BM122</f>
        <v>0</v>
      </c>
      <c r="BO193" s="182">
        <f t="shared" si="1317"/>
        <v>4784.3281000000006</v>
      </c>
      <c r="BP193" s="181">
        <f>+[1]Аппарат!BP188+[1]Филиалы!BP122</f>
        <v>3466.3461941824953</v>
      </c>
      <c r="BQ193" s="181">
        <f>+[1]Аппарат!BQ188+[1]Филиалы!BR122</f>
        <v>1317.9819058175053</v>
      </c>
      <c r="BR193" s="103">
        <f>+[1]Аппарат!BR188</f>
        <v>0</v>
      </c>
      <c r="BS193" s="181">
        <f t="shared" ref="BS193:BS203" si="1572">+BK193-BO193</f>
        <v>-4784.3281000000006</v>
      </c>
      <c r="BT193" s="183" t="e">
        <f t="shared" ref="BT193:BT203" si="1573">+BO193/BK193*100-100</f>
        <v>#DIV/0!</v>
      </c>
      <c r="BU193" s="180">
        <f t="shared" si="1318"/>
        <v>0</v>
      </c>
      <c r="BV193" s="103">
        <f t="shared" ref="BV193:BX203" si="1574">+AR193+BB193+BL193</f>
        <v>0</v>
      </c>
      <c r="BW193" s="103">
        <f t="shared" si="1574"/>
        <v>0</v>
      </c>
      <c r="BX193" s="103">
        <f t="shared" si="1574"/>
        <v>0</v>
      </c>
      <c r="BY193" s="182">
        <f t="shared" si="1319"/>
        <v>5483.2741000000005</v>
      </c>
      <c r="BZ193" s="68">
        <f t="shared" ref="BZ193:CB203" si="1575">+AV193+BF193+BP193</f>
        <v>3967.0406285674612</v>
      </c>
      <c r="CA193" s="68">
        <f t="shared" si="1575"/>
        <v>1516.2334714325393</v>
      </c>
      <c r="CB193" s="68">
        <f t="shared" si="1575"/>
        <v>0</v>
      </c>
      <c r="CC193" s="181">
        <f t="shared" ref="CC193:CC203" si="1576">+BU193-BY193</f>
        <v>-5483.2741000000005</v>
      </c>
      <c r="CD193" s="183" t="e">
        <f t="shared" ref="CD193:CD203" si="1577">+BY193/BU193*100-100</f>
        <v>#DIV/0!</v>
      </c>
      <c r="CE193" s="180">
        <f t="shared" si="1320"/>
        <v>1</v>
      </c>
      <c r="CF193" s="103">
        <f t="shared" ref="CF193:CH203" si="1578">+AH193+BV193</f>
        <v>1</v>
      </c>
      <c r="CG193" s="103">
        <f t="shared" si="1578"/>
        <v>0</v>
      </c>
      <c r="CH193" s="103">
        <f t="shared" si="1578"/>
        <v>0</v>
      </c>
      <c r="CI193" s="182">
        <f t="shared" si="1321"/>
        <v>6938.4977702560009</v>
      </c>
      <c r="CJ193" s="103">
        <f t="shared" ref="CJ193:CL203" si="1579">+AL193+BZ193</f>
        <v>5344.8681006474617</v>
      </c>
      <c r="CK193" s="103">
        <f t="shared" si="1579"/>
        <v>1585.2662321525393</v>
      </c>
      <c r="CL193" s="103">
        <f t="shared" si="1579"/>
        <v>8.3634374559999998</v>
      </c>
      <c r="CM193" s="181">
        <f t="shared" si="1194"/>
        <v>-6937.4977702560009</v>
      </c>
      <c r="CN193" s="183">
        <f t="shared" si="1195"/>
        <v>693749.77702560008</v>
      </c>
      <c r="CO193" s="180">
        <f t="shared" ref="CO193:CO203" si="1580">SUM(CP193:CR193)</f>
        <v>0</v>
      </c>
      <c r="CP193" s="181">
        <f>+[1]Аппарат!CP188+[1]Филиалы!CP122</f>
        <v>0</v>
      </c>
      <c r="CQ193" s="181">
        <f>+[1]Аппарат!CQ188+[1]Филиалы!CR122</f>
        <v>0</v>
      </c>
      <c r="CR193" s="103">
        <f>+[1]Филиалы!CQ122</f>
        <v>0</v>
      </c>
      <c r="CS193" s="182">
        <f t="shared" ref="CS193:CS233" si="1581">SUM(CT193:CV193)</f>
        <v>609.21679000000006</v>
      </c>
      <c r="CT193" s="181">
        <f>+[1]Аппарат!CT188+[1]Филиалы!CT122</f>
        <v>430.04249068389134</v>
      </c>
      <c r="CU193" s="181">
        <f>+[1]Аппарат!CU188+[1]Филиалы!CV122</f>
        <v>179.17429931610872</v>
      </c>
      <c r="CV193" s="103">
        <f>+[1]Аппарат!CV188</f>
        <v>0</v>
      </c>
      <c r="CW193" s="181">
        <f t="shared" ref="CW193:CW233" si="1582">+CO193-CS193</f>
        <v>-609.21679000000006</v>
      </c>
      <c r="CX193" s="183" t="e">
        <f t="shared" ref="CX193:CX233" si="1583">+CS193/CO193*100-100</f>
        <v>#DIV/0!</v>
      </c>
      <c r="CY193" s="180">
        <f t="shared" ref="CY193:CY203" si="1584">SUM(CZ193:DB193)</f>
        <v>0</v>
      </c>
      <c r="CZ193" s="181">
        <f>+[1]Аппарат!CZ188+[1]Филиалы!CZ122</f>
        <v>0</v>
      </c>
      <c r="DA193" s="181">
        <f>+[1]Аппарат!DA188+[1]Филиалы!DB122</f>
        <v>0</v>
      </c>
      <c r="DB193" s="103">
        <f>+[1]Филиалы!DA122</f>
        <v>0</v>
      </c>
      <c r="DC193" s="182">
        <f t="shared" ref="DC193:DC207" si="1585">SUM(DD193:DF193)</f>
        <v>189.47519</v>
      </c>
      <c r="DD193" s="181">
        <f>+[1]Аппарат!DD188+[1]Филиалы!DD122</f>
        <v>160.25199407525218</v>
      </c>
      <c r="DE193" s="181">
        <f>+[1]Аппарат!DE188+[1]Филиалы!DF122</f>
        <v>29.223195924747827</v>
      </c>
      <c r="DF193" s="103">
        <f>+[1]Аппарат!DF188</f>
        <v>0</v>
      </c>
      <c r="DG193" s="181">
        <f t="shared" ref="DG193:DG233" si="1586">+CY193-DC193</f>
        <v>-189.47519</v>
      </c>
      <c r="DH193" s="183" t="e">
        <f t="shared" ref="DH193:DH233" si="1587">+DC193/CY193*100-100</f>
        <v>#DIV/0!</v>
      </c>
      <c r="DI193" s="180">
        <f t="shared" si="1322"/>
        <v>0</v>
      </c>
      <c r="DJ193" s="181">
        <f>+[1]Аппарат!DJ188+[1]Филиалы!DJ122</f>
        <v>0</v>
      </c>
      <c r="DK193" s="181">
        <f>+[1]Аппарат!DK188+[1]Филиалы!DL122</f>
        <v>0</v>
      </c>
      <c r="DL193" s="103">
        <f>+[1]Филиалы!DK122</f>
        <v>0</v>
      </c>
      <c r="DM193" s="182">
        <f t="shared" si="1323"/>
        <v>360.49221700000004</v>
      </c>
      <c r="DN193" s="181">
        <f>+[1]Аппарат!DN188+[1]Филиалы!DN122</f>
        <v>265.86644717082754</v>
      </c>
      <c r="DO193" s="181">
        <f>+[1]Аппарат!DO188+[1]Филиалы!DP122</f>
        <v>94.625769829172512</v>
      </c>
      <c r="DP193" s="103">
        <f>+[1]Аппарат!DP188</f>
        <v>0</v>
      </c>
      <c r="DQ193" s="181">
        <f t="shared" ref="DQ193:DQ233" si="1588">+DI193-DM193</f>
        <v>-360.49221700000004</v>
      </c>
      <c r="DR193" s="183" t="e">
        <f t="shared" ref="DR193:DR233" si="1589">+DM193/DI193*100-100</f>
        <v>#DIV/0!</v>
      </c>
      <c r="DS193" s="180">
        <f t="shared" ref="DS193:DS233" si="1590">SUM(DT193:DV193)</f>
        <v>0</v>
      </c>
      <c r="DT193" s="103">
        <f t="shared" ref="DT193:DV203" si="1591">+CP193+CZ193+DJ193</f>
        <v>0</v>
      </c>
      <c r="DU193" s="103">
        <f t="shared" si="1591"/>
        <v>0</v>
      </c>
      <c r="DV193" s="103">
        <f t="shared" si="1591"/>
        <v>0</v>
      </c>
      <c r="DW193" s="182">
        <f t="shared" si="1325"/>
        <v>1159.184197</v>
      </c>
      <c r="DX193" s="103">
        <f t="shared" ref="DX193:DZ203" si="1592">+CT193+DD193+DN193</f>
        <v>856.16093192997107</v>
      </c>
      <c r="DY193" s="103">
        <f t="shared" si="1592"/>
        <v>303.02326507002903</v>
      </c>
      <c r="DZ193" s="103">
        <f t="shared" si="1592"/>
        <v>0</v>
      </c>
      <c r="EA193" s="181">
        <f t="shared" ref="EA193:EA233" si="1593">+DS193-DW193</f>
        <v>-1159.184197</v>
      </c>
      <c r="EB193" s="183" t="e">
        <f t="shared" ref="EB193:EB233" si="1594">+DW193/DS193*100-100</f>
        <v>#DIV/0!</v>
      </c>
      <c r="EC193" s="180">
        <f t="shared" ref="EC193:EC233" si="1595">SUM(ED193:EF193)</f>
        <v>1</v>
      </c>
      <c r="ED193" s="103">
        <f t="shared" ref="ED193:EF203" si="1596">+CF193+DT193</f>
        <v>1</v>
      </c>
      <c r="EE193" s="103">
        <f t="shared" si="1596"/>
        <v>0</v>
      </c>
      <c r="EF193" s="103">
        <f t="shared" si="1596"/>
        <v>0</v>
      </c>
      <c r="EG193" s="182">
        <f t="shared" si="1327"/>
        <v>8097.6819672560014</v>
      </c>
      <c r="EH193" s="103">
        <f t="shared" ref="EH193:EJ203" si="1597">+CJ193+DX193</f>
        <v>6201.0290325774331</v>
      </c>
      <c r="EI193" s="103">
        <f t="shared" si="1597"/>
        <v>1888.2894972225683</v>
      </c>
      <c r="EJ193" s="103">
        <f t="shared" si="1597"/>
        <v>8.3634374559999998</v>
      </c>
      <c r="EK193" s="181">
        <f t="shared" ref="EK193:EK233" si="1598">+EC193-EG193</f>
        <v>-8096.6819672560014</v>
      </c>
      <c r="EL193" s="183">
        <f t="shared" ref="EL193:EL233" si="1599">+EG193/EC193*100-100</f>
        <v>809668.19672560017</v>
      </c>
      <c r="EM193" s="180">
        <f t="shared" si="1328"/>
        <v>0</v>
      </c>
      <c r="EN193" s="181">
        <f>+[1]Аппарат!EN188+[1]Филиалы!EN122</f>
        <v>0</v>
      </c>
      <c r="EO193" s="181">
        <f>+[1]Аппарат!EO188+[1]Филиалы!EP122</f>
        <v>0</v>
      </c>
      <c r="EP193" s="103">
        <f>+[1]Филиалы!EO122</f>
        <v>0</v>
      </c>
      <c r="EQ193" s="182">
        <f t="shared" si="1329"/>
        <v>0.18697</v>
      </c>
      <c r="ER193" s="181">
        <f>+[1]Аппарат!ER188+[1]Филиалы!ER122</f>
        <v>0.18697</v>
      </c>
      <c r="ES193" s="181">
        <f>+[1]Аппарат!ES188+[1]Филиалы!ET122</f>
        <v>0</v>
      </c>
      <c r="ET193" s="103">
        <f>+[1]Аппарат!ET188</f>
        <v>0</v>
      </c>
      <c r="EU193" s="181">
        <f t="shared" ref="EU193:EU233" si="1600">+EM193-EQ193</f>
        <v>-0.18697</v>
      </c>
      <c r="EV193" s="183" t="e">
        <f t="shared" ref="EV193:EV233" si="1601">+EQ193/EM193*100-100</f>
        <v>#DIV/0!</v>
      </c>
      <c r="EW193" s="180">
        <f t="shared" si="1330"/>
        <v>0</v>
      </c>
      <c r="EX193" s="181">
        <f>+[1]Аппарат!EX188+[1]Филиалы!EX122</f>
        <v>0</v>
      </c>
      <c r="EY193" s="181">
        <f>+[1]Аппарат!EY188+[1]Филиалы!EZ122</f>
        <v>0</v>
      </c>
      <c r="EZ193" s="103">
        <f>+[1]Филиалы!EY122</f>
        <v>0</v>
      </c>
      <c r="FA193" s="182">
        <f t="shared" si="1331"/>
        <v>45.491038799999998</v>
      </c>
      <c r="FB193" s="181">
        <f>+[1]Аппарат!FB188+[1]Филиалы!FB122</f>
        <v>45.491038799999998</v>
      </c>
      <c r="FC193" s="181">
        <f>+[1]Аппарат!FC188+[1]Филиалы!FD122</f>
        <v>0</v>
      </c>
      <c r="FD193" s="103">
        <f>+[1]Аппарат!FD188</f>
        <v>0</v>
      </c>
      <c r="FE193" s="181">
        <f t="shared" ref="FE193:FE233" si="1602">+EW193-FA193</f>
        <v>-45.491038799999998</v>
      </c>
      <c r="FF193" s="183" t="e">
        <f t="shared" ref="FF193:FF233" si="1603">+FA193/EW193*100-100</f>
        <v>#DIV/0!</v>
      </c>
      <c r="FG193" s="180">
        <f t="shared" si="1332"/>
        <v>60138.283999999992</v>
      </c>
      <c r="FH193" s="181">
        <f>+[1]Аппарат!FH188+[1]Филиалы!FH122</f>
        <v>44026.603900403286</v>
      </c>
      <c r="FI193" s="181">
        <f>+[1]Аппарат!FI188+[1]Филиалы!FJ122</f>
        <v>16111.680099596704</v>
      </c>
      <c r="FJ193" s="103">
        <f>+[1]Филиалы!FI122</f>
        <v>0</v>
      </c>
      <c r="FK193" s="182">
        <f t="shared" si="1333"/>
        <v>60143.369745000004</v>
      </c>
      <c r="FL193" s="181">
        <f>+[1]Аппарат!FL188+[1]Филиалы!FL122</f>
        <v>44010.53714271653</v>
      </c>
      <c r="FM193" s="181">
        <f>+[1]Аппарат!FM188+[1]Филиалы!FN122</f>
        <v>16132.83260228347</v>
      </c>
      <c r="FN193" s="103">
        <f>+[1]Аппарат!FN188</f>
        <v>0</v>
      </c>
      <c r="FO193" s="181">
        <f t="shared" ref="FO193:FO233" si="1604">+FG193-FK193</f>
        <v>-5.0857450000112294</v>
      </c>
      <c r="FP193" s="183">
        <f t="shared" ref="FP193:FP233" si="1605">+FK193/FG193*100-100</f>
        <v>8.4567511105149151E-3</v>
      </c>
      <c r="FQ193" s="180">
        <f t="shared" si="1334"/>
        <v>60138.283999999992</v>
      </c>
      <c r="FR193" s="103">
        <f t="shared" ref="FR193:FT203" si="1606">+EN193+EX193+FH193</f>
        <v>44026.603900403286</v>
      </c>
      <c r="FS193" s="103">
        <f t="shared" si="1606"/>
        <v>16111.680099596704</v>
      </c>
      <c r="FT193" s="103">
        <f t="shared" si="1606"/>
        <v>0</v>
      </c>
      <c r="FU193" s="182">
        <f t="shared" si="1335"/>
        <v>60189.047753799998</v>
      </c>
      <c r="FV193" s="68">
        <f t="shared" ref="FV193:FX203" si="1607">+ER193+FB193+FL193</f>
        <v>44056.215151516531</v>
      </c>
      <c r="FW193" s="68">
        <f t="shared" si="1607"/>
        <v>16132.83260228347</v>
      </c>
      <c r="FX193" s="68">
        <f t="shared" si="1607"/>
        <v>0</v>
      </c>
      <c r="FY193" s="181">
        <f t="shared" ref="FY193:FY233" si="1608">+FQ193-FU193</f>
        <v>-50.763753800005361</v>
      </c>
      <c r="FZ193" s="183">
        <f t="shared" ref="FZ193:FZ233" si="1609">+FU193/FQ193*100-100</f>
        <v>8.4411709851920591E-2</v>
      </c>
      <c r="GA193" s="180">
        <f t="shared" si="1336"/>
        <v>60138.283999999992</v>
      </c>
      <c r="GB193" s="103">
        <f t="shared" ref="GB193:GD203" si="1610">+DT193+FR193</f>
        <v>44026.603900403286</v>
      </c>
      <c r="GC193" s="103">
        <f t="shared" si="1610"/>
        <v>16111.680099596704</v>
      </c>
      <c r="GD193" s="103">
        <f t="shared" si="1610"/>
        <v>0</v>
      </c>
      <c r="GE193" s="182">
        <f t="shared" si="1337"/>
        <v>61348.231950799993</v>
      </c>
      <c r="GF193" s="103">
        <f t="shared" ref="GF193:GH203" si="1611">+DX193+FV193</f>
        <v>44912.376083446499</v>
      </c>
      <c r="GG193" s="103">
        <f t="shared" si="1611"/>
        <v>16435.855867353497</v>
      </c>
      <c r="GH193" s="103">
        <f t="shared" si="1611"/>
        <v>0</v>
      </c>
      <c r="GI193" s="181">
        <f t="shared" ref="GI193:GI233" si="1612">+GA193-GE193</f>
        <v>-1209.9479508000004</v>
      </c>
      <c r="GJ193" s="183">
        <f t="shared" ref="GJ193:GJ233" si="1613">+GE193/GA193*100-100</f>
        <v>2.011942926073516</v>
      </c>
      <c r="GK193" s="180">
        <f t="shared" si="1338"/>
        <v>60139.283999999992</v>
      </c>
      <c r="GL193" s="103">
        <f t="shared" ref="GL193:GN203" si="1614">+ED193+FR193</f>
        <v>44027.603900403286</v>
      </c>
      <c r="GM193" s="103">
        <f t="shared" si="1614"/>
        <v>16111.680099596704</v>
      </c>
      <c r="GN193" s="103">
        <f t="shared" si="1614"/>
        <v>0</v>
      </c>
      <c r="GO193" s="182">
        <f t="shared" si="1339"/>
        <v>68286.729721056006</v>
      </c>
      <c r="GP193" s="103">
        <f t="shared" ref="GP193:GR203" si="1615">+EH193+FV193</f>
        <v>50257.244184093965</v>
      </c>
      <c r="GQ193" s="103">
        <f t="shared" si="1615"/>
        <v>18021.122099506039</v>
      </c>
      <c r="GR193" s="103">
        <f t="shared" si="1615"/>
        <v>8.3634374559999998</v>
      </c>
      <c r="GS193" s="181">
        <f t="shared" ref="GS193:GS233" si="1616">+GK193-GO193</f>
        <v>-8147.445721056014</v>
      </c>
      <c r="GT193" s="183">
        <f t="shared" ref="GT193:GT233" si="1617">+GO193/GK193*100-100</f>
        <v>13.547626741043373</v>
      </c>
      <c r="GU193" s="160"/>
      <c r="GV193" s="31">
        <f>+GK193</f>
        <v>60139.283999999992</v>
      </c>
      <c r="GX193" s="65">
        <f t="shared" si="1158"/>
        <v>-6938.4977702560009</v>
      </c>
      <c r="GZ193" s="79">
        <f t="shared" si="1375"/>
        <v>1455.2236702559999</v>
      </c>
    </row>
    <row r="194" spans="1:212" ht="15" x14ac:dyDescent="0.2">
      <c r="A194" s="374"/>
      <c r="B194" s="179" t="s">
        <v>451</v>
      </c>
      <c r="C194" s="149">
        <f t="shared" si="1555"/>
        <v>0</v>
      </c>
      <c r="D194" s="157">
        <f>+[1]Аппарат!D189+[1]Филиалы!D128</f>
        <v>0</v>
      </c>
      <c r="E194" s="157">
        <f>+[1]Аппарат!E189</f>
        <v>0</v>
      </c>
      <c r="F194" s="68"/>
      <c r="G194" s="150">
        <f t="shared" si="1413"/>
        <v>331.45957999999996</v>
      </c>
      <c r="H194" s="157">
        <f>+[1]Аппарат!H189+[1]Филиалы!H128</f>
        <v>331.45957999999996</v>
      </c>
      <c r="I194" s="157">
        <f>+[1]Аппарат!I189</f>
        <v>0</v>
      </c>
      <c r="J194" s="157">
        <f>+[1]Аппарат!J189</f>
        <v>0</v>
      </c>
      <c r="K194" s="157">
        <f t="shared" si="1556"/>
        <v>-331.45957999999996</v>
      </c>
      <c r="L194" s="158" t="e">
        <f t="shared" si="1557"/>
        <v>#DIV/0!</v>
      </c>
      <c r="M194" s="149">
        <f t="shared" si="1558"/>
        <v>0</v>
      </c>
      <c r="N194" s="157">
        <f>+[1]Аппарат!N189+[1]Филиалы!N128</f>
        <v>0</v>
      </c>
      <c r="O194" s="157">
        <f>+[1]Аппарат!O189</f>
        <v>0</v>
      </c>
      <c r="P194" s="68"/>
      <c r="Q194" s="150">
        <f t="shared" si="1559"/>
        <v>1.71472</v>
      </c>
      <c r="R194" s="157">
        <f>+[1]Аппарат!R189+[1]Филиалы!R128</f>
        <v>1.71472</v>
      </c>
      <c r="S194" s="157">
        <f>+[1]Аппарат!S189</f>
        <v>0</v>
      </c>
      <c r="T194" s="157">
        <f>+[1]Аппарат!T189</f>
        <v>0</v>
      </c>
      <c r="U194" s="157">
        <f t="shared" si="1560"/>
        <v>-1.71472</v>
      </c>
      <c r="V194" s="158" t="e">
        <f t="shared" si="1561"/>
        <v>#DIV/0!</v>
      </c>
      <c r="W194" s="149">
        <f t="shared" si="1308"/>
        <v>0</v>
      </c>
      <c r="X194" s="157">
        <f>+[1]Аппарат!X189+[1]Филиалы!X128</f>
        <v>0</v>
      </c>
      <c r="Y194" s="157">
        <f>+[1]Аппарат!Y189</f>
        <v>0</v>
      </c>
      <c r="Z194" s="68"/>
      <c r="AA194" s="150">
        <f t="shared" si="1309"/>
        <v>10.82</v>
      </c>
      <c r="AB194" s="157">
        <f>+[1]Аппарат!AB189+[1]Филиалы!AB128</f>
        <v>10.82</v>
      </c>
      <c r="AC194" s="157">
        <f>+[1]Аппарат!AC189</f>
        <v>0</v>
      </c>
      <c r="AD194" s="157">
        <f>+[1]Аппарат!AD189</f>
        <v>0</v>
      </c>
      <c r="AE194" s="157">
        <f t="shared" si="1562"/>
        <v>-10.82</v>
      </c>
      <c r="AF194" s="158" t="e">
        <f t="shared" si="1563"/>
        <v>#DIV/0!</v>
      </c>
      <c r="AG194" s="149">
        <f t="shared" si="1310"/>
        <v>0</v>
      </c>
      <c r="AH194" s="68">
        <f t="shared" si="1564"/>
        <v>0</v>
      </c>
      <c r="AI194" s="68">
        <f t="shared" si="1564"/>
        <v>0</v>
      </c>
      <c r="AJ194" s="68">
        <f t="shared" si="1564"/>
        <v>0</v>
      </c>
      <c r="AK194" s="150">
        <f t="shared" si="1311"/>
        <v>343.99429999999995</v>
      </c>
      <c r="AL194" s="68">
        <f t="shared" si="1565"/>
        <v>343.99429999999995</v>
      </c>
      <c r="AM194" s="68">
        <f t="shared" si="1565"/>
        <v>0</v>
      </c>
      <c r="AN194" s="68">
        <f t="shared" si="1565"/>
        <v>0</v>
      </c>
      <c r="AO194" s="157">
        <f t="shared" si="1566"/>
        <v>-343.99429999999995</v>
      </c>
      <c r="AP194" s="158" t="e">
        <f t="shared" si="1567"/>
        <v>#DIV/0!</v>
      </c>
      <c r="AQ194" s="149">
        <f t="shared" si="1312"/>
        <v>1.32</v>
      </c>
      <c r="AR194" s="157">
        <f>+[1]Аппарат!AR189+[1]Филиалы!AR128</f>
        <v>1.32</v>
      </c>
      <c r="AS194" s="157">
        <f>+[1]Аппарат!AS189</f>
        <v>0</v>
      </c>
      <c r="AT194" s="68"/>
      <c r="AU194" s="150">
        <f t="shared" si="1313"/>
        <v>1.84</v>
      </c>
      <c r="AV194" s="157">
        <f>+[1]Аппарат!AV189+[1]Филиалы!AV128</f>
        <v>1.84</v>
      </c>
      <c r="AW194" s="157">
        <f>+[1]Аппарат!AW189</f>
        <v>0</v>
      </c>
      <c r="AX194" s="68">
        <f>+[1]Аппарат!AX189</f>
        <v>0</v>
      </c>
      <c r="AY194" s="157">
        <f t="shared" si="1568"/>
        <v>-0.52</v>
      </c>
      <c r="AZ194" s="158">
        <f t="shared" si="1569"/>
        <v>39.393939393939405</v>
      </c>
      <c r="BA194" s="149">
        <f t="shared" si="1314"/>
        <v>8.2799999999999994</v>
      </c>
      <c r="BB194" s="157">
        <f>+[1]Аппарат!BB189+[1]Филиалы!BB128</f>
        <v>8.2799999999999994</v>
      </c>
      <c r="BC194" s="157">
        <f>+[1]Аппарат!BC189</f>
        <v>0</v>
      </c>
      <c r="BD194" s="68"/>
      <c r="BE194" s="150">
        <f t="shared" si="1315"/>
        <v>19.649999999999999</v>
      </c>
      <c r="BF194" s="157">
        <f>+[1]Аппарат!BF189+[1]Филиалы!BF128</f>
        <v>19.649999999999999</v>
      </c>
      <c r="BG194" s="157">
        <f>+[1]Аппарат!BG189</f>
        <v>0</v>
      </c>
      <c r="BH194" s="157">
        <f>+[1]Аппарат!BH189</f>
        <v>0</v>
      </c>
      <c r="BI194" s="157">
        <f t="shared" si="1570"/>
        <v>-11.37</v>
      </c>
      <c r="BJ194" s="158">
        <f t="shared" si="1571"/>
        <v>137.31884057971016</v>
      </c>
      <c r="BK194" s="149">
        <f t="shared" si="1316"/>
        <v>1.0900000000000001</v>
      </c>
      <c r="BL194" s="157">
        <f>+[1]Аппарат!BL189+[1]Филиалы!BL128</f>
        <v>1.0900000000000001</v>
      </c>
      <c r="BM194" s="157">
        <f>+[1]Аппарат!BM189</f>
        <v>0</v>
      </c>
      <c r="BN194" s="68"/>
      <c r="BO194" s="150">
        <f t="shared" si="1317"/>
        <v>162.64042999999998</v>
      </c>
      <c r="BP194" s="157">
        <f>+[1]Аппарат!BP189+[1]Филиалы!BP128</f>
        <v>162.64042999999998</v>
      </c>
      <c r="BQ194" s="157">
        <f>+[1]Аппарат!BQ189</f>
        <v>0</v>
      </c>
      <c r="BR194" s="68">
        <f>+[1]Аппарат!BR189</f>
        <v>0</v>
      </c>
      <c r="BS194" s="157">
        <f t="shared" si="1572"/>
        <v>-161.55042999999998</v>
      </c>
      <c r="BT194" s="158">
        <f t="shared" si="1573"/>
        <v>14821.140366972475</v>
      </c>
      <c r="BU194" s="149">
        <f t="shared" si="1318"/>
        <v>10.69</v>
      </c>
      <c r="BV194" s="68">
        <f t="shared" si="1574"/>
        <v>10.69</v>
      </c>
      <c r="BW194" s="68">
        <f t="shared" si="1574"/>
        <v>0</v>
      </c>
      <c r="BX194" s="68">
        <f t="shared" si="1574"/>
        <v>0</v>
      </c>
      <c r="BY194" s="150">
        <f t="shared" si="1319"/>
        <v>184.13042999999999</v>
      </c>
      <c r="BZ194" s="68">
        <f t="shared" si="1575"/>
        <v>184.13042999999999</v>
      </c>
      <c r="CA194" s="68">
        <f t="shared" si="1575"/>
        <v>0</v>
      </c>
      <c r="CB194" s="68">
        <f t="shared" si="1575"/>
        <v>0</v>
      </c>
      <c r="CC194" s="157">
        <f t="shared" si="1576"/>
        <v>-173.44042999999999</v>
      </c>
      <c r="CD194" s="158">
        <f t="shared" si="1577"/>
        <v>1622.4549111318988</v>
      </c>
      <c r="CE194" s="149">
        <f t="shared" si="1320"/>
        <v>10.69</v>
      </c>
      <c r="CF194" s="68">
        <f t="shared" si="1578"/>
        <v>10.69</v>
      </c>
      <c r="CG194" s="68">
        <f t="shared" si="1578"/>
        <v>0</v>
      </c>
      <c r="CH194" s="68">
        <f t="shared" si="1578"/>
        <v>0</v>
      </c>
      <c r="CI194" s="150">
        <f t="shared" si="1321"/>
        <v>528.12473</v>
      </c>
      <c r="CJ194" s="68">
        <f t="shared" si="1579"/>
        <v>528.12473</v>
      </c>
      <c r="CK194" s="68">
        <f t="shared" si="1579"/>
        <v>0</v>
      </c>
      <c r="CL194" s="68">
        <f t="shared" si="1579"/>
        <v>0</v>
      </c>
      <c r="CM194" s="157">
        <f t="shared" si="1194"/>
        <v>-517.43472999999994</v>
      </c>
      <c r="CN194" s="158">
        <f t="shared" si="1195"/>
        <v>4840.3623012160897</v>
      </c>
      <c r="CO194" s="149">
        <f t="shared" si="1580"/>
        <v>0</v>
      </c>
      <c r="CP194" s="157">
        <f>+[1]Аппарат!CP189+[1]Филиалы!CP128</f>
        <v>0</v>
      </c>
      <c r="CQ194" s="157">
        <f>+[1]Аппарат!CQ189</f>
        <v>0</v>
      </c>
      <c r="CR194" s="68"/>
      <c r="CS194" s="150">
        <f t="shared" si="1581"/>
        <v>76.38000000000001</v>
      </c>
      <c r="CT194" s="157">
        <f>+[1]Аппарат!CT189+[1]Филиалы!CT128</f>
        <v>76.38000000000001</v>
      </c>
      <c r="CU194" s="157">
        <f>+[1]Аппарат!CU189</f>
        <v>0</v>
      </c>
      <c r="CV194" s="68">
        <f>+[1]Аппарат!CV189</f>
        <v>0</v>
      </c>
      <c r="CW194" s="157">
        <f t="shared" si="1582"/>
        <v>-76.38000000000001</v>
      </c>
      <c r="CX194" s="158" t="e">
        <f t="shared" si="1583"/>
        <v>#DIV/0!</v>
      </c>
      <c r="CY194" s="149">
        <f t="shared" si="1584"/>
        <v>0</v>
      </c>
      <c r="CZ194" s="157">
        <f>+[1]Аппарат!CZ189+[1]Филиалы!CZ128</f>
        <v>0</v>
      </c>
      <c r="DA194" s="157">
        <f>+[1]Аппарат!DA189</f>
        <v>0</v>
      </c>
      <c r="DB194" s="68"/>
      <c r="DC194" s="150">
        <f t="shared" si="1585"/>
        <v>325.08</v>
      </c>
      <c r="DD194" s="157">
        <f>+[1]Аппарат!DD189+[1]Филиалы!DD128</f>
        <v>325.08</v>
      </c>
      <c r="DE194" s="157">
        <f>+[1]Аппарат!DE189</f>
        <v>0</v>
      </c>
      <c r="DF194" s="68">
        <f>+[1]Аппарат!DF189</f>
        <v>0</v>
      </c>
      <c r="DG194" s="157">
        <f t="shared" si="1586"/>
        <v>-325.08</v>
      </c>
      <c r="DH194" s="158" t="e">
        <f t="shared" si="1587"/>
        <v>#DIV/0!</v>
      </c>
      <c r="DI194" s="149">
        <f t="shared" si="1322"/>
        <v>0</v>
      </c>
      <c r="DJ194" s="157">
        <f>+[1]Аппарат!DJ189+[1]Филиалы!DJ128</f>
        <v>0</v>
      </c>
      <c r="DK194" s="157">
        <f>+[1]Аппарат!DK189</f>
        <v>0</v>
      </c>
      <c r="DL194" s="68"/>
      <c r="DM194" s="150">
        <f t="shared" si="1323"/>
        <v>42.81</v>
      </c>
      <c r="DN194" s="157">
        <f>+[1]Аппарат!DN189+[1]Филиалы!DN128</f>
        <v>42.81</v>
      </c>
      <c r="DO194" s="157">
        <f>+[1]Аппарат!DO189</f>
        <v>0</v>
      </c>
      <c r="DP194" s="68">
        <f>+[1]Аппарат!DP189</f>
        <v>0</v>
      </c>
      <c r="DQ194" s="157">
        <f t="shared" si="1588"/>
        <v>-42.81</v>
      </c>
      <c r="DR194" s="158" t="e">
        <f t="shared" si="1589"/>
        <v>#DIV/0!</v>
      </c>
      <c r="DS194" s="149">
        <f t="shared" si="1590"/>
        <v>0</v>
      </c>
      <c r="DT194" s="68">
        <f t="shared" si="1591"/>
        <v>0</v>
      </c>
      <c r="DU194" s="68">
        <f t="shared" si="1591"/>
        <v>0</v>
      </c>
      <c r="DV194" s="68">
        <f t="shared" si="1591"/>
        <v>0</v>
      </c>
      <c r="DW194" s="150">
        <f t="shared" si="1325"/>
        <v>444.27</v>
      </c>
      <c r="DX194" s="68">
        <f t="shared" si="1592"/>
        <v>444.27</v>
      </c>
      <c r="DY194" s="68">
        <f t="shared" si="1592"/>
        <v>0</v>
      </c>
      <c r="DZ194" s="68">
        <f t="shared" si="1592"/>
        <v>0</v>
      </c>
      <c r="EA194" s="157">
        <f t="shared" si="1593"/>
        <v>-444.27</v>
      </c>
      <c r="EB194" s="158" t="e">
        <f t="shared" si="1594"/>
        <v>#DIV/0!</v>
      </c>
      <c r="EC194" s="149">
        <f t="shared" si="1595"/>
        <v>10.69</v>
      </c>
      <c r="ED194" s="68">
        <f t="shared" si="1596"/>
        <v>10.69</v>
      </c>
      <c r="EE194" s="68">
        <f t="shared" si="1596"/>
        <v>0</v>
      </c>
      <c r="EF194" s="68">
        <f t="shared" si="1596"/>
        <v>0</v>
      </c>
      <c r="EG194" s="150">
        <f t="shared" si="1327"/>
        <v>972.39472999999998</v>
      </c>
      <c r="EH194" s="68">
        <f t="shared" si="1597"/>
        <v>972.39472999999998</v>
      </c>
      <c r="EI194" s="68">
        <f t="shared" si="1597"/>
        <v>0</v>
      </c>
      <c r="EJ194" s="68">
        <f t="shared" si="1597"/>
        <v>0</v>
      </c>
      <c r="EK194" s="157">
        <f t="shared" si="1598"/>
        <v>-961.70472999999993</v>
      </c>
      <c r="EL194" s="158">
        <f t="shared" si="1599"/>
        <v>8996.3024321796074</v>
      </c>
      <c r="EM194" s="149">
        <f t="shared" si="1328"/>
        <v>0</v>
      </c>
      <c r="EN194" s="157">
        <f>+[1]Аппарат!EN189+[1]Филиалы!EN128</f>
        <v>0</v>
      </c>
      <c r="EO194" s="157">
        <f>+[1]Аппарат!EO189</f>
        <v>0</v>
      </c>
      <c r="EP194" s="68"/>
      <c r="EQ194" s="150">
        <f t="shared" si="1329"/>
        <v>13.99</v>
      </c>
      <c r="ER194" s="157">
        <f>+[1]Аппарат!ER189+[1]Филиалы!ER128</f>
        <v>13.99</v>
      </c>
      <c r="ES194" s="157">
        <f>+[1]Аппарат!ES189</f>
        <v>0</v>
      </c>
      <c r="ET194" s="68">
        <f>+[1]Аппарат!ET189</f>
        <v>0</v>
      </c>
      <c r="EU194" s="157">
        <f t="shared" si="1600"/>
        <v>-13.99</v>
      </c>
      <c r="EV194" s="158" t="e">
        <f t="shared" si="1601"/>
        <v>#DIV/0!</v>
      </c>
      <c r="EW194" s="149">
        <f t="shared" si="1330"/>
        <v>0</v>
      </c>
      <c r="EX194" s="157">
        <f>+[1]Аппарат!EX189+[1]Филиалы!EX128</f>
        <v>0</v>
      </c>
      <c r="EY194" s="157">
        <f>+[1]Аппарат!EY189</f>
        <v>0</v>
      </c>
      <c r="EZ194" s="68"/>
      <c r="FA194" s="150">
        <f t="shared" si="1331"/>
        <v>0.69</v>
      </c>
      <c r="FB194" s="157">
        <f>+[1]Аппарат!FB189+[1]Филиалы!FB128</f>
        <v>0.69</v>
      </c>
      <c r="FC194" s="157">
        <f>+[1]Аппарат!FC189</f>
        <v>0</v>
      </c>
      <c r="FD194" s="68">
        <f>+[1]Аппарат!FD189</f>
        <v>0</v>
      </c>
      <c r="FE194" s="157">
        <f t="shared" si="1602"/>
        <v>-0.69</v>
      </c>
      <c r="FF194" s="158" t="e">
        <f t="shared" si="1603"/>
        <v>#DIV/0!</v>
      </c>
      <c r="FG194" s="149">
        <f t="shared" si="1332"/>
        <v>11.26</v>
      </c>
      <c r="FH194" s="157">
        <f>+[1]Аппарат!FH189+[1]Филиалы!FH128</f>
        <v>11.26</v>
      </c>
      <c r="FI194" s="157">
        <f>+[1]Аппарат!FI189</f>
        <v>0</v>
      </c>
      <c r="FJ194" s="68"/>
      <c r="FK194" s="150">
        <f t="shared" si="1333"/>
        <v>0.76</v>
      </c>
      <c r="FL194" s="157">
        <f>+[1]Аппарат!FL189+[1]Филиалы!FL128</f>
        <v>0.76</v>
      </c>
      <c r="FM194" s="157">
        <f>+[1]Аппарат!FM189</f>
        <v>0</v>
      </c>
      <c r="FN194" s="68">
        <f>+[1]Аппарат!FN189</f>
        <v>0</v>
      </c>
      <c r="FO194" s="157">
        <f t="shared" si="1604"/>
        <v>10.5</v>
      </c>
      <c r="FP194" s="158">
        <f t="shared" si="1605"/>
        <v>-93.250444049733574</v>
      </c>
      <c r="FQ194" s="149">
        <f t="shared" si="1334"/>
        <v>11.26</v>
      </c>
      <c r="FR194" s="68">
        <f t="shared" si="1606"/>
        <v>11.26</v>
      </c>
      <c r="FS194" s="68">
        <f t="shared" si="1606"/>
        <v>0</v>
      </c>
      <c r="FT194" s="68">
        <f t="shared" si="1606"/>
        <v>0</v>
      </c>
      <c r="FU194" s="150">
        <f t="shared" si="1335"/>
        <v>15.44</v>
      </c>
      <c r="FV194" s="68">
        <f t="shared" si="1607"/>
        <v>15.44</v>
      </c>
      <c r="FW194" s="68">
        <f t="shared" si="1607"/>
        <v>0</v>
      </c>
      <c r="FX194" s="68">
        <f t="shared" si="1607"/>
        <v>0</v>
      </c>
      <c r="FY194" s="157">
        <f t="shared" si="1608"/>
        <v>-4.18</v>
      </c>
      <c r="FZ194" s="158">
        <f t="shared" si="1609"/>
        <v>37.122557726465345</v>
      </c>
      <c r="GA194" s="149">
        <f t="shared" si="1336"/>
        <v>11.26</v>
      </c>
      <c r="GB194" s="68">
        <f t="shared" si="1610"/>
        <v>11.26</v>
      </c>
      <c r="GC194" s="68">
        <f t="shared" si="1610"/>
        <v>0</v>
      </c>
      <c r="GD194" s="68">
        <f t="shared" si="1610"/>
        <v>0</v>
      </c>
      <c r="GE194" s="150">
        <f t="shared" si="1337"/>
        <v>459.71</v>
      </c>
      <c r="GF194" s="68">
        <f t="shared" si="1611"/>
        <v>459.71</v>
      </c>
      <c r="GG194" s="68">
        <f t="shared" si="1611"/>
        <v>0</v>
      </c>
      <c r="GH194" s="68">
        <f t="shared" si="1611"/>
        <v>0</v>
      </c>
      <c r="GI194" s="157">
        <f t="shared" si="1612"/>
        <v>-448.45</v>
      </c>
      <c r="GJ194" s="158">
        <f t="shared" si="1613"/>
        <v>3982.6820603907636</v>
      </c>
      <c r="GK194" s="149">
        <f t="shared" si="1338"/>
        <v>21.95</v>
      </c>
      <c r="GL194" s="68">
        <f t="shared" si="1614"/>
        <v>21.95</v>
      </c>
      <c r="GM194" s="68">
        <f t="shared" si="1614"/>
        <v>0</v>
      </c>
      <c r="GN194" s="68">
        <f t="shared" si="1614"/>
        <v>0</v>
      </c>
      <c r="GO194" s="150">
        <f t="shared" si="1339"/>
        <v>987.83473000000004</v>
      </c>
      <c r="GP194" s="68">
        <f t="shared" si="1615"/>
        <v>987.83473000000004</v>
      </c>
      <c r="GQ194" s="68">
        <f t="shared" si="1615"/>
        <v>0</v>
      </c>
      <c r="GR194" s="68">
        <f t="shared" si="1615"/>
        <v>0</v>
      </c>
      <c r="GS194" s="157">
        <f t="shared" si="1616"/>
        <v>-965.88472999999999</v>
      </c>
      <c r="GT194" s="158">
        <f t="shared" si="1617"/>
        <v>4400.3860136674266</v>
      </c>
      <c r="GU194" s="160"/>
      <c r="GV194" s="31">
        <f t="shared" ref="GV194:GV203" si="1618">+GK194</f>
        <v>21.95</v>
      </c>
      <c r="GX194" s="65">
        <f t="shared" si="1158"/>
        <v>-528.12473</v>
      </c>
      <c r="GZ194" s="79">
        <f t="shared" si="1375"/>
        <v>343.99429999999995</v>
      </c>
    </row>
    <row r="195" spans="1:212" ht="15" x14ac:dyDescent="0.2">
      <c r="A195" s="374"/>
      <c r="B195" s="179" t="s">
        <v>452</v>
      </c>
      <c r="C195" s="149">
        <f t="shared" si="1555"/>
        <v>100</v>
      </c>
      <c r="D195" s="157">
        <f>+[1]Аппарат!D190+[1]Филиалы!D124</f>
        <v>73.208946069035321</v>
      </c>
      <c r="E195" s="157">
        <f>+[1]Аппарат!E190+[1]Филиалы!F124</f>
        <v>26.791053930964679</v>
      </c>
      <c r="F195" s="68">
        <f>+[1]Филиалы!E124</f>
        <v>0</v>
      </c>
      <c r="G195" s="150">
        <f t="shared" si="1413"/>
        <v>0</v>
      </c>
      <c r="H195" s="157">
        <f>+[1]Аппарат!H190+[1]Филиалы!H124</f>
        <v>0</v>
      </c>
      <c r="I195" s="157">
        <f>+[1]Аппарат!I190+[1]Филиалы!J124</f>
        <v>0</v>
      </c>
      <c r="J195" s="157">
        <f>+[1]Аппарат!J190</f>
        <v>0</v>
      </c>
      <c r="K195" s="157">
        <f t="shared" si="1556"/>
        <v>100</v>
      </c>
      <c r="L195" s="158">
        <f t="shared" si="1557"/>
        <v>-100</v>
      </c>
      <c r="M195" s="149">
        <f t="shared" si="1558"/>
        <v>100</v>
      </c>
      <c r="N195" s="157">
        <f>+[1]Аппарат!N190+[1]Филиалы!N124</f>
        <v>73.28364617840613</v>
      </c>
      <c r="O195" s="157">
        <f>+[1]Аппарат!O190+[1]Филиалы!P124</f>
        <v>26.716353821593874</v>
      </c>
      <c r="P195" s="68">
        <f>+[1]Филиалы!O124</f>
        <v>0</v>
      </c>
      <c r="Q195" s="150">
        <f t="shared" si="1559"/>
        <v>205.75371180000002</v>
      </c>
      <c r="R195" s="157">
        <f>+[1]Аппарат!R190+[1]Филиалы!R124</f>
        <v>192.0395412</v>
      </c>
      <c r="S195" s="157">
        <f>+[1]Аппарат!S190+[1]Филиалы!T124</f>
        <v>12.993996600000001</v>
      </c>
      <c r="T195" s="157">
        <f>+[1]Аппарат!T190</f>
        <v>0.72017400000000009</v>
      </c>
      <c r="U195" s="157">
        <f t="shared" si="1560"/>
        <v>-105.75371180000002</v>
      </c>
      <c r="V195" s="158">
        <f t="shared" si="1561"/>
        <v>105.75371180000005</v>
      </c>
      <c r="W195" s="149">
        <f t="shared" si="1308"/>
        <v>100</v>
      </c>
      <c r="X195" s="157">
        <f>+[1]Аппарат!X190+[1]Филиалы!X124</f>
        <v>73.208946069035306</v>
      </c>
      <c r="Y195" s="157">
        <f>+[1]Аппарат!Y190+[1]Филиалы!Z124</f>
        <v>26.791053930964686</v>
      </c>
      <c r="Z195" s="68">
        <f>+[1]Филиалы!Y124</f>
        <v>0</v>
      </c>
      <c r="AA195" s="150">
        <f t="shared" si="1309"/>
        <v>75.211239249999991</v>
      </c>
      <c r="AB195" s="157">
        <f>+[1]Аппарат!AB190+[1]Филиалы!AB124</f>
        <v>70.198159500000003</v>
      </c>
      <c r="AC195" s="157">
        <f>+[1]Аппарат!AC190+[1]Филиалы!AD124</f>
        <v>4.7498272500000001</v>
      </c>
      <c r="AD195" s="157">
        <f>+[1]Аппарат!AD190</f>
        <v>0.2632525</v>
      </c>
      <c r="AE195" s="157">
        <f t="shared" si="1562"/>
        <v>24.788760750000009</v>
      </c>
      <c r="AF195" s="158">
        <f t="shared" si="1563"/>
        <v>-24.788760750000009</v>
      </c>
      <c r="AG195" s="149">
        <f t="shared" si="1310"/>
        <v>300</v>
      </c>
      <c r="AH195" s="68">
        <f t="shared" si="1564"/>
        <v>219.70153831647676</v>
      </c>
      <c r="AI195" s="68">
        <f t="shared" si="1564"/>
        <v>80.298461683523243</v>
      </c>
      <c r="AJ195" s="68">
        <f t="shared" si="1564"/>
        <v>0</v>
      </c>
      <c r="AK195" s="150">
        <f t="shared" si="1311"/>
        <v>280.96495105000002</v>
      </c>
      <c r="AL195" s="68">
        <f t="shared" si="1565"/>
        <v>262.2377007</v>
      </c>
      <c r="AM195" s="68">
        <f t="shared" si="1565"/>
        <v>17.743823850000002</v>
      </c>
      <c r="AN195" s="68">
        <f t="shared" si="1565"/>
        <v>0.98342650000000009</v>
      </c>
      <c r="AO195" s="157">
        <f t="shared" si="1566"/>
        <v>19.035048949999975</v>
      </c>
      <c r="AP195" s="158">
        <f t="shared" si="1567"/>
        <v>-6.3450163166666584</v>
      </c>
      <c r="AQ195" s="149">
        <f t="shared" si="1312"/>
        <v>100</v>
      </c>
      <c r="AR195" s="157">
        <f>+[1]Аппарат!AR190+[1]Филиалы!AR124</f>
        <v>73.208946069035306</v>
      </c>
      <c r="AS195" s="157">
        <f>+[1]Аппарат!AS190+[1]Филиалы!AT124</f>
        <v>26.791053930964686</v>
      </c>
      <c r="AT195" s="68">
        <f>+[1]Филиалы!AS124</f>
        <v>0</v>
      </c>
      <c r="AU195" s="150">
        <f t="shared" si="1313"/>
        <v>20.056000000000001</v>
      </c>
      <c r="AV195" s="157">
        <f>+[1]Аппарат!AV190+[1]Филиалы!AV124</f>
        <v>14.367143877756641</v>
      </c>
      <c r="AW195" s="157">
        <f>+[1]Аппарат!AW190+[1]Филиалы!AX124</f>
        <v>5.6888561222433598</v>
      </c>
      <c r="AX195" s="68">
        <f>+[1]Аппарат!AX190</f>
        <v>0</v>
      </c>
      <c r="AY195" s="157">
        <f t="shared" si="1568"/>
        <v>79.944000000000003</v>
      </c>
      <c r="AZ195" s="158">
        <f t="shared" si="1569"/>
        <v>-79.944000000000003</v>
      </c>
      <c r="BA195" s="149">
        <f t="shared" si="1314"/>
        <v>100</v>
      </c>
      <c r="BB195" s="157">
        <f>+[1]Аппарат!BB190+[1]Филиалы!BB124</f>
        <v>72.766732398261738</v>
      </c>
      <c r="BC195" s="157">
        <f>+[1]Аппарат!BC190+[1]Филиалы!BD124</f>
        <v>27.233267601738266</v>
      </c>
      <c r="BD195" s="68">
        <f>+[1]Филиалы!BC124</f>
        <v>0</v>
      </c>
      <c r="BE195" s="150">
        <f t="shared" si="1315"/>
        <v>0</v>
      </c>
      <c r="BF195" s="157">
        <f>+[1]Аппарат!BF190+[1]Филиалы!BF124</f>
        <v>0</v>
      </c>
      <c r="BG195" s="157">
        <f>+[1]Аппарат!BG190+[1]Филиалы!BH124</f>
        <v>0</v>
      </c>
      <c r="BH195" s="157">
        <f>+[1]Аппарат!BH190+[1]Филиалы!BG124</f>
        <v>0</v>
      </c>
      <c r="BI195" s="157">
        <f t="shared" si="1570"/>
        <v>100</v>
      </c>
      <c r="BJ195" s="158">
        <f t="shared" si="1571"/>
        <v>-100</v>
      </c>
      <c r="BK195" s="149">
        <f t="shared" si="1316"/>
        <v>100</v>
      </c>
      <c r="BL195" s="157">
        <f>+[1]Аппарат!BL190+[1]Филиалы!BL124</f>
        <v>73.208946069035321</v>
      </c>
      <c r="BM195" s="157">
        <f>+[1]Аппарат!BM190+[1]Филиалы!BN124</f>
        <v>26.791053930964679</v>
      </c>
      <c r="BN195" s="68">
        <f>+[1]Филиалы!BM124</f>
        <v>0</v>
      </c>
      <c r="BO195" s="150">
        <f t="shared" si="1317"/>
        <v>70.753000000000014</v>
      </c>
      <c r="BP195" s="157">
        <f>+[1]Аппарат!BP190+[1]Филиалы!BP124</f>
        <v>51.110418076233763</v>
      </c>
      <c r="BQ195" s="157">
        <f>+[1]Аппарат!BQ190+[1]Филиалы!BR124</f>
        <v>19.642581923766244</v>
      </c>
      <c r="BR195" s="68">
        <f>+[1]Аппарат!BR190</f>
        <v>0</v>
      </c>
      <c r="BS195" s="157">
        <f t="shared" si="1572"/>
        <v>29.246999999999986</v>
      </c>
      <c r="BT195" s="158">
        <f t="shared" si="1573"/>
        <v>-29.246999999999986</v>
      </c>
      <c r="BU195" s="149">
        <f t="shared" si="1318"/>
        <v>300</v>
      </c>
      <c r="BV195" s="68">
        <f t="shared" si="1574"/>
        <v>219.18462453633236</v>
      </c>
      <c r="BW195" s="68">
        <f t="shared" si="1574"/>
        <v>80.815375463667635</v>
      </c>
      <c r="BX195" s="68">
        <f t="shared" si="1574"/>
        <v>0</v>
      </c>
      <c r="BY195" s="150">
        <f t="shared" si="1319"/>
        <v>90.808999999999997</v>
      </c>
      <c r="BZ195" s="68">
        <f t="shared" si="1575"/>
        <v>65.477561953990403</v>
      </c>
      <c r="CA195" s="68">
        <f t="shared" si="1575"/>
        <v>25.331438046009602</v>
      </c>
      <c r="CB195" s="68">
        <f t="shared" si="1575"/>
        <v>0</v>
      </c>
      <c r="CC195" s="157">
        <f t="shared" si="1576"/>
        <v>209.191</v>
      </c>
      <c r="CD195" s="158">
        <f t="shared" si="1577"/>
        <v>-69.730333333333334</v>
      </c>
      <c r="CE195" s="149">
        <f t="shared" si="1320"/>
        <v>600</v>
      </c>
      <c r="CF195" s="68">
        <f t="shared" si="1578"/>
        <v>438.88616285280909</v>
      </c>
      <c r="CG195" s="68">
        <f t="shared" si="1578"/>
        <v>161.11383714719088</v>
      </c>
      <c r="CH195" s="68">
        <f t="shared" si="1578"/>
        <v>0</v>
      </c>
      <c r="CI195" s="150">
        <f t="shared" si="1321"/>
        <v>371.77395104999999</v>
      </c>
      <c r="CJ195" s="68">
        <f t="shared" si="1579"/>
        <v>327.71526265399041</v>
      </c>
      <c r="CK195" s="68">
        <f t="shared" si="1579"/>
        <v>43.075261896009607</v>
      </c>
      <c r="CL195" s="68">
        <f t="shared" si="1579"/>
        <v>0.98342650000000009</v>
      </c>
      <c r="CM195" s="157">
        <f t="shared" si="1194"/>
        <v>228.22604895000001</v>
      </c>
      <c r="CN195" s="158">
        <f t="shared" si="1195"/>
        <v>-38.037674825000003</v>
      </c>
      <c r="CO195" s="149">
        <f t="shared" si="1580"/>
        <v>100.00000000000001</v>
      </c>
      <c r="CP195" s="157">
        <f>+[1]Аппарат!CP190+[1]Филиалы!CP124</f>
        <v>73.208946069035321</v>
      </c>
      <c r="CQ195" s="157">
        <f>+[1]Аппарат!CQ190+[1]Филиалы!CR124</f>
        <v>26.791053930964694</v>
      </c>
      <c r="CR195" s="68">
        <f>+[1]Филиалы!CQ124</f>
        <v>0</v>
      </c>
      <c r="CS195" s="150">
        <f t="shared" si="1581"/>
        <v>34.527999999999999</v>
      </c>
      <c r="CT195" s="157">
        <f>+[1]Аппарат!CT190+[1]Филиалы!CT124</f>
        <v>24.336022723580559</v>
      </c>
      <c r="CU195" s="157">
        <f>+[1]Аппарат!CU190+[1]Филиалы!CV124</f>
        <v>10.191977276419442</v>
      </c>
      <c r="CV195" s="68">
        <f>+[1]Аппарат!CV190</f>
        <v>0</v>
      </c>
      <c r="CW195" s="157">
        <f t="shared" si="1582"/>
        <v>65.472000000000008</v>
      </c>
      <c r="CX195" s="158">
        <f t="shared" si="1583"/>
        <v>-65.472000000000008</v>
      </c>
      <c r="CY195" s="149">
        <f t="shared" si="1584"/>
        <v>100.00000000000001</v>
      </c>
      <c r="CZ195" s="157">
        <f>+[1]Аппарат!CZ190+[1]Филиалы!CZ124</f>
        <v>72.769203253524466</v>
      </c>
      <c r="DA195" s="157">
        <f>+[1]Аппарат!DA190+[1]Филиалы!DB124</f>
        <v>27.230796746475548</v>
      </c>
      <c r="DB195" s="68">
        <f>+[1]Филиалы!DA124</f>
        <v>0</v>
      </c>
      <c r="DC195" s="150">
        <f t="shared" si="1585"/>
        <v>36.646000000000001</v>
      </c>
      <c r="DD195" s="157">
        <f>+[1]Аппарат!DD190+[1]Филиалы!DD124</f>
        <v>26.442356138324328</v>
      </c>
      <c r="DE195" s="157">
        <f>+[1]Аппарат!DE190+[1]Филиалы!DF124</f>
        <v>10.203643861675676</v>
      </c>
      <c r="DF195" s="68">
        <f>+[1]Аппарат!DF190</f>
        <v>0</v>
      </c>
      <c r="DG195" s="157">
        <f t="shared" si="1586"/>
        <v>63.354000000000013</v>
      </c>
      <c r="DH195" s="158">
        <f t="shared" si="1587"/>
        <v>-63.354000000000006</v>
      </c>
      <c r="DI195" s="149">
        <f t="shared" si="1322"/>
        <v>100</v>
      </c>
      <c r="DJ195" s="157">
        <f>+[1]Аппарат!DJ190+[1]Филиалы!DJ124</f>
        <v>73.208946069035306</v>
      </c>
      <c r="DK195" s="157">
        <f>+[1]Аппарат!DK190+[1]Филиалы!DL124</f>
        <v>26.791053930964694</v>
      </c>
      <c r="DL195" s="68">
        <f>+[1]Филиалы!DK124</f>
        <v>0</v>
      </c>
      <c r="DM195" s="150">
        <f t="shared" si="1323"/>
        <v>19.148</v>
      </c>
      <c r="DN195" s="157">
        <f>+[1]Аппарат!DN190+[1]Филиалы!DN124</f>
        <v>13.918490682765004</v>
      </c>
      <c r="DO195" s="157">
        <f>+[1]Аппарат!DO190+[1]Филиалы!DP124</f>
        <v>5.2295093172349949</v>
      </c>
      <c r="DP195" s="68">
        <f>+[1]Аппарат!DP190</f>
        <v>0</v>
      </c>
      <c r="DQ195" s="157">
        <f t="shared" si="1588"/>
        <v>80.852000000000004</v>
      </c>
      <c r="DR195" s="158">
        <f t="shared" si="1589"/>
        <v>-80.852000000000004</v>
      </c>
      <c r="DS195" s="149">
        <f t="shared" si="1590"/>
        <v>300</v>
      </c>
      <c r="DT195" s="68">
        <f t="shared" si="1591"/>
        <v>219.18709539159508</v>
      </c>
      <c r="DU195" s="68">
        <f t="shared" si="1591"/>
        <v>80.812904608404935</v>
      </c>
      <c r="DV195" s="68">
        <f t="shared" si="1591"/>
        <v>0</v>
      </c>
      <c r="DW195" s="150">
        <f t="shared" si="1325"/>
        <v>90.321999999999989</v>
      </c>
      <c r="DX195" s="68">
        <f t="shared" si="1592"/>
        <v>64.69686954466988</v>
      </c>
      <c r="DY195" s="68">
        <f t="shared" si="1592"/>
        <v>25.625130455330112</v>
      </c>
      <c r="DZ195" s="68">
        <f t="shared" si="1592"/>
        <v>0</v>
      </c>
      <c r="EA195" s="157">
        <f t="shared" si="1593"/>
        <v>209.678</v>
      </c>
      <c r="EB195" s="158">
        <f t="shared" si="1594"/>
        <v>-69.89266666666667</v>
      </c>
      <c r="EC195" s="149">
        <f t="shared" si="1595"/>
        <v>900</v>
      </c>
      <c r="ED195" s="68">
        <f t="shared" si="1596"/>
        <v>658.0732582444042</v>
      </c>
      <c r="EE195" s="68">
        <f t="shared" si="1596"/>
        <v>241.9267417555958</v>
      </c>
      <c r="EF195" s="68">
        <f t="shared" si="1596"/>
        <v>0</v>
      </c>
      <c r="EG195" s="150">
        <f t="shared" si="1327"/>
        <v>462.09595105</v>
      </c>
      <c r="EH195" s="68">
        <f t="shared" si="1597"/>
        <v>392.41213219866029</v>
      </c>
      <c r="EI195" s="68">
        <f t="shared" si="1597"/>
        <v>68.700392351339715</v>
      </c>
      <c r="EJ195" s="68">
        <f t="shared" si="1597"/>
        <v>0.98342650000000009</v>
      </c>
      <c r="EK195" s="157">
        <f t="shared" si="1598"/>
        <v>437.90404895</v>
      </c>
      <c r="EL195" s="158">
        <f t="shared" si="1599"/>
        <v>-48.656005438888897</v>
      </c>
      <c r="EM195" s="149">
        <f t="shared" si="1328"/>
        <v>100.00000000000003</v>
      </c>
      <c r="EN195" s="157">
        <f>+[1]Аппарат!EN190+[1]Филиалы!EN124</f>
        <v>73.208946069035335</v>
      </c>
      <c r="EO195" s="157">
        <f>+[1]Аппарат!EO190+[1]Филиалы!EP124</f>
        <v>26.791053930964686</v>
      </c>
      <c r="EP195" s="68">
        <f>+[1]Филиалы!EO124</f>
        <v>0</v>
      </c>
      <c r="EQ195" s="150">
        <f t="shared" si="1329"/>
        <v>58.301999999999992</v>
      </c>
      <c r="ER195" s="157">
        <f>+[1]Аппарат!ER190+[1]Филиалы!ER124</f>
        <v>42.291375704728303</v>
      </c>
      <c r="ES195" s="157">
        <f>+[1]Аппарат!ES190+[1]Филиалы!ET124</f>
        <v>16.01062429527169</v>
      </c>
      <c r="ET195" s="68">
        <f>+[1]Аппарат!ET190</f>
        <v>0</v>
      </c>
      <c r="EU195" s="157">
        <f t="shared" si="1600"/>
        <v>41.698000000000036</v>
      </c>
      <c r="EV195" s="158">
        <f t="shared" si="1601"/>
        <v>-41.698000000000022</v>
      </c>
      <c r="EW195" s="149">
        <f t="shared" si="1330"/>
        <v>100</v>
      </c>
      <c r="EX195" s="157">
        <f>+[1]Аппарат!EX190+[1]Филиалы!EX124</f>
        <v>72.758300090863955</v>
      </c>
      <c r="EY195" s="157">
        <f>+[1]Аппарат!EY190+[1]Филиалы!EZ124</f>
        <v>27.241699909136045</v>
      </c>
      <c r="EZ195" s="68">
        <f>+[1]Филиалы!EY124</f>
        <v>0</v>
      </c>
      <c r="FA195" s="150">
        <f t="shared" si="1331"/>
        <v>67.356999999999999</v>
      </c>
      <c r="FB195" s="157">
        <f>+[1]Аппарат!FB190+[1]Филиалы!FB124</f>
        <v>48.631701408502323</v>
      </c>
      <c r="FC195" s="157">
        <f>+[1]Аппарат!FC190+[1]Филиалы!FD124</f>
        <v>18.725298591497673</v>
      </c>
      <c r="FD195" s="68">
        <f>+[1]Аппарат!FD190</f>
        <v>0</v>
      </c>
      <c r="FE195" s="157">
        <f t="shared" si="1602"/>
        <v>32.643000000000001</v>
      </c>
      <c r="FF195" s="158">
        <f t="shared" si="1603"/>
        <v>-32.643000000000001</v>
      </c>
      <c r="FG195" s="149">
        <f t="shared" si="1332"/>
        <v>99.999999999999986</v>
      </c>
      <c r="FH195" s="157">
        <f>+[1]Аппарат!FH190+[1]Филиалы!FH124</f>
        <v>73.208946069035306</v>
      </c>
      <c r="FI195" s="157">
        <f>+[1]Аппарат!FI190+[1]Филиалы!FJ124</f>
        <v>26.791053930964679</v>
      </c>
      <c r="FJ195" s="68">
        <f>+[1]Филиалы!FI124</f>
        <v>0</v>
      </c>
      <c r="FK195" s="150">
        <f t="shared" si="1333"/>
        <v>34.768000000000001</v>
      </c>
      <c r="FL195" s="157">
        <f>+[1]Аппарат!FL190+[1]Филиалы!FL124</f>
        <v>25.441057538701152</v>
      </c>
      <c r="FM195" s="157">
        <f>+[1]Аппарат!FM190+[1]Филиалы!FN124</f>
        <v>9.3269424612988487</v>
      </c>
      <c r="FN195" s="68">
        <f>+[1]Аппарат!FN190</f>
        <v>0</v>
      </c>
      <c r="FO195" s="157">
        <f t="shared" si="1604"/>
        <v>65.231999999999985</v>
      </c>
      <c r="FP195" s="158">
        <f t="shared" si="1605"/>
        <v>-65.231999999999999</v>
      </c>
      <c r="FQ195" s="149">
        <f t="shared" si="1334"/>
        <v>300</v>
      </c>
      <c r="FR195" s="68">
        <f t="shared" si="1606"/>
        <v>219.17619222893458</v>
      </c>
      <c r="FS195" s="68">
        <f t="shared" si="1606"/>
        <v>80.823807771065418</v>
      </c>
      <c r="FT195" s="68">
        <f t="shared" si="1606"/>
        <v>0</v>
      </c>
      <c r="FU195" s="150">
        <f t="shared" si="1335"/>
        <v>160.42699999999999</v>
      </c>
      <c r="FV195" s="68">
        <f t="shared" si="1607"/>
        <v>116.36413465193178</v>
      </c>
      <c r="FW195" s="68">
        <f t="shared" si="1607"/>
        <v>44.062865348068208</v>
      </c>
      <c r="FX195" s="68">
        <f t="shared" si="1607"/>
        <v>0</v>
      </c>
      <c r="FY195" s="157">
        <f t="shared" si="1608"/>
        <v>139.57300000000001</v>
      </c>
      <c r="FZ195" s="158">
        <f t="shared" si="1609"/>
        <v>-46.524333333333331</v>
      </c>
      <c r="GA195" s="149">
        <f t="shared" si="1336"/>
        <v>600</v>
      </c>
      <c r="GB195" s="68">
        <f t="shared" si="1610"/>
        <v>438.36328762052966</v>
      </c>
      <c r="GC195" s="68">
        <f t="shared" si="1610"/>
        <v>161.63671237947034</v>
      </c>
      <c r="GD195" s="68">
        <f t="shared" si="1610"/>
        <v>0</v>
      </c>
      <c r="GE195" s="150">
        <f t="shared" si="1337"/>
        <v>250.74899999999997</v>
      </c>
      <c r="GF195" s="68">
        <f t="shared" si="1611"/>
        <v>181.06100419660166</v>
      </c>
      <c r="GG195" s="68">
        <f t="shared" si="1611"/>
        <v>69.687995803398323</v>
      </c>
      <c r="GH195" s="68">
        <f t="shared" si="1611"/>
        <v>0</v>
      </c>
      <c r="GI195" s="157">
        <f t="shared" si="1612"/>
        <v>349.25100000000003</v>
      </c>
      <c r="GJ195" s="158">
        <f t="shared" si="1613"/>
        <v>-58.208500000000008</v>
      </c>
      <c r="GK195" s="149">
        <f t="shared" si="1338"/>
        <v>1200</v>
      </c>
      <c r="GL195" s="68">
        <f t="shared" si="1614"/>
        <v>877.24945047333881</v>
      </c>
      <c r="GM195" s="68">
        <f t="shared" si="1614"/>
        <v>322.75054952666119</v>
      </c>
      <c r="GN195" s="68">
        <f t="shared" si="1614"/>
        <v>0</v>
      </c>
      <c r="GO195" s="150">
        <f t="shared" si="1339"/>
        <v>622.52295104999985</v>
      </c>
      <c r="GP195" s="68">
        <f t="shared" si="1615"/>
        <v>508.77626685059204</v>
      </c>
      <c r="GQ195" s="68">
        <f t="shared" si="1615"/>
        <v>112.76325769940792</v>
      </c>
      <c r="GR195" s="68">
        <f t="shared" si="1615"/>
        <v>0.98342650000000009</v>
      </c>
      <c r="GS195" s="157">
        <f t="shared" si="1616"/>
        <v>577.47704895000015</v>
      </c>
      <c r="GT195" s="158">
        <f t="shared" si="1617"/>
        <v>-48.123087412500013</v>
      </c>
      <c r="GU195" s="184">
        <f>+GO195+GO197</f>
        <v>765.49273515039988</v>
      </c>
      <c r="GV195" s="31">
        <f t="shared" si="1618"/>
        <v>1200</v>
      </c>
      <c r="GX195" s="65">
        <f t="shared" si="1158"/>
        <v>-371.77395104999999</v>
      </c>
      <c r="GZ195" s="79">
        <f t="shared" si="1375"/>
        <v>280.96495105000002</v>
      </c>
    </row>
    <row r="196" spans="1:212" ht="25.5" x14ac:dyDescent="0.2">
      <c r="A196" s="374"/>
      <c r="B196" s="179" t="s">
        <v>453</v>
      </c>
      <c r="C196" s="149">
        <f t="shared" si="1555"/>
        <v>0</v>
      </c>
      <c r="D196" s="157">
        <f>+[1]Аппарат!D191+[1]Филиалы!D123</f>
        <v>0</v>
      </c>
      <c r="E196" s="157">
        <f>+[1]Аппарат!E191+[1]Филиалы!F123</f>
        <v>0</v>
      </c>
      <c r="F196" s="68">
        <f>+[1]Филиалы!E123</f>
        <v>0</v>
      </c>
      <c r="G196" s="150">
        <f t="shared" si="1413"/>
        <v>0</v>
      </c>
      <c r="H196" s="157">
        <f>+[1]Аппарат!H191+[1]Филиалы!H123</f>
        <v>0</v>
      </c>
      <c r="I196" s="157">
        <f>+[1]Аппарат!I191+[1]Филиалы!J123</f>
        <v>0</v>
      </c>
      <c r="J196" s="157">
        <f>+[1]Аппарат!J191</f>
        <v>0</v>
      </c>
      <c r="K196" s="157">
        <f t="shared" si="1556"/>
        <v>0</v>
      </c>
      <c r="L196" s="158" t="e">
        <f t="shared" si="1557"/>
        <v>#DIV/0!</v>
      </c>
      <c r="M196" s="149">
        <f t="shared" si="1558"/>
        <v>0</v>
      </c>
      <c r="N196" s="157">
        <f>+[1]Аппарат!N191+[1]Филиалы!N123</f>
        <v>0</v>
      </c>
      <c r="O196" s="157">
        <f>+[1]Аппарат!O191+[1]Филиалы!P123</f>
        <v>0</v>
      </c>
      <c r="P196" s="68">
        <f>+[1]Филиалы!O123</f>
        <v>0</v>
      </c>
      <c r="Q196" s="150">
        <f t="shared" si="1559"/>
        <v>0</v>
      </c>
      <c r="R196" s="157">
        <f>+[1]Аппарат!R191+[1]Филиалы!R123</f>
        <v>0</v>
      </c>
      <c r="S196" s="157">
        <f>+[1]Аппарат!S191+[1]Филиалы!T123</f>
        <v>0</v>
      </c>
      <c r="T196" s="157">
        <f>+[1]Аппарат!T191</f>
        <v>0</v>
      </c>
      <c r="U196" s="157">
        <f t="shared" si="1560"/>
        <v>0</v>
      </c>
      <c r="V196" s="158" t="e">
        <f t="shared" si="1561"/>
        <v>#DIV/0!</v>
      </c>
      <c r="W196" s="149">
        <f t="shared" si="1308"/>
        <v>0</v>
      </c>
      <c r="X196" s="157">
        <f>+[1]Аппарат!X191+[1]Филиалы!X123</f>
        <v>0</v>
      </c>
      <c r="Y196" s="157">
        <f>+[1]Аппарат!Y191+[1]Филиалы!Z123</f>
        <v>0</v>
      </c>
      <c r="Z196" s="68">
        <f>+[1]Филиалы!Y123</f>
        <v>0</v>
      </c>
      <c r="AA196" s="150">
        <f t="shared" si="1309"/>
        <v>0</v>
      </c>
      <c r="AB196" s="157">
        <f>+[1]Аппарат!AB191+[1]Филиалы!AB123</f>
        <v>0</v>
      </c>
      <c r="AC196" s="157">
        <f>+[1]Аппарат!AC191+[1]Филиалы!AD123</f>
        <v>0</v>
      </c>
      <c r="AD196" s="157">
        <f>+[1]Аппарат!AD191</f>
        <v>0</v>
      </c>
      <c r="AE196" s="157">
        <f t="shared" si="1562"/>
        <v>0</v>
      </c>
      <c r="AF196" s="158" t="e">
        <f t="shared" si="1563"/>
        <v>#DIV/0!</v>
      </c>
      <c r="AG196" s="149">
        <f t="shared" si="1310"/>
        <v>0</v>
      </c>
      <c r="AH196" s="68">
        <f t="shared" si="1564"/>
        <v>0</v>
      </c>
      <c r="AI196" s="68">
        <f t="shared" si="1564"/>
        <v>0</v>
      </c>
      <c r="AJ196" s="68">
        <f t="shared" si="1564"/>
        <v>0</v>
      </c>
      <c r="AK196" s="150">
        <f t="shared" si="1311"/>
        <v>0</v>
      </c>
      <c r="AL196" s="68">
        <f t="shared" si="1565"/>
        <v>0</v>
      </c>
      <c r="AM196" s="68">
        <f t="shared" si="1565"/>
        <v>0</v>
      </c>
      <c r="AN196" s="68">
        <f t="shared" si="1565"/>
        <v>0</v>
      </c>
      <c r="AO196" s="157">
        <f t="shared" si="1566"/>
        <v>0</v>
      </c>
      <c r="AP196" s="158" t="e">
        <f t="shared" si="1567"/>
        <v>#DIV/0!</v>
      </c>
      <c r="AQ196" s="149">
        <f t="shared" si="1312"/>
        <v>0</v>
      </c>
      <c r="AR196" s="157">
        <f>+[1]Аппарат!AR191+[1]Филиалы!AR123</f>
        <v>0</v>
      </c>
      <c r="AS196" s="157">
        <f>+[1]Аппарат!AS191+[1]Филиалы!AT123</f>
        <v>0</v>
      </c>
      <c r="AT196" s="68">
        <f>+[1]Филиалы!AS123</f>
        <v>0</v>
      </c>
      <c r="AU196" s="150">
        <f t="shared" si="1313"/>
        <v>0</v>
      </c>
      <c r="AV196" s="157">
        <f>+[1]Аппарат!AV191+[1]Филиалы!AV123</f>
        <v>0</v>
      </c>
      <c r="AW196" s="157">
        <f>+[1]Аппарат!AW191+[1]Филиалы!AX123</f>
        <v>0</v>
      </c>
      <c r="AX196" s="68">
        <f>+[1]Аппарат!AX191</f>
        <v>0</v>
      </c>
      <c r="AY196" s="157">
        <f t="shared" si="1568"/>
        <v>0</v>
      </c>
      <c r="AZ196" s="158" t="e">
        <f t="shared" si="1569"/>
        <v>#DIV/0!</v>
      </c>
      <c r="BA196" s="149">
        <f t="shared" si="1314"/>
        <v>0</v>
      </c>
      <c r="BB196" s="157">
        <f>+[1]Аппарат!BB191+[1]Филиалы!BB123</f>
        <v>0</v>
      </c>
      <c r="BC196" s="157">
        <f>+[1]Аппарат!BC191+[1]Филиалы!BD123</f>
        <v>0</v>
      </c>
      <c r="BD196" s="68">
        <f>+[1]Филиалы!BC123</f>
        <v>0</v>
      </c>
      <c r="BE196" s="150">
        <f t="shared" si="1315"/>
        <v>0</v>
      </c>
      <c r="BF196" s="157">
        <f>+[1]Аппарат!BF191+[1]Филиалы!BF123</f>
        <v>0</v>
      </c>
      <c r="BG196" s="157">
        <f>+[1]Аппарат!BG191+[1]Филиалы!BH123</f>
        <v>0</v>
      </c>
      <c r="BH196" s="157">
        <f>+[1]Аппарат!BH191+[1]Филиалы!BG123</f>
        <v>0</v>
      </c>
      <c r="BI196" s="157">
        <f t="shared" si="1570"/>
        <v>0</v>
      </c>
      <c r="BJ196" s="158" t="e">
        <f t="shared" si="1571"/>
        <v>#DIV/0!</v>
      </c>
      <c r="BK196" s="149">
        <f t="shared" si="1316"/>
        <v>0</v>
      </c>
      <c r="BL196" s="157">
        <f>+[1]Аппарат!BL191+[1]Филиалы!BL123</f>
        <v>0</v>
      </c>
      <c r="BM196" s="157">
        <f>+[1]Аппарат!BM191+[1]Филиалы!BN123</f>
        <v>0</v>
      </c>
      <c r="BN196" s="68">
        <f>+[1]Филиалы!BM123</f>
        <v>0</v>
      </c>
      <c r="BO196" s="150">
        <f t="shared" si="1317"/>
        <v>0</v>
      </c>
      <c r="BP196" s="157">
        <f>+[1]Аппарат!BP191+[1]Филиалы!BP123</f>
        <v>0</v>
      </c>
      <c r="BQ196" s="157">
        <f>+[1]Аппарат!BQ191+[1]Филиалы!BR123</f>
        <v>0</v>
      </c>
      <c r="BR196" s="68">
        <f>+[1]Аппарат!BR191</f>
        <v>0</v>
      </c>
      <c r="BS196" s="157">
        <f t="shared" si="1572"/>
        <v>0</v>
      </c>
      <c r="BT196" s="158" t="e">
        <f t="shared" si="1573"/>
        <v>#DIV/0!</v>
      </c>
      <c r="BU196" s="149">
        <f t="shared" si="1318"/>
        <v>0</v>
      </c>
      <c r="BV196" s="68">
        <f t="shared" si="1574"/>
        <v>0</v>
      </c>
      <c r="BW196" s="68">
        <f t="shared" si="1574"/>
        <v>0</v>
      </c>
      <c r="BX196" s="68">
        <f t="shared" si="1574"/>
        <v>0</v>
      </c>
      <c r="BY196" s="150">
        <f t="shared" si="1319"/>
        <v>0</v>
      </c>
      <c r="BZ196" s="68">
        <f t="shared" si="1575"/>
        <v>0</v>
      </c>
      <c r="CA196" s="68">
        <f t="shared" si="1575"/>
        <v>0</v>
      </c>
      <c r="CB196" s="68">
        <f t="shared" si="1575"/>
        <v>0</v>
      </c>
      <c r="CC196" s="157">
        <f t="shared" si="1576"/>
        <v>0</v>
      </c>
      <c r="CD196" s="158" t="e">
        <f t="shared" si="1577"/>
        <v>#DIV/0!</v>
      </c>
      <c r="CE196" s="149">
        <f t="shared" si="1320"/>
        <v>0</v>
      </c>
      <c r="CF196" s="68">
        <f t="shared" si="1578"/>
        <v>0</v>
      </c>
      <c r="CG196" s="68">
        <f t="shared" si="1578"/>
        <v>0</v>
      </c>
      <c r="CH196" s="68">
        <f t="shared" si="1578"/>
        <v>0</v>
      </c>
      <c r="CI196" s="150">
        <f t="shared" si="1321"/>
        <v>0</v>
      </c>
      <c r="CJ196" s="68">
        <f t="shared" si="1579"/>
        <v>0</v>
      </c>
      <c r="CK196" s="68">
        <f t="shared" si="1579"/>
        <v>0</v>
      </c>
      <c r="CL196" s="68">
        <f t="shared" si="1579"/>
        <v>0</v>
      </c>
      <c r="CM196" s="157">
        <f t="shared" si="1194"/>
        <v>0</v>
      </c>
      <c r="CN196" s="158" t="e">
        <f t="shared" si="1195"/>
        <v>#DIV/0!</v>
      </c>
      <c r="CO196" s="149">
        <f t="shared" si="1580"/>
        <v>0</v>
      </c>
      <c r="CP196" s="157">
        <f>+[1]Аппарат!CP191+[1]Филиалы!CP123</f>
        <v>0</v>
      </c>
      <c r="CQ196" s="157">
        <f>+[1]Аппарат!CQ191+[1]Филиалы!CR123</f>
        <v>0</v>
      </c>
      <c r="CR196" s="68">
        <f>+[1]Филиалы!CQ123</f>
        <v>0</v>
      </c>
      <c r="CS196" s="150">
        <f t="shared" si="1581"/>
        <v>250.77000000000004</v>
      </c>
      <c r="CT196" s="157">
        <f>+[1]Аппарат!CT191+[1]Филиалы!CT123</f>
        <v>176.75655055927334</v>
      </c>
      <c r="CU196" s="157">
        <f>+[1]Аппарат!CU191+[1]Филиалы!CV123</f>
        <v>74.013449440726689</v>
      </c>
      <c r="CV196" s="68">
        <f>+[1]Аппарат!CV191</f>
        <v>0</v>
      </c>
      <c r="CW196" s="157">
        <f t="shared" si="1582"/>
        <v>-250.77000000000004</v>
      </c>
      <c r="CX196" s="158" t="e">
        <f t="shared" si="1583"/>
        <v>#DIV/0!</v>
      </c>
      <c r="CY196" s="149">
        <f t="shared" si="1584"/>
        <v>0</v>
      </c>
      <c r="CZ196" s="157">
        <f>+[1]Аппарат!CZ191+[1]Филиалы!CZ123</f>
        <v>0</v>
      </c>
      <c r="DA196" s="157">
        <f>+[1]Аппарат!DA191+[1]Филиалы!DB123</f>
        <v>0</v>
      </c>
      <c r="DB196" s="68">
        <f>+[1]Филиалы!DA123</f>
        <v>0</v>
      </c>
      <c r="DC196" s="150">
        <f t="shared" si="1585"/>
        <v>0.58599999999999997</v>
      </c>
      <c r="DD196" s="157">
        <f>+[1]Аппарат!DD191+[1]Филиалы!DD123</f>
        <v>0.42283525342624173</v>
      </c>
      <c r="DE196" s="157">
        <f>+[1]Аппарат!DE191+[1]Филиалы!DF123</f>
        <v>0.16316474657375826</v>
      </c>
      <c r="DF196" s="68">
        <f>+[1]Аппарат!DF191</f>
        <v>0</v>
      </c>
      <c r="DG196" s="157">
        <f t="shared" si="1586"/>
        <v>-0.58599999999999997</v>
      </c>
      <c r="DH196" s="158" t="e">
        <f t="shared" si="1587"/>
        <v>#DIV/0!</v>
      </c>
      <c r="DI196" s="149">
        <f t="shared" si="1322"/>
        <v>0</v>
      </c>
      <c r="DJ196" s="157">
        <f>+[1]Аппарат!DJ191+[1]Филиалы!DJ123</f>
        <v>0</v>
      </c>
      <c r="DK196" s="157">
        <f>+[1]Аппарат!DK191+[1]Филиалы!DL123</f>
        <v>0</v>
      </c>
      <c r="DL196" s="68">
        <f>+[1]Филиалы!DK123</f>
        <v>0</v>
      </c>
      <c r="DM196" s="150">
        <f t="shared" si="1323"/>
        <v>0</v>
      </c>
      <c r="DN196" s="157">
        <f>+[1]Аппарат!DN191+[1]Филиалы!DN123</f>
        <v>0</v>
      </c>
      <c r="DO196" s="157">
        <f>+[1]Аппарат!DO191+[1]Филиалы!DP123</f>
        <v>0</v>
      </c>
      <c r="DP196" s="68">
        <f>+[1]Аппарат!DP191</f>
        <v>0</v>
      </c>
      <c r="DQ196" s="157">
        <f t="shared" si="1588"/>
        <v>0</v>
      </c>
      <c r="DR196" s="158" t="e">
        <f t="shared" si="1589"/>
        <v>#DIV/0!</v>
      </c>
      <c r="DS196" s="149">
        <f t="shared" si="1590"/>
        <v>0</v>
      </c>
      <c r="DT196" s="68">
        <f t="shared" si="1591"/>
        <v>0</v>
      </c>
      <c r="DU196" s="68">
        <f t="shared" si="1591"/>
        <v>0</v>
      </c>
      <c r="DV196" s="68">
        <f t="shared" si="1591"/>
        <v>0</v>
      </c>
      <c r="DW196" s="150">
        <f t="shared" si="1325"/>
        <v>251.35599999999999</v>
      </c>
      <c r="DX196" s="68">
        <f t="shared" si="1592"/>
        <v>177.17938581269956</v>
      </c>
      <c r="DY196" s="68">
        <f t="shared" si="1592"/>
        <v>74.176614187300444</v>
      </c>
      <c r="DZ196" s="68">
        <f t="shared" si="1592"/>
        <v>0</v>
      </c>
      <c r="EA196" s="157">
        <f t="shared" si="1593"/>
        <v>-251.35599999999999</v>
      </c>
      <c r="EB196" s="158" t="e">
        <f t="shared" si="1594"/>
        <v>#DIV/0!</v>
      </c>
      <c r="EC196" s="149">
        <f t="shared" si="1595"/>
        <v>0</v>
      </c>
      <c r="ED196" s="68">
        <f t="shared" si="1596"/>
        <v>0</v>
      </c>
      <c r="EE196" s="68">
        <f t="shared" si="1596"/>
        <v>0</v>
      </c>
      <c r="EF196" s="68">
        <f t="shared" si="1596"/>
        <v>0</v>
      </c>
      <c r="EG196" s="150">
        <f t="shared" si="1327"/>
        <v>251.35599999999999</v>
      </c>
      <c r="EH196" s="68">
        <f t="shared" si="1597"/>
        <v>177.17938581269956</v>
      </c>
      <c r="EI196" s="68">
        <f t="shared" si="1597"/>
        <v>74.176614187300444</v>
      </c>
      <c r="EJ196" s="68">
        <f t="shared" si="1597"/>
        <v>0</v>
      </c>
      <c r="EK196" s="157">
        <f t="shared" si="1598"/>
        <v>-251.35599999999999</v>
      </c>
      <c r="EL196" s="158" t="e">
        <f t="shared" si="1599"/>
        <v>#DIV/0!</v>
      </c>
      <c r="EM196" s="149">
        <f t="shared" si="1328"/>
        <v>0</v>
      </c>
      <c r="EN196" s="157">
        <f>+[1]Аппарат!EN191+[1]Филиалы!EN123</f>
        <v>0</v>
      </c>
      <c r="EO196" s="157">
        <f>+[1]Аппарат!EO191+[1]Филиалы!EP123</f>
        <v>0</v>
      </c>
      <c r="EP196" s="68">
        <f>+[1]Филиалы!EO123</f>
        <v>0</v>
      </c>
      <c r="EQ196" s="150">
        <f t="shared" si="1329"/>
        <v>0</v>
      </c>
      <c r="ER196" s="157">
        <f>+[1]Аппарат!ER191+[1]Филиалы!ER123</f>
        <v>0</v>
      </c>
      <c r="ES196" s="157">
        <f>+[1]Аппарат!ES191+[1]Филиалы!ET123</f>
        <v>0</v>
      </c>
      <c r="ET196" s="68">
        <f>+[1]Аппарат!ET191</f>
        <v>0</v>
      </c>
      <c r="EU196" s="157">
        <f t="shared" si="1600"/>
        <v>0</v>
      </c>
      <c r="EV196" s="158" t="e">
        <f t="shared" si="1601"/>
        <v>#DIV/0!</v>
      </c>
      <c r="EW196" s="149">
        <f t="shared" si="1330"/>
        <v>0</v>
      </c>
      <c r="EX196" s="157">
        <f>+[1]Аппарат!EX191+[1]Филиалы!EX123</f>
        <v>0</v>
      </c>
      <c r="EY196" s="157">
        <f>+[1]Аппарат!EY191+[1]Филиалы!EZ123</f>
        <v>0</v>
      </c>
      <c r="EZ196" s="68">
        <f>+[1]Филиалы!EY123</f>
        <v>0</v>
      </c>
      <c r="FA196" s="150">
        <f t="shared" si="1331"/>
        <v>0</v>
      </c>
      <c r="FB196" s="157">
        <f>+[1]Аппарат!FB191+[1]Филиалы!FB123</f>
        <v>0</v>
      </c>
      <c r="FC196" s="157">
        <f>+[1]Аппарат!FC191+[1]Филиалы!FD123</f>
        <v>0</v>
      </c>
      <c r="FD196" s="68">
        <f>+[1]Аппарат!FD191</f>
        <v>0</v>
      </c>
      <c r="FE196" s="157">
        <f t="shared" si="1602"/>
        <v>0</v>
      </c>
      <c r="FF196" s="158" t="e">
        <f t="shared" si="1603"/>
        <v>#DIV/0!</v>
      </c>
      <c r="FG196" s="149">
        <f t="shared" si="1332"/>
        <v>0</v>
      </c>
      <c r="FH196" s="157">
        <f>+[1]Аппарат!FH191+[1]Филиалы!FH123</f>
        <v>0</v>
      </c>
      <c r="FI196" s="157">
        <f>+[1]Аппарат!FI191+[1]Филиалы!FJ123</f>
        <v>0</v>
      </c>
      <c r="FJ196" s="68">
        <f>+[1]Филиалы!FI123</f>
        <v>0</v>
      </c>
      <c r="FK196" s="150">
        <f t="shared" si="1333"/>
        <v>0</v>
      </c>
      <c r="FL196" s="157">
        <f>+[1]Аппарат!FL191+[1]Филиалы!FL123</f>
        <v>0</v>
      </c>
      <c r="FM196" s="157">
        <f>+[1]Аппарат!FM191+[1]Филиалы!FN123</f>
        <v>0</v>
      </c>
      <c r="FN196" s="68">
        <f>+[1]Аппарат!FN191</f>
        <v>0</v>
      </c>
      <c r="FO196" s="157">
        <f t="shared" si="1604"/>
        <v>0</v>
      </c>
      <c r="FP196" s="158" t="e">
        <f t="shared" si="1605"/>
        <v>#DIV/0!</v>
      </c>
      <c r="FQ196" s="149">
        <f t="shared" si="1334"/>
        <v>0</v>
      </c>
      <c r="FR196" s="68">
        <f t="shared" si="1606"/>
        <v>0</v>
      </c>
      <c r="FS196" s="68">
        <f t="shared" si="1606"/>
        <v>0</v>
      </c>
      <c r="FT196" s="68">
        <f t="shared" si="1606"/>
        <v>0</v>
      </c>
      <c r="FU196" s="150">
        <f t="shared" si="1335"/>
        <v>0</v>
      </c>
      <c r="FV196" s="68">
        <f t="shared" si="1607"/>
        <v>0</v>
      </c>
      <c r="FW196" s="68">
        <f t="shared" si="1607"/>
        <v>0</v>
      </c>
      <c r="FX196" s="68">
        <f t="shared" si="1607"/>
        <v>0</v>
      </c>
      <c r="FY196" s="157">
        <f t="shared" si="1608"/>
        <v>0</v>
      </c>
      <c r="FZ196" s="158" t="e">
        <f t="shared" si="1609"/>
        <v>#DIV/0!</v>
      </c>
      <c r="GA196" s="149">
        <f t="shared" si="1336"/>
        <v>0</v>
      </c>
      <c r="GB196" s="68">
        <f t="shared" si="1610"/>
        <v>0</v>
      </c>
      <c r="GC196" s="68">
        <f t="shared" si="1610"/>
        <v>0</v>
      </c>
      <c r="GD196" s="68">
        <f t="shared" si="1610"/>
        <v>0</v>
      </c>
      <c r="GE196" s="150">
        <f t="shared" si="1337"/>
        <v>251.35599999999999</v>
      </c>
      <c r="GF196" s="68">
        <f t="shared" si="1611"/>
        <v>177.17938581269956</v>
      </c>
      <c r="GG196" s="68">
        <f t="shared" si="1611"/>
        <v>74.176614187300444</v>
      </c>
      <c r="GH196" s="68">
        <f t="shared" si="1611"/>
        <v>0</v>
      </c>
      <c r="GI196" s="157">
        <f t="shared" si="1612"/>
        <v>-251.35599999999999</v>
      </c>
      <c r="GJ196" s="158" t="e">
        <f t="shared" si="1613"/>
        <v>#DIV/0!</v>
      </c>
      <c r="GK196" s="149">
        <f t="shared" si="1338"/>
        <v>0</v>
      </c>
      <c r="GL196" s="68">
        <f t="shared" si="1614"/>
        <v>0</v>
      </c>
      <c r="GM196" s="68">
        <f t="shared" si="1614"/>
        <v>0</v>
      </c>
      <c r="GN196" s="68">
        <f t="shared" si="1614"/>
        <v>0</v>
      </c>
      <c r="GO196" s="150">
        <f t="shared" si="1339"/>
        <v>251.35599999999999</v>
      </c>
      <c r="GP196" s="68">
        <f t="shared" si="1615"/>
        <v>177.17938581269956</v>
      </c>
      <c r="GQ196" s="68">
        <f t="shared" si="1615"/>
        <v>74.176614187300444</v>
      </c>
      <c r="GR196" s="68">
        <f t="shared" si="1615"/>
        <v>0</v>
      </c>
      <c r="GS196" s="157">
        <f t="shared" si="1616"/>
        <v>-251.35599999999999</v>
      </c>
      <c r="GT196" s="158" t="e">
        <f t="shared" si="1617"/>
        <v>#DIV/0!</v>
      </c>
      <c r="GV196" s="31">
        <f t="shared" si="1618"/>
        <v>0</v>
      </c>
      <c r="GX196" s="65">
        <f t="shared" si="1158"/>
        <v>0</v>
      </c>
      <c r="GZ196" s="79">
        <f t="shared" si="1375"/>
        <v>0</v>
      </c>
    </row>
    <row r="197" spans="1:212" ht="29.25" customHeight="1" x14ac:dyDescent="0.2">
      <c r="A197" s="374"/>
      <c r="B197" s="179" t="s">
        <v>454</v>
      </c>
      <c r="C197" s="149">
        <f t="shared" si="1555"/>
        <v>0</v>
      </c>
      <c r="D197" s="157">
        <f>+[1]Аппарат!D192</f>
        <v>0</v>
      </c>
      <c r="E197" s="157">
        <f>+[1]Аппарат!E192</f>
        <v>0</v>
      </c>
      <c r="F197" s="68"/>
      <c r="G197" s="150">
        <f t="shared" si="1413"/>
        <v>0.72251999999999994</v>
      </c>
      <c r="H197" s="157">
        <f>+[1]Аппарат!H192</f>
        <v>0.50883452856</v>
      </c>
      <c r="I197" s="157">
        <f>+[1]Аппарат!I192</f>
        <v>0.21116547144</v>
      </c>
      <c r="J197" s="157">
        <f>+[1]Аппарат!J192</f>
        <v>2.5200000000000001E-3</v>
      </c>
      <c r="K197" s="157">
        <f t="shared" si="1556"/>
        <v>-0.72251999999999994</v>
      </c>
      <c r="L197" s="158" t="e">
        <f t="shared" si="1557"/>
        <v>#DIV/0!</v>
      </c>
      <c r="M197" s="149">
        <f t="shared" si="1558"/>
        <v>0</v>
      </c>
      <c r="N197" s="157">
        <f>+[1]Аппарат!N192</f>
        <v>0</v>
      </c>
      <c r="O197" s="157">
        <f>+[1]Аппарат!O192</f>
        <v>0</v>
      </c>
      <c r="P197" s="68"/>
      <c r="Q197" s="150">
        <f t="shared" si="1559"/>
        <v>1.2161471004000002</v>
      </c>
      <c r="R197" s="157">
        <f>+[1]Аппарат!R192</f>
        <v>0.84975707639999998</v>
      </c>
      <c r="S197" s="157">
        <f>+[1]Аппарат!S192</f>
        <v>0.36214802400000001</v>
      </c>
      <c r="T197" s="157">
        <f>+[1]Аппарат!T192</f>
        <v>4.2420000000000001E-3</v>
      </c>
      <c r="U197" s="157">
        <f t="shared" si="1560"/>
        <v>-1.2161471004000002</v>
      </c>
      <c r="V197" s="158" t="e">
        <f t="shared" si="1561"/>
        <v>#DIV/0!</v>
      </c>
      <c r="W197" s="149">
        <f t="shared" si="1308"/>
        <v>0</v>
      </c>
      <c r="X197" s="157">
        <f>+[1]Аппарат!X192</f>
        <v>0</v>
      </c>
      <c r="Y197" s="157">
        <f>+[1]Аппарат!Y192</f>
        <v>0</v>
      </c>
      <c r="Z197" s="68"/>
      <c r="AA197" s="150">
        <f t="shared" si="1309"/>
        <v>2.0692169999999996</v>
      </c>
      <c r="AB197" s="157">
        <f>+[1]Аппарат!AB192</f>
        <v>1.5096602667599999</v>
      </c>
      <c r="AC197" s="157">
        <f>+[1]Аппарат!AC192</f>
        <v>0.55233973324000007</v>
      </c>
      <c r="AD197" s="157">
        <f>+[1]Аппарат!AD192</f>
        <v>7.2169999999999995E-3</v>
      </c>
      <c r="AE197" s="157">
        <f t="shared" si="1562"/>
        <v>-2.0692169999999996</v>
      </c>
      <c r="AF197" s="158" t="e">
        <f t="shared" si="1563"/>
        <v>#DIV/0!</v>
      </c>
      <c r="AG197" s="149">
        <f t="shared" si="1310"/>
        <v>0</v>
      </c>
      <c r="AH197" s="68">
        <f t="shared" si="1564"/>
        <v>0</v>
      </c>
      <c r="AI197" s="68">
        <f t="shared" si="1564"/>
        <v>0</v>
      </c>
      <c r="AJ197" s="68">
        <f t="shared" si="1564"/>
        <v>0</v>
      </c>
      <c r="AK197" s="150">
        <f t="shared" si="1311"/>
        <v>4.0078841004000001</v>
      </c>
      <c r="AL197" s="68">
        <f t="shared" si="1565"/>
        <v>2.8682518717200001</v>
      </c>
      <c r="AM197" s="68">
        <f t="shared" si="1565"/>
        <v>1.1256532286800001</v>
      </c>
      <c r="AN197" s="68">
        <f t="shared" si="1565"/>
        <v>1.3979E-2</v>
      </c>
      <c r="AO197" s="157">
        <f t="shared" si="1566"/>
        <v>-4.0078841004000001</v>
      </c>
      <c r="AP197" s="158" t="e">
        <f t="shared" si="1567"/>
        <v>#DIV/0!</v>
      </c>
      <c r="AQ197" s="149">
        <f t="shared" si="1312"/>
        <v>0</v>
      </c>
      <c r="AR197" s="157">
        <f>+[1]Аппарат!AR192</f>
        <v>0</v>
      </c>
      <c r="AS197" s="157">
        <f>+[1]Аппарат!AS192</f>
        <v>0</v>
      </c>
      <c r="AT197" s="68"/>
      <c r="AU197" s="150">
        <f t="shared" si="1313"/>
        <v>1.911</v>
      </c>
      <c r="AV197" s="157">
        <f>+[1]Аппарат!AV192</f>
        <v>1.3689475443953401</v>
      </c>
      <c r="AW197" s="157">
        <f>+[1]Аппарат!AW192</f>
        <v>0.54205245560465998</v>
      </c>
      <c r="AX197" s="68">
        <f>+[1]Аппарат!AX192</f>
        <v>0</v>
      </c>
      <c r="AY197" s="157">
        <f t="shared" si="1568"/>
        <v>-1.911</v>
      </c>
      <c r="AZ197" s="158" t="e">
        <f t="shared" si="1569"/>
        <v>#DIV/0!</v>
      </c>
      <c r="BA197" s="149">
        <f t="shared" si="1314"/>
        <v>0</v>
      </c>
      <c r="BB197" s="157">
        <f>+[1]Аппарат!BB192</f>
        <v>0</v>
      </c>
      <c r="BC197" s="157">
        <f>+[1]Аппарат!BC192</f>
        <v>0</v>
      </c>
      <c r="BD197" s="68"/>
      <c r="BE197" s="150">
        <f t="shared" si="1315"/>
        <v>0.66399999999999992</v>
      </c>
      <c r="BF197" s="157">
        <f>+[1]Аппарат!BF192</f>
        <v>0.47535836215849997</v>
      </c>
      <c r="BG197" s="157">
        <f>+[1]Аппарат!BG192</f>
        <v>0.18864163784150001</v>
      </c>
      <c r="BH197" s="157">
        <f>+[1]Аппарат!BH192</f>
        <v>0</v>
      </c>
      <c r="BI197" s="157">
        <f t="shared" si="1570"/>
        <v>-0.66399999999999992</v>
      </c>
      <c r="BJ197" s="158" t="e">
        <f t="shared" si="1571"/>
        <v>#DIV/0!</v>
      </c>
      <c r="BK197" s="149">
        <f t="shared" si="1316"/>
        <v>0</v>
      </c>
      <c r="BL197" s="157">
        <f>+[1]Аппарат!BL192</f>
        <v>0</v>
      </c>
      <c r="BM197" s="157">
        <f>+[1]Аппарат!BM192</f>
        <v>0</v>
      </c>
      <c r="BN197" s="68"/>
      <c r="BO197" s="150">
        <f t="shared" si="1317"/>
        <v>0.54</v>
      </c>
      <c r="BP197" s="157">
        <f>+[1]Аппарат!BP192</f>
        <v>0.39008417680050644</v>
      </c>
      <c r="BQ197" s="157">
        <f>+[1]Аппарат!BQ192</f>
        <v>0.14991582319949362</v>
      </c>
      <c r="BR197" s="68">
        <f>+[1]Аппарат!BR192</f>
        <v>0</v>
      </c>
      <c r="BS197" s="157">
        <f t="shared" si="1572"/>
        <v>-0.54</v>
      </c>
      <c r="BT197" s="158" t="e">
        <f t="shared" si="1573"/>
        <v>#DIV/0!</v>
      </c>
      <c r="BU197" s="149">
        <f t="shared" si="1318"/>
        <v>0</v>
      </c>
      <c r="BV197" s="68">
        <f t="shared" si="1574"/>
        <v>0</v>
      </c>
      <c r="BW197" s="68">
        <f t="shared" si="1574"/>
        <v>0</v>
      </c>
      <c r="BX197" s="68">
        <f t="shared" si="1574"/>
        <v>0</v>
      </c>
      <c r="BY197" s="150">
        <f t="shared" si="1319"/>
        <v>3.1150000000000002</v>
      </c>
      <c r="BZ197" s="68">
        <f t="shared" si="1575"/>
        <v>2.2343900833543464</v>
      </c>
      <c r="CA197" s="68">
        <f t="shared" si="1575"/>
        <v>0.88060991664565358</v>
      </c>
      <c r="CB197" s="68">
        <f t="shared" si="1575"/>
        <v>0</v>
      </c>
      <c r="CC197" s="157">
        <f t="shared" si="1576"/>
        <v>-3.1150000000000002</v>
      </c>
      <c r="CD197" s="158" t="e">
        <f t="shared" si="1577"/>
        <v>#DIV/0!</v>
      </c>
      <c r="CE197" s="149">
        <f t="shared" si="1320"/>
        <v>0</v>
      </c>
      <c r="CF197" s="68">
        <f t="shared" si="1578"/>
        <v>0</v>
      </c>
      <c r="CG197" s="68">
        <f t="shared" si="1578"/>
        <v>0</v>
      </c>
      <c r="CH197" s="68">
        <f t="shared" si="1578"/>
        <v>0</v>
      </c>
      <c r="CI197" s="150">
        <f t="shared" si="1321"/>
        <v>7.1228841004000003</v>
      </c>
      <c r="CJ197" s="68">
        <f t="shared" si="1579"/>
        <v>5.1026419550743469</v>
      </c>
      <c r="CK197" s="68">
        <f t="shared" si="1579"/>
        <v>2.0062631453256534</v>
      </c>
      <c r="CL197" s="68">
        <f t="shared" si="1579"/>
        <v>1.3979E-2</v>
      </c>
      <c r="CM197" s="157">
        <f t="shared" si="1194"/>
        <v>-7.1228841004000003</v>
      </c>
      <c r="CN197" s="158" t="e">
        <f t="shared" si="1195"/>
        <v>#DIV/0!</v>
      </c>
      <c r="CO197" s="149">
        <f t="shared" si="1580"/>
        <v>0</v>
      </c>
      <c r="CP197" s="157">
        <f>+[1]Аппарат!CP192</f>
        <v>0</v>
      </c>
      <c r="CQ197" s="157">
        <f>+[1]Аппарат!CQ192</f>
        <v>0</v>
      </c>
      <c r="CR197" s="68"/>
      <c r="CS197" s="150">
        <f t="shared" si="1581"/>
        <v>3.6000000000000004E-2</v>
      </c>
      <c r="CT197" s="157">
        <f>+[1]Аппарат!CT192</f>
        <v>2.5373517668237377E-2</v>
      </c>
      <c r="CU197" s="157">
        <f>+[1]Аппарат!CU192</f>
        <v>1.0626482331762624E-2</v>
      </c>
      <c r="CV197" s="68">
        <f>+[1]Аппарат!CV192</f>
        <v>0</v>
      </c>
      <c r="CW197" s="157">
        <f t="shared" si="1582"/>
        <v>-3.6000000000000004E-2</v>
      </c>
      <c r="CX197" s="158" t="e">
        <f t="shared" si="1583"/>
        <v>#DIV/0!</v>
      </c>
      <c r="CY197" s="149">
        <f t="shared" si="1584"/>
        <v>0</v>
      </c>
      <c r="CZ197" s="157">
        <f>+[1]Аппарат!CZ192</f>
        <v>0</v>
      </c>
      <c r="DA197" s="157">
        <f>+[1]Аппарат!DA192</f>
        <v>0</v>
      </c>
      <c r="DB197" s="68"/>
      <c r="DC197" s="150">
        <f t="shared" si="1585"/>
        <v>0</v>
      </c>
      <c r="DD197" s="157">
        <f>+[1]Аппарат!DD192</f>
        <v>0</v>
      </c>
      <c r="DE197" s="157">
        <f>+[1]Аппарат!DE192</f>
        <v>0</v>
      </c>
      <c r="DF197" s="68">
        <f>+[1]Аппарат!DF192</f>
        <v>0</v>
      </c>
      <c r="DG197" s="157">
        <f t="shared" si="1586"/>
        <v>0</v>
      </c>
      <c r="DH197" s="158" t="e">
        <f t="shared" si="1587"/>
        <v>#DIV/0!</v>
      </c>
      <c r="DI197" s="149">
        <f t="shared" si="1322"/>
        <v>0</v>
      </c>
      <c r="DJ197" s="157">
        <f>+[1]Аппарат!DJ192</f>
        <v>0</v>
      </c>
      <c r="DK197" s="157">
        <f>+[1]Аппарат!DK192</f>
        <v>0</v>
      </c>
      <c r="DL197" s="68"/>
      <c r="DM197" s="150">
        <f t="shared" si="1323"/>
        <v>0.19489999999999999</v>
      </c>
      <c r="DN197" s="157">
        <f>+[1]Аппарат!DN192</f>
        <v>0.14167087079960827</v>
      </c>
      <c r="DO197" s="157">
        <f>+[1]Аппарат!DO192</f>
        <v>5.3229129200391717E-2</v>
      </c>
      <c r="DP197" s="68">
        <f>+[1]Аппарат!DP192</f>
        <v>0</v>
      </c>
      <c r="DQ197" s="157">
        <f t="shared" si="1588"/>
        <v>-0.19489999999999999</v>
      </c>
      <c r="DR197" s="158" t="e">
        <f t="shared" si="1589"/>
        <v>#DIV/0!</v>
      </c>
      <c r="DS197" s="149">
        <f t="shared" si="1590"/>
        <v>0</v>
      </c>
      <c r="DT197" s="68">
        <f t="shared" si="1591"/>
        <v>0</v>
      </c>
      <c r="DU197" s="68">
        <f t="shared" si="1591"/>
        <v>0</v>
      </c>
      <c r="DV197" s="68">
        <f t="shared" si="1591"/>
        <v>0</v>
      </c>
      <c r="DW197" s="150">
        <f t="shared" si="1325"/>
        <v>0.23089999999999999</v>
      </c>
      <c r="DX197" s="68">
        <f t="shared" si="1592"/>
        <v>0.16704438846784564</v>
      </c>
      <c r="DY197" s="68">
        <f t="shared" si="1592"/>
        <v>6.3855611532154341E-2</v>
      </c>
      <c r="DZ197" s="68">
        <f t="shared" si="1592"/>
        <v>0</v>
      </c>
      <c r="EA197" s="157">
        <f t="shared" si="1593"/>
        <v>-0.23089999999999999</v>
      </c>
      <c r="EB197" s="158" t="e">
        <f t="shared" si="1594"/>
        <v>#DIV/0!</v>
      </c>
      <c r="EC197" s="149">
        <f t="shared" si="1595"/>
        <v>0</v>
      </c>
      <c r="ED197" s="68">
        <f t="shared" si="1596"/>
        <v>0</v>
      </c>
      <c r="EE197" s="68">
        <f t="shared" si="1596"/>
        <v>0</v>
      </c>
      <c r="EF197" s="68">
        <f t="shared" si="1596"/>
        <v>0</v>
      </c>
      <c r="EG197" s="150">
        <f t="shared" si="1327"/>
        <v>7.3537841003999995</v>
      </c>
      <c r="EH197" s="68">
        <f t="shared" si="1597"/>
        <v>5.2696863435421921</v>
      </c>
      <c r="EI197" s="68">
        <f t="shared" si="1597"/>
        <v>2.0701187568578079</v>
      </c>
      <c r="EJ197" s="68">
        <f t="shared" si="1597"/>
        <v>1.3979E-2</v>
      </c>
      <c r="EK197" s="157">
        <f t="shared" si="1598"/>
        <v>-7.3537841003999995</v>
      </c>
      <c r="EL197" s="158" t="e">
        <f t="shared" si="1599"/>
        <v>#DIV/0!</v>
      </c>
      <c r="EM197" s="149">
        <f t="shared" si="1328"/>
        <v>0</v>
      </c>
      <c r="EN197" s="157">
        <f>+[1]Аппарат!EN192</f>
        <v>0</v>
      </c>
      <c r="EO197" s="157">
        <f>+[1]Аппарат!EO192</f>
        <v>0</v>
      </c>
      <c r="EP197" s="68"/>
      <c r="EQ197" s="150">
        <f t="shared" si="1329"/>
        <v>0</v>
      </c>
      <c r="ER197" s="157">
        <f>+[1]Аппарат!ER192</f>
        <v>0</v>
      </c>
      <c r="ES197" s="157">
        <f>+[1]Аппарат!ES192</f>
        <v>0</v>
      </c>
      <c r="ET197" s="68">
        <f>+[1]Аппарат!ET192</f>
        <v>0</v>
      </c>
      <c r="EU197" s="157">
        <f t="shared" si="1600"/>
        <v>0</v>
      </c>
      <c r="EV197" s="158" t="e">
        <f t="shared" si="1601"/>
        <v>#DIV/0!</v>
      </c>
      <c r="EW197" s="149">
        <f t="shared" si="1330"/>
        <v>0</v>
      </c>
      <c r="EX197" s="157">
        <f>+[1]Аппарат!EX192</f>
        <v>0</v>
      </c>
      <c r="EY197" s="157">
        <f>+[1]Аппарат!EY192</f>
        <v>0</v>
      </c>
      <c r="EZ197" s="68"/>
      <c r="FA197" s="150">
        <f t="shared" si="1331"/>
        <v>135.61599999999999</v>
      </c>
      <c r="FB197" s="157">
        <f>+[1]Аппарат!FB192</f>
        <v>97.914646112734403</v>
      </c>
      <c r="FC197" s="157">
        <f>+[1]Аппарат!FC192</f>
        <v>37.701353887265597</v>
      </c>
      <c r="FD197" s="68">
        <f>+[1]Аппарат!FD192</f>
        <v>0</v>
      </c>
      <c r="FE197" s="157">
        <f t="shared" si="1602"/>
        <v>-135.61599999999999</v>
      </c>
      <c r="FF197" s="158" t="e">
        <f t="shared" si="1603"/>
        <v>#DIV/0!</v>
      </c>
      <c r="FG197" s="149">
        <f t="shared" si="1332"/>
        <v>0</v>
      </c>
      <c r="FH197" s="157">
        <f>+[1]Аппарат!FH192</f>
        <v>0</v>
      </c>
      <c r="FI197" s="157">
        <f>+[1]Аппарат!FI192</f>
        <v>0</v>
      </c>
      <c r="FJ197" s="68"/>
      <c r="FK197" s="150">
        <f t="shared" si="1333"/>
        <v>0</v>
      </c>
      <c r="FL197" s="157">
        <f>+[1]Аппарат!FL192</f>
        <v>0</v>
      </c>
      <c r="FM197" s="157">
        <f>+[1]Аппарат!FM192</f>
        <v>0</v>
      </c>
      <c r="FN197" s="68">
        <f>+[1]Аппарат!FN192</f>
        <v>0</v>
      </c>
      <c r="FO197" s="157">
        <f t="shared" si="1604"/>
        <v>0</v>
      </c>
      <c r="FP197" s="158" t="e">
        <f t="shared" si="1605"/>
        <v>#DIV/0!</v>
      </c>
      <c r="FQ197" s="149">
        <f t="shared" si="1334"/>
        <v>0</v>
      </c>
      <c r="FR197" s="68">
        <f t="shared" si="1606"/>
        <v>0</v>
      </c>
      <c r="FS197" s="68">
        <f t="shared" si="1606"/>
        <v>0</v>
      </c>
      <c r="FT197" s="68">
        <f t="shared" si="1606"/>
        <v>0</v>
      </c>
      <c r="FU197" s="150">
        <f t="shared" si="1335"/>
        <v>135.61599999999999</v>
      </c>
      <c r="FV197" s="68">
        <f t="shared" si="1607"/>
        <v>97.914646112734403</v>
      </c>
      <c r="FW197" s="68">
        <f t="shared" si="1607"/>
        <v>37.701353887265597</v>
      </c>
      <c r="FX197" s="68">
        <f t="shared" si="1607"/>
        <v>0</v>
      </c>
      <c r="FY197" s="157">
        <f t="shared" si="1608"/>
        <v>-135.61599999999999</v>
      </c>
      <c r="FZ197" s="158" t="e">
        <f t="shared" si="1609"/>
        <v>#DIV/0!</v>
      </c>
      <c r="GA197" s="149">
        <f t="shared" si="1336"/>
        <v>0</v>
      </c>
      <c r="GB197" s="68">
        <f t="shared" si="1610"/>
        <v>0</v>
      </c>
      <c r="GC197" s="68">
        <f t="shared" si="1610"/>
        <v>0</v>
      </c>
      <c r="GD197" s="68">
        <f t="shared" si="1610"/>
        <v>0</v>
      </c>
      <c r="GE197" s="150">
        <f t="shared" si="1337"/>
        <v>135.84690000000001</v>
      </c>
      <c r="GF197" s="68">
        <f t="shared" si="1611"/>
        <v>98.081690501202246</v>
      </c>
      <c r="GG197" s="68">
        <f t="shared" si="1611"/>
        <v>37.765209498797752</v>
      </c>
      <c r="GH197" s="68">
        <f t="shared" si="1611"/>
        <v>0</v>
      </c>
      <c r="GI197" s="157">
        <f t="shared" si="1612"/>
        <v>-135.84690000000001</v>
      </c>
      <c r="GJ197" s="158" t="e">
        <f t="shared" si="1613"/>
        <v>#DIV/0!</v>
      </c>
      <c r="GK197" s="149">
        <f t="shared" si="1338"/>
        <v>0</v>
      </c>
      <c r="GL197" s="68">
        <f t="shared" si="1614"/>
        <v>0</v>
      </c>
      <c r="GM197" s="68">
        <f t="shared" si="1614"/>
        <v>0</v>
      </c>
      <c r="GN197" s="68">
        <f t="shared" si="1614"/>
        <v>0</v>
      </c>
      <c r="GO197" s="150">
        <f t="shared" si="1339"/>
        <v>142.96978410040001</v>
      </c>
      <c r="GP197" s="68">
        <f t="shared" si="1615"/>
        <v>103.18433245627659</v>
      </c>
      <c r="GQ197" s="68">
        <f t="shared" si="1615"/>
        <v>39.771472644123406</v>
      </c>
      <c r="GR197" s="68">
        <f t="shared" si="1615"/>
        <v>1.3979E-2</v>
      </c>
      <c r="GS197" s="157">
        <f t="shared" si="1616"/>
        <v>-142.96978410040001</v>
      </c>
      <c r="GT197" s="158" t="e">
        <f t="shared" si="1617"/>
        <v>#DIV/0!</v>
      </c>
      <c r="GV197" s="31">
        <f t="shared" si="1618"/>
        <v>0</v>
      </c>
      <c r="GX197" s="65">
        <f t="shared" si="1158"/>
        <v>-7.1228841004000003</v>
      </c>
      <c r="GZ197" s="79">
        <f t="shared" si="1375"/>
        <v>4.0078841004000001</v>
      </c>
    </row>
    <row r="198" spans="1:212" ht="15" x14ac:dyDescent="0.2">
      <c r="A198" s="374"/>
      <c r="B198" s="179" t="s">
        <v>455</v>
      </c>
      <c r="C198" s="149">
        <f t="shared" si="1555"/>
        <v>0</v>
      </c>
      <c r="D198" s="157">
        <f>+[1]Аппарат!D193+[1]Филиалы!D125</f>
        <v>0</v>
      </c>
      <c r="E198" s="157">
        <f>+[1]Аппарат!E193+[1]Филиалы!F125</f>
        <v>0</v>
      </c>
      <c r="F198" s="68">
        <f>+[1]Филиалы!E125</f>
        <v>0</v>
      </c>
      <c r="G198" s="150">
        <f t="shared" si="1413"/>
        <v>0</v>
      </c>
      <c r="H198" s="157">
        <f>+[1]Аппарат!H193+[1]Филиалы!H125</f>
        <v>0</v>
      </c>
      <c r="I198" s="157">
        <f>+[1]Аппарат!I193+[1]Филиалы!J125</f>
        <v>0</v>
      </c>
      <c r="J198" s="157">
        <f>+[1]Аппарат!J193</f>
        <v>0</v>
      </c>
      <c r="K198" s="157">
        <f t="shared" si="1556"/>
        <v>0</v>
      </c>
      <c r="L198" s="158" t="e">
        <f t="shared" si="1557"/>
        <v>#DIV/0!</v>
      </c>
      <c r="M198" s="149">
        <f t="shared" si="1558"/>
        <v>0</v>
      </c>
      <c r="N198" s="157">
        <f>+[1]Аппарат!N193+[1]Филиалы!N125</f>
        <v>0</v>
      </c>
      <c r="O198" s="157">
        <f>+[1]Аппарат!O193+[1]Филиалы!P125</f>
        <v>0</v>
      </c>
      <c r="P198" s="68">
        <f>+[1]Филиалы!O125</f>
        <v>0</v>
      </c>
      <c r="Q198" s="150">
        <f t="shared" si="1559"/>
        <v>0</v>
      </c>
      <c r="R198" s="157">
        <f>+[1]Аппарат!R193+[1]Филиалы!R125</f>
        <v>0</v>
      </c>
      <c r="S198" s="157">
        <f>+[1]Аппарат!S193+[1]Филиалы!T125</f>
        <v>0</v>
      </c>
      <c r="T198" s="157">
        <f>+[1]Аппарат!T193</f>
        <v>0</v>
      </c>
      <c r="U198" s="157">
        <f t="shared" si="1560"/>
        <v>0</v>
      </c>
      <c r="V198" s="158" t="e">
        <f t="shared" si="1561"/>
        <v>#DIV/0!</v>
      </c>
      <c r="W198" s="149">
        <f t="shared" si="1308"/>
        <v>0</v>
      </c>
      <c r="X198" s="157">
        <f>+[1]Аппарат!X193+[1]Филиалы!X125</f>
        <v>0</v>
      </c>
      <c r="Y198" s="157">
        <f>+[1]Аппарат!Y193+[1]Филиалы!Z125</f>
        <v>0</v>
      </c>
      <c r="Z198" s="68">
        <f>+[1]Филиалы!Y125</f>
        <v>0</v>
      </c>
      <c r="AA198" s="150">
        <f t="shared" si="1309"/>
        <v>0</v>
      </c>
      <c r="AB198" s="157">
        <f>+[1]Аппарат!AB193+[1]Филиалы!AB125</f>
        <v>0</v>
      </c>
      <c r="AC198" s="157">
        <f>+[1]Аппарат!AC193+[1]Филиалы!AD125</f>
        <v>0</v>
      </c>
      <c r="AD198" s="157">
        <f>+[1]Аппарат!AD193</f>
        <v>0</v>
      </c>
      <c r="AE198" s="157">
        <f t="shared" si="1562"/>
        <v>0</v>
      </c>
      <c r="AF198" s="158" t="e">
        <f t="shared" si="1563"/>
        <v>#DIV/0!</v>
      </c>
      <c r="AG198" s="149">
        <f t="shared" si="1310"/>
        <v>0</v>
      </c>
      <c r="AH198" s="68">
        <f t="shared" si="1564"/>
        <v>0</v>
      </c>
      <c r="AI198" s="68">
        <f t="shared" si="1564"/>
        <v>0</v>
      </c>
      <c r="AJ198" s="68">
        <f t="shared" si="1564"/>
        <v>0</v>
      </c>
      <c r="AK198" s="150">
        <f t="shared" si="1311"/>
        <v>0</v>
      </c>
      <c r="AL198" s="68">
        <f t="shared" si="1565"/>
        <v>0</v>
      </c>
      <c r="AM198" s="68">
        <f t="shared" si="1565"/>
        <v>0</v>
      </c>
      <c r="AN198" s="68">
        <f t="shared" si="1565"/>
        <v>0</v>
      </c>
      <c r="AO198" s="157">
        <f t="shared" si="1566"/>
        <v>0</v>
      </c>
      <c r="AP198" s="158" t="e">
        <f t="shared" si="1567"/>
        <v>#DIV/0!</v>
      </c>
      <c r="AQ198" s="149">
        <f t="shared" si="1312"/>
        <v>0</v>
      </c>
      <c r="AR198" s="157">
        <f>+[1]Аппарат!AR193+[1]Филиалы!AR125</f>
        <v>0</v>
      </c>
      <c r="AS198" s="157">
        <f>+[1]Аппарат!AS193+[1]Филиалы!AT125</f>
        <v>0</v>
      </c>
      <c r="AT198" s="68">
        <f>+[1]Филиалы!AS125</f>
        <v>0</v>
      </c>
      <c r="AU198" s="150">
        <f t="shared" si="1313"/>
        <v>0</v>
      </c>
      <c r="AV198" s="157">
        <f>+[1]Аппарат!AV193+[1]Филиалы!AV125</f>
        <v>0</v>
      </c>
      <c r="AW198" s="157">
        <f>+[1]Аппарат!AW193+[1]Филиалы!AX125</f>
        <v>0</v>
      </c>
      <c r="AX198" s="68">
        <f>+[1]Аппарат!AX193</f>
        <v>0</v>
      </c>
      <c r="AY198" s="157">
        <f t="shared" si="1568"/>
        <v>0</v>
      </c>
      <c r="AZ198" s="158" t="e">
        <f t="shared" si="1569"/>
        <v>#DIV/0!</v>
      </c>
      <c r="BA198" s="149">
        <f t="shared" si="1314"/>
        <v>0</v>
      </c>
      <c r="BB198" s="157">
        <f>+[1]Аппарат!BB193+[1]Филиалы!BB125</f>
        <v>0</v>
      </c>
      <c r="BC198" s="157">
        <f>+[1]Аппарат!BC193+[1]Филиалы!BD125</f>
        <v>0</v>
      </c>
      <c r="BD198" s="68">
        <f>+[1]Филиалы!BC125</f>
        <v>0</v>
      </c>
      <c r="BE198" s="150">
        <f t="shared" si="1315"/>
        <v>0</v>
      </c>
      <c r="BF198" s="157">
        <f>+[1]Аппарат!BF193+[1]Филиалы!BF125</f>
        <v>0</v>
      </c>
      <c r="BG198" s="157">
        <f>+[1]Аппарат!BG193+[1]Филиалы!BH125</f>
        <v>0</v>
      </c>
      <c r="BH198" s="157">
        <f>+[1]Аппарат!BH193+[1]Филиалы!BG125</f>
        <v>0</v>
      </c>
      <c r="BI198" s="157">
        <f t="shared" si="1570"/>
        <v>0</v>
      </c>
      <c r="BJ198" s="158" t="e">
        <f t="shared" si="1571"/>
        <v>#DIV/0!</v>
      </c>
      <c r="BK198" s="149">
        <f t="shared" si="1316"/>
        <v>0</v>
      </c>
      <c r="BL198" s="157">
        <f>+[1]Аппарат!BL193+[1]Филиалы!BL125</f>
        <v>0</v>
      </c>
      <c r="BM198" s="157">
        <f>+[1]Аппарат!BM193+[1]Филиалы!BN125</f>
        <v>0</v>
      </c>
      <c r="BN198" s="68">
        <f>+[1]Филиалы!BM125</f>
        <v>0</v>
      </c>
      <c r="BO198" s="150">
        <f t="shared" si="1317"/>
        <v>209.58</v>
      </c>
      <c r="BP198" s="157">
        <f>+[1]Аппарат!BP193+[1]Филиалы!BP125</f>
        <v>151.39600328490766</v>
      </c>
      <c r="BQ198" s="157">
        <f>+[1]Аппарат!BQ193+[1]Филиалы!BR125</f>
        <v>58.183996715092356</v>
      </c>
      <c r="BR198" s="68">
        <f>+[1]Аппарат!BR193</f>
        <v>0</v>
      </c>
      <c r="BS198" s="157">
        <f t="shared" si="1572"/>
        <v>-209.58</v>
      </c>
      <c r="BT198" s="158" t="e">
        <f t="shared" si="1573"/>
        <v>#DIV/0!</v>
      </c>
      <c r="BU198" s="149">
        <f t="shared" si="1318"/>
        <v>0</v>
      </c>
      <c r="BV198" s="68">
        <f t="shared" si="1574"/>
        <v>0</v>
      </c>
      <c r="BW198" s="68">
        <f t="shared" si="1574"/>
        <v>0</v>
      </c>
      <c r="BX198" s="68">
        <f t="shared" si="1574"/>
        <v>0</v>
      </c>
      <c r="BY198" s="150">
        <f t="shared" si="1319"/>
        <v>209.58</v>
      </c>
      <c r="BZ198" s="68">
        <f t="shared" si="1575"/>
        <v>151.39600328490766</v>
      </c>
      <c r="CA198" s="68">
        <f t="shared" si="1575"/>
        <v>58.183996715092356</v>
      </c>
      <c r="CB198" s="68">
        <f t="shared" si="1575"/>
        <v>0</v>
      </c>
      <c r="CC198" s="157">
        <f t="shared" si="1576"/>
        <v>-209.58</v>
      </c>
      <c r="CD198" s="158" t="e">
        <f t="shared" si="1577"/>
        <v>#DIV/0!</v>
      </c>
      <c r="CE198" s="149">
        <f t="shared" si="1320"/>
        <v>0</v>
      </c>
      <c r="CF198" s="68">
        <f t="shared" si="1578"/>
        <v>0</v>
      </c>
      <c r="CG198" s="68">
        <f t="shared" si="1578"/>
        <v>0</v>
      </c>
      <c r="CH198" s="68">
        <f t="shared" si="1578"/>
        <v>0</v>
      </c>
      <c r="CI198" s="150">
        <f t="shared" si="1321"/>
        <v>209.58</v>
      </c>
      <c r="CJ198" s="68">
        <f t="shared" si="1579"/>
        <v>151.39600328490766</v>
      </c>
      <c r="CK198" s="68">
        <f t="shared" si="1579"/>
        <v>58.183996715092356</v>
      </c>
      <c r="CL198" s="68">
        <f t="shared" si="1579"/>
        <v>0</v>
      </c>
      <c r="CM198" s="157">
        <f t="shared" si="1194"/>
        <v>-209.58</v>
      </c>
      <c r="CN198" s="158" t="e">
        <f t="shared" si="1195"/>
        <v>#DIV/0!</v>
      </c>
      <c r="CO198" s="149">
        <f t="shared" si="1580"/>
        <v>0</v>
      </c>
      <c r="CP198" s="157">
        <f>+[1]Аппарат!CP193+[1]Филиалы!CP125</f>
        <v>0</v>
      </c>
      <c r="CQ198" s="157">
        <f>+[1]Аппарат!CQ193+[1]Филиалы!CR125</f>
        <v>0</v>
      </c>
      <c r="CR198" s="68">
        <f>+[1]Филиалы!CQ125</f>
        <v>0</v>
      </c>
      <c r="CS198" s="150">
        <f t="shared" si="1581"/>
        <v>0</v>
      </c>
      <c r="CT198" s="157">
        <f>+[1]Аппарат!CT193+[1]Филиалы!CT125</f>
        <v>0</v>
      </c>
      <c r="CU198" s="157">
        <f>+[1]Аппарат!CU193+[1]Филиалы!CV125</f>
        <v>0</v>
      </c>
      <c r="CV198" s="68">
        <f>+[1]Аппарат!CV193</f>
        <v>0</v>
      </c>
      <c r="CW198" s="157">
        <f t="shared" si="1582"/>
        <v>0</v>
      </c>
      <c r="CX198" s="158" t="e">
        <f t="shared" si="1583"/>
        <v>#DIV/0!</v>
      </c>
      <c r="CY198" s="149">
        <f t="shared" si="1584"/>
        <v>0</v>
      </c>
      <c r="CZ198" s="157">
        <f>+[1]Аппарат!CZ193+[1]Филиалы!CZ125</f>
        <v>0</v>
      </c>
      <c r="DA198" s="157">
        <f>+[1]Аппарат!DA193+[1]Филиалы!DB125</f>
        <v>0</v>
      </c>
      <c r="DB198" s="68">
        <f>+[1]Филиалы!DA125</f>
        <v>0</v>
      </c>
      <c r="DC198" s="150">
        <f t="shared" si="1585"/>
        <v>0</v>
      </c>
      <c r="DD198" s="157">
        <f>+[1]Аппарат!DD193+[1]Филиалы!DD125</f>
        <v>0</v>
      </c>
      <c r="DE198" s="157">
        <f>+[1]Аппарат!DE193+[1]Филиалы!DF125</f>
        <v>0</v>
      </c>
      <c r="DF198" s="68">
        <f>+[1]Аппарат!DF193</f>
        <v>0</v>
      </c>
      <c r="DG198" s="157">
        <f t="shared" si="1586"/>
        <v>0</v>
      </c>
      <c r="DH198" s="158" t="e">
        <f t="shared" si="1587"/>
        <v>#DIV/0!</v>
      </c>
      <c r="DI198" s="149">
        <f t="shared" si="1322"/>
        <v>0</v>
      </c>
      <c r="DJ198" s="157">
        <f>+[1]Аппарат!DJ193+[1]Филиалы!DJ125</f>
        <v>0</v>
      </c>
      <c r="DK198" s="157">
        <f>+[1]Аппарат!DK193+[1]Филиалы!DL125</f>
        <v>0</v>
      </c>
      <c r="DL198" s="68">
        <f>+[1]Филиалы!DK125</f>
        <v>0</v>
      </c>
      <c r="DM198" s="150">
        <f t="shared" si="1323"/>
        <v>65.61</v>
      </c>
      <c r="DN198" s="157">
        <f>+[1]Аппарат!DN193+[1]Филиалы!DN125</f>
        <v>65.61</v>
      </c>
      <c r="DO198" s="157">
        <f>+[1]Аппарат!DO193+[1]Филиалы!DP125</f>
        <v>0</v>
      </c>
      <c r="DP198" s="68">
        <f>+[1]Аппарат!DP193</f>
        <v>0</v>
      </c>
      <c r="DQ198" s="157">
        <f t="shared" si="1588"/>
        <v>-65.61</v>
      </c>
      <c r="DR198" s="158" t="e">
        <f t="shared" si="1589"/>
        <v>#DIV/0!</v>
      </c>
      <c r="DS198" s="149">
        <f t="shared" si="1590"/>
        <v>0</v>
      </c>
      <c r="DT198" s="68">
        <f t="shared" si="1591"/>
        <v>0</v>
      </c>
      <c r="DU198" s="68">
        <f t="shared" si="1591"/>
        <v>0</v>
      </c>
      <c r="DV198" s="68">
        <f t="shared" si="1591"/>
        <v>0</v>
      </c>
      <c r="DW198" s="150">
        <f t="shared" si="1325"/>
        <v>65.61</v>
      </c>
      <c r="DX198" s="68">
        <f t="shared" si="1592"/>
        <v>65.61</v>
      </c>
      <c r="DY198" s="68">
        <f t="shared" si="1592"/>
        <v>0</v>
      </c>
      <c r="DZ198" s="68">
        <f t="shared" si="1592"/>
        <v>0</v>
      </c>
      <c r="EA198" s="157">
        <f t="shared" si="1593"/>
        <v>-65.61</v>
      </c>
      <c r="EB198" s="158" t="e">
        <f t="shared" si="1594"/>
        <v>#DIV/0!</v>
      </c>
      <c r="EC198" s="149">
        <f t="shared" si="1595"/>
        <v>0</v>
      </c>
      <c r="ED198" s="68">
        <f t="shared" si="1596"/>
        <v>0</v>
      </c>
      <c r="EE198" s="68">
        <f t="shared" si="1596"/>
        <v>0</v>
      </c>
      <c r="EF198" s="68">
        <f t="shared" si="1596"/>
        <v>0</v>
      </c>
      <c r="EG198" s="150">
        <f t="shared" si="1327"/>
        <v>275.19</v>
      </c>
      <c r="EH198" s="68">
        <f t="shared" si="1597"/>
        <v>217.00600328490765</v>
      </c>
      <c r="EI198" s="68">
        <f t="shared" si="1597"/>
        <v>58.183996715092356</v>
      </c>
      <c r="EJ198" s="68">
        <f t="shared" si="1597"/>
        <v>0</v>
      </c>
      <c r="EK198" s="157">
        <f t="shared" si="1598"/>
        <v>-275.19</v>
      </c>
      <c r="EL198" s="158" t="e">
        <f t="shared" si="1599"/>
        <v>#DIV/0!</v>
      </c>
      <c r="EM198" s="149">
        <f t="shared" si="1328"/>
        <v>0</v>
      </c>
      <c r="EN198" s="157">
        <f>+[1]Аппарат!EN193+[1]Филиалы!EN125</f>
        <v>0</v>
      </c>
      <c r="EO198" s="157">
        <f>+[1]Аппарат!EO193+[1]Филиалы!EP125</f>
        <v>0</v>
      </c>
      <c r="EP198" s="68">
        <f>+[1]Филиалы!EO125</f>
        <v>0</v>
      </c>
      <c r="EQ198" s="150">
        <f t="shared" si="1329"/>
        <v>0</v>
      </c>
      <c r="ER198" s="157">
        <f>+[1]Аппарат!ER193+[1]Филиалы!ER125</f>
        <v>0</v>
      </c>
      <c r="ES198" s="157">
        <f>+[1]Аппарат!ES193+[1]Филиалы!ET125</f>
        <v>0</v>
      </c>
      <c r="ET198" s="68">
        <f>+[1]Аппарат!ET193</f>
        <v>0</v>
      </c>
      <c r="EU198" s="157">
        <f t="shared" si="1600"/>
        <v>0</v>
      </c>
      <c r="EV198" s="158" t="e">
        <f t="shared" si="1601"/>
        <v>#DIV/0!</v>
      </c>
      <c r="EW198" s="149">
        <f t="shared" si="1330"/>
        <v>0</v>
      </c>
      <c r="EX198" s="157">
        <f>+[1]Аппарат!EX193+[1]Филиалы!EX125</f>
        <v>0</v>
      </c>
      <c r="EY198" s="157">
        <f>+[1]Аппарат!EY193+[1]Филиалы!EZ125</f>
        <v>0</v>
      </c>
      <c r="EZ198" s="68">
        <f>+[1]Филиалы!EY125</f>
        <v>0</v>
      </c>
      <c r="FA198" s="150">
        <f t="shared" si="1331"/>
        <v>0</v>
      </c>
      <c r="FB198" s="157">
        <f>+[1]Аппарат!FB193+[1]Филиалы!FB125</f>
        <v>0</v>
      </c>
      <c r="FC198" s="157">
        <f>+[1]Аппарат!FC193+[1]Филиалы!FD125</f>
        <v>0</v>
      </c>
      <c r="FD198" s="68">
        <f>+[1]Аппарат!FD193</f>
        <v>0</v>
      </c>
      <c r="FE198" s="157">
        <f t="shared" si="1602"/>
        <v>0</v>
      </c>
      <c r="FF198" s="158" t="e">
        <f t="shared" si="1603"/>
        <v>#DIV/0!</v>
      </c>
      <c r="FG198" s="149">
        <f t="shared" si="1332"/>
        <v>0</v>
      </c>
      <c r="FH198" s="157">
        <f>+[1]Аппарат!FH193+[1]Филиалы!FH125</f>
        <v>0</v>
      </c>
      <c r="FI198" s="157">
        <f>+[1]Аппарат!FI193+[1]Филиалы!FJ125</f>
        <v>0</v>
      </c>
      <c r="FJ198" s="68">
        <f>+[1]Филиалы!FI125</f>
        <v>0</v>
      </c>
      <c r="FK198" s="150">
        <f t="shared" si="1333"/>
        <v>0.05</v>
      </c>
      <c r="FL198" s="157">
        <f>+[1]Аппарат!FL193+[1]Филиалы!FL125</f>
        <v>0.05</v>
      </c>
      <c r="FM198" s="157">
        <f>+[1]Аппарат!FM193+[1]Филиалы!FN125</f>
        <v>0</v>
      </c>
      <c r="FN198" s="68">
        <f>+[1]Аппарат!FN193</f>
        <v>0</v>
      </c>
      <c r="FO198" s="157">
        <f t="shared" si="1604"/>
        <v>-0.05</v>
      </c>
      <c r="FP198" s="158" t="e">
        <f t="shared" si="1605"/>
        <v>#DIV/0!</v>
      </c>
      <c r="FQ198" s="149">
        <f t="shared" si="1334"/>
        <v>0</v>
      </c>
      <c r="FR198" s="68">
        <f t="shared" si="1606"/>
        <v>0</v>
      </c>
      <c r="FS198" s="68">
        <f t="shared" si="1606"/>
        <v>0</v>
      </c>
      <c r="FT198" s="68">
        <f t="shared" si="1606"/>
        <v>0</v>
      </c>
      <c r="FU198" s="150">
        <f t="shared" si="1335"/>
        <v>0.05</v>
      </c>
      <c r="FV198" s="68">
        <f t="shared" si="1607"/>
        <v>0.05</v>
      </c>
      <c r="FW198" s="68">
        <f t="shared" si="1607"/>
        <v>0</v>
      </c>
      <c r="FX198" s="68">
        <f t="shared" si="1607"/>
        <v>0</v>
      </c>
      <c r="FY198" s="157">
        <f t="shared" si="1608"/>
        <v>-0.05</v>
      </c>
      <c r="FZ198" s="158" t="e">
        <f t="shared" si="1609"/>
        <v>#DIV/0!</v>
      </c>
      <c r="GA198" s="149">
        <f t="shared" si="1336"/>
        <v>0</v>
      </c>
      <c r="GB198" s="68">
        <f t="shared" si="1610"/>
        <v>0</v>
      </c>
      <c r="GC198" s="68">
        <f t="shared" si="1610"/>
        <v>0</v>
      </c>
      <c r="GD198" s="68">
        <f t="shared" si="1610"/>
        <v>0</v>
      </c>
      <c r="GE198" s="150">
        <f t="shared" si="1337"/>
        <v>65.66</v>
      </c>
      <c r="GF198" s="68">
        <f t="shared" si="1611"/>
        <v>65.66</v>
      </c>
      <c r="GG198" s="68">
        <f t="shared" si="1611"/>
        <v>0</v>
      </c>
      <c r="GH198" s="68">
        <f t="shared" si="1611"/>
        <v>0</v>
      </c>
      <c r="GI198" s="157">
        <f t="shared" si="1612"/>
        <v>-65.66</v>
      </c>
      <c r="GJ198" s="158" t="e">
        <f t="shared" si="1613"/>
        <v>#DIV/0!</v>
      </c>
      <c r="GK198" s="149">
        <f t="shared" si="1338"/>
        <v>0</v>
      </c>
      <c r="GL198" s="68">
        <f t="shared" si="1614"/>
        <v>0</v>
      </c>
      <c r="GM198" s="68">
        <f t="shared" si="1614"/>
        <v>0</v>
      </c>
      <c r="GN198" s="68">
        <f t="shared" si="1614"/>
        <v>0</v>
      </c>
      <c r="GO198" s="150">
        <f t="shared" si="1339"/>
        <v>275.24</v>
      </c>
      <c r="GP198" s="68">
        <f t="shared" si="1615"/>
        <v>217.05600328490766</v>
      </c>
      <c r="GQ198" s="68">
        <f t="shared" si="1615"/>
        <v>58.183996715092356</v>
      </c>
      <c r="GR198" s="68">
        <f t="shared" si="1615"/>
        <v>0</v>
      </c>
      <c r="GS198" s="157">
        <f t="shared" si="1616"/>
        <v>-275.24</v>
      </c>
      <c r="GT198" s="158" t="e">
        <f t="shared" si="1617"/>
        <v>#DIV/0!</v>
      </c>
      <c r="GV198" s="31">
        <f t="shared" si="1618"/>
        <v>0</v>
      </c>
      <c r="GX198" s="65">
        <f t="shared" si="1158"/>
        <v>-209.58</v>
      </c>
      <c r="GZ198" s="79">
        <f t="shared" si="1375"/>
        <v>0</v>
      </c>
    </row>
    <row r="199" spans="1:212" ht="25.5" x14ac:dyDescent="0.2">
      <c r="A199" s="374"/>
      <c r="B199" s="179" t="s">
        <v>456</v>
      </c>
      <c r="C199" s="149">
        <f t="shared" si="1555"/>
        <v>0</v>
      </c>
      <c r="D199" s="157">
        <f>+[1]Аппарат!D194+[1]Филиалы!D126</f>
        <v>0</v>
      </c>
      <c r="E199" s="157">
        <f>+[1]Аппарат!E194+[1]Филиалы!F126</f>
        <v>0</v>
      </c>
      <c r="F199" s="68">
        <f>+[1]Филиалы!E126</f>
        <v>0</v>
      </c>
      <c r="G199" s="150">
        <f t="shared" si="1413"/>
        <v>0</v>
      </c>
      <c r="H199" s="157">
        <f>+[1]Аппарат!H194+[1]Филиалы!H126</f>
        <v>0</v>
      </c>
      <c r="I199" s="157">
        <f>+[1]Аппарат!I194+[1]Филиалы!J126</f>
        <v>0</v>
      </c>
      <c r="J199" s="157">
        <f>+[1]Аппарат!J194</f>
        <v>0</v>
      </c>
      <c r="K199" s="157">
        <f t="shared" si="1556"/>
        <v>0</v>
      </c>
      <c r="L199" s="158" t="e">
        <f t="shared" si="1557"/>
        <v>#DIV/0!</v>
      </c>
      <c r="M199" s="149">
        <f t="shared" si="1558"/>
        <v>0</v>
      </c>
      <c r="N199" s="157">
        <f>+[1]Аппарат!N194+[1]Филиалы!N126</f>
        <v>0</v>
      </c>
      <c r="O199" s="157">
        <f>+[1]Аппарат!O194+[1]Филиалы!P126</f>
        <v>0</v>
      </c>
      <c r="P199" s="68">
        <f>+[1]Филиалы!O126</f>
        <v>0</v>
      </c>
      <c r="Q199" s="150">
        <f t="shared" si="1559"/>
        <v>0</v>
      </c>
      <c r="R199" s="157">
        <f>+[1]Аппарат!R194+[1]Филиалы!R126</f>
        <v>0</v>
      </c>
      <c r="S199" s="157">
        <f>+[1]Аппарат!S194+[1]Филиалы!T126</f>
        <v>0</v>
      </c>
      <c r="T199" s="157">
        <f>+[1]Аппарат!T194</f>
        <v>0</v>
      </c>
      <c r="U199" s="157">
        <f t="shared" si="1560"/>
        <v>0</v>
      </c>
      <c r="V199" s="158" t="e">
        <f t="shared" si="1561"/>
        <v>#DIV/0!</v>
      </c>
      <c r="W199" s="149">
        <f t="shared" si="1308"/>
        <v>0</v>
      </c>
      <c r="X199" s="157">
        <f>+[1]Аппарат!X194+[1]Филиалы!X126</f>
        <v>0</v>
      </c>
      <c r="Y199" s="157">
        <f>+[1]Аппарат!Y194+[1]Филиалы!Z126</f>
        <v>0</v>
      </c>
      <c r="Z199" s="68">
        <f>+[1]Филиалы!Y126</f>
        <v>0</v>
      </c>
      <c r="AA199" s="150">
        <f t="shared" si="1309"/>
        <v>0</v>
      </c>
      <c r="AB199" s="157">
        <f>+[1]Аппарат!AB194+[1]Филиалы!AB126</f>
        <v>0</v>
      </c>
      <c r="AC199" s="157">
        <f>+[1]Аппарат!AC194+[1]Филиалы!AD126</f>
        <v>0</v>
      </c>
      <c r="AD199" s="157">
        <f>+[1]Аппарат!AD194</f>
        <v>0</v>
      </c>
      <c r="AE199" s="157">
        <f t="shared" si="1562"/>
        <v>0</v>
      </c>
      <c r="AF199" s="158" t="e">
        <f t="shared" si="1563"/>
        <v>#DIV/0!</v>
      </c>
      <c r="AG199" s="149">
        <f t="shared" si="1310"/>
        <v>0</v>
      </c>
      <c r="AH199" s="68">
        <f t="shared" si="1564"/>
        <v>0</v>
      </c>
      <c r="AI199" s="68">
        <f t="shared" si="1564"/>
        <v>0</v>
      </c>
      <c r="AJ199" s="68">
        <f t="shared" si="1564"/>
        <v>0</v>
      </c>
      <c r="AK199" s="150">
        <f t="shared" si="1311"/>
        <v>0</v>
      </c>
      <c r="AL199" s="68">
        <f t="shared" si="1565"/>
        <v>0</v>
      </c>
      <c r="AM199" s="68">
        <f t="shared" si="1565"/>
        <v>0</v>
      </c>
      <c r="AN199" s="68">
        <f t="shared" si="1565"/>
        <v>0</v>
      </c>
      <c r="AO199" s="157">
        <f t="shared" si="1566"/>
        <v>0</v>
      </c>
      <c r="AP199" s="158" t="e">
        <f t="shared" si="1567"/>
        <v>#DIV/0!</v>
      </c>
      <c r="AQ199" s="149">
        <f t="shared" si="1312"/>
        <v>0</v>
      </c>
      <c r="AR199" s="157">
        <f>+[1]Аппарат!AR194+[1]Филиалы!AR126</f>
        <v>0</v>
      </c>
      <c r="AS199" s="157">
        <f>+[1]Аппарат!AS194+[1]Филиалы!AT126</f>
        <v>0</v>
      </c>
      <c r="AT199" s="68">
        <f>+[1]Филиалы!AS126</f>
        <v>0</v>
      </c>
      <c r="AU199" s="150">
        <f t="shared" si="1313"/>
        <v>0</v>
      </c>
      <c r="AV199" s="157">
        <f>+[1]Аппарат!AV194+[1]Филиалы!AV126</f>
        <v>0</v>
      </c>
      <c r="AW199" s="157">
        <f>+[1]Аппарат!AW194+[1]Филиалы!AX126</f>
        <v>0</v>
      </c>
      <c r="AX199" s="68">
        <f>+[1]Аппарат!AX194</f>
        <v>0</v>
      </c>
      <c r="AY199" s="157">
        <f t="shared" si="1568"/>
        <v>0</v>
      </c>
      <c r="AZ199" s="158" t="e">
        <f t="shared" si="1569"/>
        <v>#DIV/0!</v>
      </c>
      <c r="BA199" s="149">
        <f t="shared" si="1314"/>
        <v>0</v>
      </c>
      <c r="BB199" s="157">
        <f>+[1]Аппарат!BB194+[1]Филиалы!BB126</f>
        <v>0</v>
      </c>
      <c r="BC199" s="157">
        <f>+[1]Аппарат!BC194+[1]Филиалы!BD126</f>
        <v>0</v>
      </c>
      <c r="BD199" s="68">
        <f>+[1]Филиалы!BC126</f>
        <v>0</v>
      </c>
      <c r="BE199" s="150">
        <f t="shared" si="1315"/>
        <v>0</v>
      </c>
      <c r="BF199" s="157">
        <f>+[1]Аппарат!BF194+[1]Филиалы!BF126</f>
        <v>0</v>
      </c>
      <c r="BG199" s="157">
        <f>+[1]Аппарат!BG194+[1]Филиалы!BH126</f>
        <v>0</v>
      </c>
      <c r="BH199" s="157">
        <f>+[1]Аппарат!BH194+[1]Филиалы!BG126</f>
        <v>0</v>
      </c>
      <c r="BI199" s="157">
        <f t="shared" si="1570"/>
        <v>0</v>
      </c>
      <c r="BJ199" s="158" t="e">
        <f t="shared" si="1571"/>
        <v>#DIV/0!</v>
      </c>
      <c r="BK199" s="149">
        <f t="shared" si="1316"/>
        <v>0</v>
      </c>
      <c r="BL199" s="157">
        <f>+[1]Аппарат!BL194+[1]Филиалы!BL126</f>
        <v>0</v>
      </c>
      <c r="BM199" s="157">
        <f>+[1]Аппарат!BM194+[1]Филиалы!BN126</f>
        <v>0</v>
      </c>
      <c r="BN199" s="68">
        <f>+[1]Филиалы!BM126</f>
        <v>0</v>
      </c>
      <c r="BO199" s="150">
        <f t="shared" si="1317"/>
        <v>0</v>
      </c>
      <c r="BP199" s="157">
        <f>+[1]Аппарат!BP194+[1]Филиалы!BP126</f>
        <v>0</v>
      </c>
      <c r="BQ199" s="157">
        <f>+[1]Аппарат!BQ194+[1]Филиалы!BR126</f>
        <v>0</v>
      </c>
      <c r="BR199" s="68">
        <f>+[1]Аппарат!BR194</f>
        <v>0</v>
      </c>
      <c r="BS199" s="157">
        <f t="shared" si="1572"/>
        <v>0</v>
      </c>
      <c r="BT199" s="158" t="e">
        <f t="shared" si="1573"/>
        <v>#DIV/0!</v>
      </c>
      <c r="BU199" s="149">
        <f t="shared" si="1318"/>
        <v>0</v>
      </c>
      <c r="BV199" s="68">
        <f t="shared" si="1574"/>
        <v>0</v>
      </c>
      <c r="BW199" s="68">
        <f t="shared" si="1574"/>
        <v>0</v>
      </c>
      <c r="BX199" s="68">
        <f t="shared" si="1574"/>
        <v>0</v>
      </c>
      <c r="BY199" s="150">
        <f t="shared" si="1319"/>
        <v>0</v>
      </c>
      <c r="BZ199" s="68">
        <f t="shared" si="1575"/>
        <v>0</v>
      </c>
      <c r="CA199" s="68">
        <f t="shared" si="1575"/>
        <v>0</v>
      </c>
      <c r="CB199" s="68">
        <f t="shared" si="1575"/>
        <v>0</v>
      </c>
      <c r="CC199" s="157">
        <f t="shared" si="1576"/>
        <v>0</v>
      </c>
      <c r="CD199" s="158" t="e">
        <f t="shared" si="1577"/>
        <v>#DIV/0!</v>
      </c>
      <c r="CE199" s="149">
        <f t="shared" si="1320"/>
        <v>0</v>
      </c>
      <c r="CF199" s="68">
        <f t="shared" si="1578"/>
        <v>0</v>
      </c>
      <c r="CG199" s="68">
        <f t="shared" si="1578"/>
        <v>0</v>
      </c>
      <c r="CH199" s="68">
        <f t="shared" si="1578"/>
        <v>0</v>
      </c>
      <c r="CI199" s="150">
        <f t="shared" si="1321"/>
        <v>0</v>
      </c>
      <c r="CJ199" s="68">
        <f t="shared" si="1579"/>
        <v>0</v>
      </c>
      <c r="CK199" s="68">
        <f t="shared" si="1579"/>
        <v>0</v>
      </c>
      <c r="CL199" s="68">
        <f t="shared" si="1579"/>
        <v>0</v>
      </c>
      <c r="CM199" s="157">
        <f t="shared" si="1194"/>
        <v>0</v>
      </c>
      <c r="CN199" s="158" t="e">
        <f t="shared" si="1195"/>
        <v>#DIV/0!</v>
      </c>
      <c r="CO199" s="149">
        <f t="shared" si="1580"/>
        <v>0</v>
      </c>
      <c r="CP199" s="157">
        <f>+[1]Аппарат!CP194+[1]Филиалы!CP126</f>
        <v>0</v>
      </c>
      <c r="CQ199" s="157">
        <f>+[1]Аппарат!CQ194+[1]Филиалы!CR126</f>
        <v>0</v>
      </c>
      <c r="CR199" s="68">
        <f>+[1]Филиалы!CQ126</f>
        <v>0</v>
      </c>
      <c r="CS199" s="150">
        <f t="shared" si="1581"/>
        <v>0</v>
      </c>
      <c r="CT199" s="157">
        <f>+[1]Аппарат!CT194+[1]Филиалы!CT126</f>
        <v>0</v>
      </c>
      <c r="CU199" s="157">
        <f>+[1]Аппарат!CU194+[1]Филиалы!CV126</f>
        <v>0</v>
      </c>
      <c r="CV199" s="68">
        <f>+[1]Аппарат!CV194</f>
        <v>0</v>
      </c>
      <c r="CW199" s="157">
        <f t="shared" si="1582"/>
        <v>0</v>
      </c>
      <c r="CX199" s="158" t="e">
        <f t="shared" si="1583"/>
        <v>#DIV/0!</v>
      </c>
      <c r="CY199" s="149">
        <f t="shared" si="1584"/>
        <v>0</v>
      </c>
      <c r="CZ199" s="157">
        <f>+[1]Аппарат!CZ194+[1]Филиалы!CZ126</f>
        <v>0</v>
      </c>
      <c r="DA199" s="157">
        <f>+[1]Аппарат!DA194+[1]Филиалы!DB126</f>
        <v>0</v>
      </c>
      <c r="DB199" s="68">
        <f>+[1]Филиалы!DA126</f>
        <v>0</v>
      </c>
      <c r="DC199" s="150">
        <f t="shared" si="1585"/>
        <v>0</v>
      </c>
      <c r="DD199" s="157">
        <f>+[1]Аппарат!DD194+[1]Филиалы!DD126</f>
        <v>0</v>
      </c>
      <c r="DE199" s="157">
        <f>+[1]Аппарат!DE194+[1]Филиалы!DF126</f>
        <v>0</v>
      </c>
      <c r="DF199" s="68">
        <f>+[1]Аппарат!DF194</f>
        <v>0</v>
      </c>
      <c r="DG199" s="157">
        <f t="shared" si="1586"/>
        <v>0</v>
      </c>
      <c r="DH199" s="158" t="e">
        <f t="shared" si="1587"/>
        <v>#DIV/0!</v>
      </c>
      <c r="DI199" s="149">
        <f t="shared" si="1322"/>
        <v>0</v>
      </c>
      <c r="DJ199" s="157">
        <f>+[1]Аппарат!DJ194+[1]Филиалы!DJ126</f>
        <v>0</v>
      </c>
      <c r="DK199" s="157">
        <f>+[1]Аппарат!DK194+[1]Филиалы!DL126</f>
        <v>0</v>
      </c>
      <c r="DL199" s="68">
        <f>+[1]Филиалы!DK126</f>
        <v>0</v>
      </c>
      <c r="DM199" s="150">
        <f t="shared" si="1323"/>
        <v>0</v>
      </c>
      <c r="DN199" s="157">
        <f>+[1]Аппарат!DN194+[1]Филиалы!DN126</f>
        <v>0</v>
      </c>
      <c r="DO199" s="157">
        <f>+[1]Аппарат!DO194+[1]Филиалы!DP126</f>
        <v>0</v>
      </c>
      <c r="DP199" s="68">
        <f>+[1]Аппарат!DP194</f>
        <v>0</v>
      </c>
      <c r="DQ199" s="157">
        <f t="shared" si="1588"/>
        <v>0</v>
      </c>
      <c r="DR199" s="158" t="e">
        <f t="shared" si="1589"/>
        <v>#DIV/0!</v>
      </c>
      <c r="DS199" s="149">
        <f t="shared" si="1590"/>
        <v>0</v>
      </c>
      <c r="DT199" s="68">
        <f t="shared" si="1591"/>
        <v>0</v>
      </c>
      <c r="DU199" s="68">
        <f t="shared" si="1591"/>
        <v>0</v>
      </c>
      <c r="DV199" s="68">
        <f t="shared" si="1591"/>
        <v>0</v>
      </c>
      <c r="DW199" s="150">
        <f t="shared" si="1325"/>
        <v>0</v>
      </c>
      <c r="DX199" s="68">
        <f t="shared" si="1592"/>
        <v>0</v>
      </c>
      <c r="DY199" s="68">
        <f t="shared" si="1592"/>
        <v>0</v>
      </c>
      <c r="DZ199" s="68">
        <f t="shared" si="1592"/>
        <v>0</v>
      </c>
      <c r="EA199" s="157">
        <f t="shared" si="1593"/>
        <v>0</v>
      </c>
      <c r="EB199" s="158" t="e">
        <f t="shared" si="1594"/>
        <v>#DIV/0!</v>
      </c>
      <c r="EC199" s="149">
        <f t="shared" si="1595"/>
        <v>0</v>
      </c>
      <c r="ED199" s="68">
        <f t="shared" si="1596"/>
        <v>0</v>
      </c>
      <c r="EE199" s="68">
        <f t="shared" si="1596"/>
        <v>0</v>
      </c>
      <c r="EF199" s="68">
        <f t="shared" si="1596"/>
        <v>0</v>
      </c>
      <c r="EG199" s="150">
        <f t="shared" si="1327"/>
        <v>0</v>
      </c>
      <c r="EH199" s="68">
        <f t="shared" si="1597"/>
        <v>0</v>
      </c>
      <c r="EI199" s="68">
        <f t="shared" si="1597"/>
        <v>0</v>
      </c>
      <c r="EJ199" s="68">
        <f t="shared" si="1597"/>
        <v>0</v>
      </c>
      <c r="EK199" s="157">
        <f t="shared" si="1598"/>
        <v>0</v>
      </c>
      <c r="EL199" s="158" t="e">
        <f t="shared" si="1599"/>
        <v>#DIV/0!</v>
      </c>
      <c r="EM199" s="149">
        <f t="shared" si="1328"/>
        <v>0</v>
      </c>
      <c r="EN199" s="157">
        <f>+[1]Аппарат!EN194+[1]Филиалы!EN126</f>
        <v>0</v>
      </c>
      <c r="EO199" s="157">
        <f>+[1]Аппарат!EO194+[1]Филиалы!EP126</f>
        <v>0</v>
      </c>
      <c r="EP199" s="68">
        <f>+[1]Филиалы!EO126</f>
        <v>0</v>
      </c>
      <c r="EQ199" s="150">
        <f t="shared" si="1329"/>
        <v>0</v>
      </c>
      <c r="ER199" s="157">
        <f>+[1]Аппарат!ER194+[1]Филиалы!ER126</f>
        <v>0</v>
      </c>
      <c r="ES199" s="157">
        <f>+[1]Аппарат!ES194+[1]Филиалы!ET126</f>
        <v>0</v>
      </c>
      <c r="ET199" s="68">
        <f>+[1]Аппарат!ET194</f>
        <v>0</v>
      </c>
      <c r="EU199" s="157">
        <f t="shared" si="1600"/>
        <v>0</v>
      </c>
      <c r="EV199" s="158" t="e">
        <f t="shared" si="1601"/>
        <v>#DIV/0!</v>
      </c>
      <c r="EW199" s="149">
        <f t="shared" si="1330"/>
        <v>0</v>
      </c>
      <c r="EX199" s="157">
        <f>+[1]Аппарат!EX194+[1]Филиалы!EX126</f>
        <v>0</v>
      </c>
      <c r="EY199" s="157">
        <f>+[1]Аппарат!EY194+[1]Филиалы!EZ126</f>
        <v>0</v>
      </c>
      <c r="EZ199" s="68">
        <f>+[1]Филиалы!EY126</f>
        <v>0</v>
      </c>
      <c r="FA199" s="150">
        <f t="shared" si="1331"/>
        <v>0</v>
      </c>
      <c r="FB199" s="157">
        <f>+[1]Аппарат!FB194+[1]Филиалы!FB126</f>
        <v>0</v>
      </c>
      <c r="FC199" s="157">
        <f>+[1]Аппарат!FC194+[1]Филиалы!FD126</f>
        <v>0</v>
      </c>
      <c r="FD199" s="68">
        <f>+[1]Аппарат!FD194</f>
        <v>0</v>
      </c>
      <c r="FE199" s="157">
        <f t="shared" si="1602"/>
        <v>0</v>
      </c>
      <c r="FF199" s="158" t="e">
        <f t="shared" si="1603"/>
        <v>#DIV/0!</v>
      </c>
      <c r="FG199" s="149">
        <f t="shared" si="1332"/>
        <v>0</v>
      </c>
      <c r="FH199" s="157">
        <f>+[1]Аппарат!FH194+[1]Филиалы!FH126</f>
        <v>0</v>
      </c>
      <c r="FI199" s="157">
        <f>+[1]Аппарат!FI194+[1]Филиалы!FJ126</f>
        <v>0</v>
      </c>
      <c r="FJ199" s="68">
        <f>+[1]Филиалы!FI126</f>
        <v>0</v>
      </c>
      <c r="FK199" s="150">
        <f t="shared" si="1333"/>
        <v>0</v>
      </c>
      <c r="FL199" s="157">
        <f>+[1]Аппарат!FL194+[1]Филиалы!FL126</f>
        <v>0</v>
      </c>
      <c r="FM199" s="157">
        <f>+[1]Аппарат!FM194+[1]Филиалы!FN126</f>
        <v>0</v>
      </c>
      <c r="FN199" s="68">
        <f>+[1]Аппарат!FN194</f>
        <v>0</v>
      </c>
      <c r="FO199" s="157">
        <f t="shared" si="1604"/>
        <v>0</v>
      </c>
      <c r="FP199" s="158" t="e">
        <f t="shared" si="1605"/>
        <v>#DIV/0!</v>
      </c>
      <c r="FQ199" s="149">
        <f t="shared" si="1334"/>
        <v>0</v>
      </c>
      <c r="FR199" s="68">
        <f t="shared" si="1606"/>
        <v>0</v>
      </c>
      <c r="FS199" s="68">
        <f t="shared" si="1606"/>
        <v>0</v>
      </c>
      <c r="FT199" s="68">
        <f t="shared" si="1606"/>
        <v>0</v>
      </c>
      <c r="FU199" s="150">
        <f t="shared" si="1335"/>
        <v>0</v>
      </c>
      <c r="FV199" s="68">
        <f t="shared" si="1607"/>
        <v>0</v>
      </c>
      <c r="FW199" s="68">
        <f t="shared" si="1607"/>
        <v>0</v>
      </c>
      <c r="FX199" s="68">
        <f t="shared" si="1607"/>
        <v>0</v>
      </c>
      <c r="FY199" s="157">
        <f t="shared" si="1608"/>
        <v>0</v>
      </c>
      <c r="FZ199" s="158" t="e">
        <f t="shared" si="1609"/>
        <v>#DIV/0!</v>
      </c>
      <c r="GA199" s="149">
        <f t="shared" si="1336"/>
        <v>0</v>
      </c>
      <c r="GB199" s="68">
        <f t="shared" si="1610"/>
        <v>0</v>
      </c>
      <c r="GC199" s="68">
        <f t="shared" si="1610"/>
        <v>0</v>
      </c>
      <c r="GD199" s="68">
        <f t="shared" si="1610"/>
        <v>0</v>
      </c>
      <c r="GE199" s="150">
        <f t="shared" si="1337"/>
        <v>0</v>
      </c>
      <c r="GF199" s="68">
        <f t="shared" si="1611"/>
        <v>0</v>
      </c>
      <c r="GG199" s="68">
        <f t="shared" si="1611"/>
        <v>0</v>
      </c>
      <c r="GH199" s="68">
        <f t="shared" si="1611"/>
        <v>0</v>
      </c>
      <c r="GI199" s="157">
        <f t="shared" si="1612"/>
        <v>0</v>
      </c>
      <c r="GJ199" s="158" t="e">
        <f t="shared" si="1613"/>
        <v>#DIV/0!</v>
      </c>
      <c r="GK199" s="149">
        <f t="shared" si="1338"/>
        <v>0</v>
      </c>
      <c r="GL199" s="68">
        <f t="shared" si="1614"/>
        <v>0</v>
      </c>
      <c r="GM199" s="68">
        <f t="shared" si="1614"/>
        <v>0</v>
      </c>
      <c r="GN199" s="68">
        <f t="shared" si="1614"/>
        <v>0</v>
      </c>
      <c r="GO199" s="150">
        <f t="shared" si="1339"/>
        <v>0</v>
      </c>
      <c r="GP199" s="68">
        <f t="shared" si="1615"/>
        <v>0</v>
      </c>
      <c r="GQ199" s="68">
        <f t="shared" si="1615"/>
        <v>0</v>
      </c>
      <c r="GR199" s="68">
        <f t="shared" si="1615"/>
        <v>0</v>
      </c>
      <c r="GS199" s="157">
        <f t="shared" si="1616"/>
        <v>0</v>
      </c>
      <c r="GT199" s="158" t="e">
        <f t="shared" si="1617"/>
        <v>#DIV/0!</v>
      </c>
      <c r="GV199" s="31">
        <f t="shared" si="1618"/>
        <v>0</v>
      </c>
      <c r="GX199" s="65">
        <f t="shared" si="1158"/>
        <v>0</v>
      </c>
      <c r="GZ199" s="79">
        <f t="shared" si="1375"/>
        <v>0</v>
      </c>
    </row>
    <row r="200" spans="1:212" ht="15" x14ac:dyDescent="0.2">
      <c r="A200" s="374"/>
      <c r="B200" s="179" t="s">
        <v>457</v>
      </c>
      <c r="C200" s="149">
        <f t="shared" si="1555"/>
        <v>0</v>
      </c>
      <c r="D200" s="157">
        <f>+[1]Аппарат!D195+[1]Филиалы!D127</f>
        <v>0</v>
      </c>
      <c r="E200" s="157">
        <f>+[1]Аппарат!E195+[1]Филиалы!F127</f>
        <v>0</v>
      </c>
      <c r="F200" s="68">
        <f>+[1]Филиалы!E127</f>
        <v>0</v>
      </c>
      <c r="G200" s="150">
        <f t="shared" si="1413"/>
        <v>623.30801349599994</v>
      </c>
      <c r="H200" s="157">
        <f>+[1]Аппарат!H195+[1]Филиалы!H127</f>
        <v>588.60069902999999</v>
      </c>
      <c r="I200" s="157">
        <f>+[1]Аппарат!I195+[1]Филиалы!J127</f>
        <v>30.956840145000001</v>
      </c>
      <c r="J200" s="157">
        <f>+[1]Аппарат!J195</f>
        <v>3.750474321</v>
      </c>
      <c r="K200" s="157">
        <f t="shared" si="1556"/>
        <v>-623.30801349599994</v>
      </c>
      <c r="L200" s="158" t="e">
        <f t="shared" si="1557"/>
        <v>#DIV/0!</v>
      </c>
      <c r="M200" s="149">
        <f t="shared" si="1558"/>
        <v>0</v>
      </c>
      <c r="N200" s="157">
        <f>+[1]Аппарат!N195+[1]Филиалы!N127</f>
        <v>0</v>
      </c>
      <c r="O200" s="157">
        <f>+[1]Аппарат!O195+[1]Филиалы!P127</f>
        <v>0</v>
      </c>
      <c r="P200" s="68">
        <f>+[1]Филиалы!O127</f>
        <v>0</v>
      </c>
      <c r="Q200" s="150">
        <f t="shared" si="1559"/>
        <v>1533.9057286559998</v>
      </c>
      <c r="R200" s="157">
        <f>+[1]Аппарат!R195+[1]Филиалы!R127</f>
        <v>1448.4941065799999</v>
      </c>
      <c r="S200" s="157">
        <f>+[1]Аппарат!S195+[1]Филиалы!T127</f>
        <v>76.182037469999997</v>
      </c>
      <c r="T200" s="157">
        <f>+[1]Аппарат!T195</f>
        <v>9.2295846059999995</v>
      </c>
      <c r="U200" s="157">
        <f t="shared" si="1560"/>
        <v>-1533.9057286559998</v>
      </c>
      <c r="V200" s="158" t="e">
        <f t="shared" si="1561"/>
        <v>#DIV/0!</v>
      </c>
      <c r="W200" s="149">
        <f t="shared" si="1308"/>
        <v>0</v>
      </c>
      <c r="X200" s="157">
        <f>+[1]Аппарат!X195+[1]Филиалы!X127</f>
        <v>0</v>
      </c>
      <c r="Y200" s="157">
        <f>+[1]Аппарат!Y195+[1]Филиалы!Z127</f>
        <v>0</v>
      </c>
      <c r="Z200" s="68">
        <f>+[1]Филиалы!Y127</f>
        <v>0</v>
      </c>
      <c r="AA200" s="150">
        <f t="shared" si="1309"/>
        <v>2717.7082581600002</v>
      </c>
      <c r="AB200" s="157">
        <f>+[1]Аппарат!AB195+[1]Филиалы!AB127</f>
        <v>2566.3796163000002</v>
      </c>
      <c r="AC200" s="157">
        <f>+[1]Аппарат!AC195+[1]Филиалы!AD127</f>
        <v>134.97606045000001</v>
      </c>
      <c r="AD200" s="157">
        <f>+[1]Аппарат!AD195</f>
        <v>16.352581409999999</v>
      </c>
      <c r="AE200" s="157">
        <f t="shared" si="1562"/>
        <v>-2717.7082581600002</v>
      </c>
      <c r="AF200" s="158" t="e">
        <f t="shared" si="1563"/>
        <v>#DIV/0!</v>
      </c>
      <c r="AG200" s="149">
        <f t="shared" si="1310"/>
        <v>0</v>
      </c>
      <c r="AH200" s="68">
        <f t="shared" si="1564"/>
        <v>0</v>
      </c>
      <c r="AI200" s="68">
        <f t="shared" si="1564"/>
        <v>0</v>
      </c>
      <c r="AJ200" s="68">
        <f t="shared" si="1564"/>
        <v>0</v>
      </c>
      <c r="AK200" s="150">
        <f t="shared" si="1311"/>
        <v>4874.9220003120008</v>
      </c>
      <c r="AL200" s="68">
        <f t="shared" si="1565"/>
        <v>4603.4744219100003</v>
      </c>
      <c r="AM200" s="68">
        <f t="shared" si="1565"/>
        <v>242.11493806499999</v>
      </c>
      <c r="AN200" s="68">
        <f t="shared" si="1565"/>
        <v>29.332640337000001</v>
      </c>
      <c r="AO200" s="157">
        <f t="shared" si="1566"/>
        <v>-4874.9220003120008</v>
      </c>
      <c r="AP200" s="158" t="e">
        <f t="shared" si="1567"/>
        <v>#DIV/0!</v>
      </c>
      <c r="AQ200" s="149">
        <f t="shared" si="1312"/>
        <v>0</v>
      </c>
      <c r="AR200" s="157">
        <f>+[1]Аппарат!AR195+[1]Филиалы!AR127</f>
        <v>0</v>
      </c>
      <c r="AS200" s="157">
        <f>+[1]Аппарат!AS195+[1]Филиалы!AT127</f>
        <v>0</v>
      </c>
      <c r="AT200" s="68">
        <f>+[1]Филиалы!AS127</f>
        <v>0</v>
      </c>
      <c r="AU200" s="150">
        <f t="shared" si="1313"/>
        <v>3236.9319999999998</v>
      </c>
      <c r="AV200" s="157">
        <f>+[1]Аппарат!AV195+[1]Филиалы!AV127</f>
        <v>2318.7808020799039</v>
      </c>
      <c r="AW200" s="157">
        <f>+[1]Аппарат!AW195+[1]Филиалы!AX127</f>
        <v>918.1511979200958</v>
      </c>
      <c r="AX200" s="68">
        <f>+[1]Аппарат!AX195</f>
        <v>0</v>
      </c>
      <c r="AY200" s="157">
        <f t="shared" si="1568"/>
        <v>-3236.9319999999998</v>
      </c>
      <c r="AZ200" s="158" t="e">
        <f t="shared" si="1569"/>
        <v>#DIV/0!</v>
      </c>
      <c r="BA200" s="149">
        <f t="shared" si="1314"/>
        <v>0</v>
      </c>
      <c r="BB200" s="157">
        <f>+[1]Аппарат!BB195+[1]Филиалы!BB127</f>
        <v>0</v>
      </c>
      <c r="BC200" s="157">
        <f>+[1]Аппарат!BC195+[1]Филиалы!BD127</f>
        <v>0</v>
      </c>
      <c r="BD200" s="68">
        <f>+[1]Филиалы!BC127</f>
        <v>0</v>
      </c>
      <c r="BE200" s="150">
        <f t="shared" si="1315"/>
        <v>47.85</v>
      </c>
      <c r="BF200" s="157">
        <f>+[1]Аппарат!BF195+[1]Филиалы!BF127</f>
        <v>34.255869923620821</v>
      </c>
      <c r="BG200" s="157">
        <f>+[1]Аппарат!BG195+[1]Филиалы!BH127</f>
        <v>13.594130076379178</v>
      </c>
      <c r="BH200" s="157">
        <f>+[1]Аппарат!BH195+[1]Филиалы!BG127</f>
        <v>0</v>
      </c>
      <c r="BI200" s="157">
        <f t="shared" si="1570"/>
        <v>-47.85</v>
      </c>
      <c r="BJ200" s="158" t="e">
        <f t="shared" si="1571"/>
        <v>#DIV/0!</v>
      </c>
      <c r="BK200" s="149">
        <f t="shared" si="1316"/>
        <v>0</v>
      </c>
      <c r="BL200" s="157">
        <f>+[1]Аппарат!BL195+[1]Филиалы!BL127</f>
        <v>0</v>
      </c>
      <c r="BM200" s="157">
        <f>+[1]Аппарат!BM195+[1]Филиалы!BN127</f>
        <v>0</v>
      </c>
      <c r="BN200" s="68">
        <f>+[1]Филиалы!BM127</f>
        <v>0</v>
      </c>
      <c r="BO200" s="150">
        <f t="shared" si="1317"/>
        <v>3094.6680000000006</v>
      </c>
      <c r="BP200" s="157">
        <f>+[1]Аппарат!BP195+[1]Филиалы!BP127</f>
        <v>2235.520406020129</v>
      </c>
      <c r="BQ200" s="157">
        <f>+[1]Аппарат!BQ195+[1]Филиалы!BR127</f>
        <v>859.14759397987132</v>
      </c>
      <c r="BR200" s="68">
        <f>+[1]Аппарат!BR195</f>
        <v>0</v>
      </c>
      <c r="BS200" s="157">
        <f t="shared" si="1572"/>
        <v>-3094.6680000000006</v>
      </c>
      <c r="BT200" s="158" t="e">
        <f t="shared" si="1573"/>
        <v>#DIV/0!</v>
      </c>
      <c r="BU200" s="149">
        <f t="shared" si="1318"/>
        <v>0</v>
      </c>
      <c r="BV200" s="68">
        <f t="shared" si="1574"/>
        <v>0</v>
      </c>
      <c r="BW200" s="68">
        <f t="shared" si="1574"/>
        <v>0</v>
      </c>
      <c r="BX200" s="68">
        <f t="shared" si="1574"/>
        <v>0</v>
      </c>
      <c r="BY200" s="150">
        <f t="shared" si="1319"/>
        <v>6379.4500000000007</v>
      </c>
      <c r="BZ200" s="68">
        <f t="shared" si="1575"/>
        <v>4588.557078023654</v>
      </c>
      <c r="CA200" s="68">
        <f t="shared" si="1575"/>
        <v>1790.8929219763463</v>
      </c>
      <c r="CB200" s="68">
        <f t="shared" si="1575"/>
        <v>0</v>
      </c>
      <c r="CC200" s="157">
        <f t="shared" si="1576"/>
        <v>-6379.4500000000007</v>
      </c>
      <c r="CD200" s="158" t="e">
        <f t="shared" si="1577"/>
        <v>#DIV/0!</v>
      </c>
      <c r="CE200" s="149">
        <f t="shared" si="1320"/>
        <v>0</v>
      </c>
      <c r="CF200" s="68">
        <f t="shared" si="1578"/>
        <v>0</v>
      </c>
      <c r="CG200" s="68">
        <f t="shared" si="1578"/>
        <v>0</v>
      </c>
      <c r="CH200" s="68">
        <f t="shared" si="1578"/>
        <v>0</v>
      </c>
      <c r="CI200" s="150">
        <f t="shared" si="1321"/>
        <v>11254.372000312002</v>
      </c>
      <c r="CJ200" s="68">
        <f t="shared" si="1579"/>
        <v>9192.0314999336551</v>
      </c>
      <c r="CK200" s="68">
        <f t="shared" si="1579"/>
        <v>2033.0078600413462</v>
      </c>
      <c r="CL200" s="68">
        <f t="shared" si="1579"/>
        <v>29.332640337000001</v>
      </c>
      <c r="CM200" s="157">
        <f t="shared" si="1194"/>
        <v>-11254.372000312002</v>
      </c>
      <c r="CN200" s="158" t="e">
        <f t="shared" si="1195"/>
        <v>#DIV/0!</v>
      </c>
      <c r="CO200" s="149">
        <f t="shared" si="1580"/>
        <v>0</v>
      </c>
      <c r="CP200" s="157">
        <f>+[1]Аппарат!CP195+[1]Филиалы!CP127</f>
        <v>0</v>
      </c>
      <c r="CQ200" s="157">
        <f>+[1]Аппарат!CQ195+[1]Филиалы!CR127</f>
        <v>0</v>
      </c>
      <c r="CR200" s="68">
        <f>+[1]Филиалы!CQ127</f>
        <v>0</v>
      </c>
      <c r="CS200" s="150">
        <f t="shared" si="1581"/>
        <v>1099.9159999999999</v>
      </c>
      <c r="CT200" s="157">
        <f>+[1]Аппарат!CT195+[1]Филиалы!CT127</f>
        <v>775.24272387713836</v>
      </c>
      <c r="CU200" s="157">
        <f>+[1]Аппарат!CU195+[1]Филиалы!CV127</f>
        <v>324.67327612286164</v>
      </c>
      <c r="CV200" s="68">
        <f>+[1]Аппарат!CV195</f>
        <v>0</v>
      </c>
      <c r="CW200" s="157">
        <f t="shared" si="1582"/>
        <v>-1099.9159999999999</v>
      </c>
      <c r="CX200" s="158" t="e">
        <f t="shared" si="1583"/>
        <v>#DIV/0!</v>
      </c>
      <c r="CY200" s="149">
        <f t="shared" si="1584"/>
        <v>0</v>
      </c>
      <c r="CZ200" s="157">
        <f>+[1]Аппарат!CZ195+[1]Филиалы!CZ127</f>
        <v>0</v>
      </c>
      <c r="DA200" s="157">
        <f>+[1]Аппарат!DA195+[1]Филиалы!DB127</f>
        <v>0</v>
      </c>
      <c r="DB200" s="68">
        <f>+[1]Филиалы!DA127</f>
        <v>0</v>
      </c>
      <c r="DC200" s="150">
        <f t="shared" si="1585"/>
        <v>0</v>
      </c>
      <c r="DD200" s="157">
        <f>+[1]Аппарат!DD195+[1]Филиалы!DD127</f>
        <v>0</v>
      </c>
      <c r="DE200" s="157">
        <f>+[1]Аппарат!DE195+[1]Филиалы!DF127</f>
        <v>0</v>
      </c>
      <c r="DF200" s="68">
        <f>+[1]Аппарат!DF195</f>
        <v>0</v>
      </c>
      <c r="DG200" s="157">
        <f t="shared" si="1586"/>
        <v>0</v>
      </c>
      <c r="DH200" s="158" t="e">
        <f t="shared" si="1587"/>
        <v>#DIV/0!</v>
      </c>
      <c r="DI200" s="149">
        <f t="shared" si="1322"/>
        <v>0</v>
      </c>
      <c r="DJ200" s="157">
        <f>+[1]Аппарат!DJ195+[1]Филиалы!DJ127</f>
        <v>0</v>
      </c>
      <c r="DK200" s="157">
        <f>+[1]Аппарат!DK195+[1]Филиалы!DL127</f>
        <v>0</v>
      </c>
      <c r="DL200" s="68">
        <f>+[1]Филиалы!DK127</f>
        <v>0</v>
      </c>
      <c r="DM200" s="150">
        <f t="shared" si="1323"/>
        <v>888.77300000000002</v>
      </c>
      <c r="DN200" s="157">
        <f>+[1]Аппарат!DN195+[1]Филиалы!DN127</f>
        <v>646.0784860506327</v>
      </c>
      <c r="DO200" s="157">
        <f>+[1]Аппарат!DO195+[1]Филиалы!DP127</f>
        <v>242.69451394936735</v>
      </c>
      <c r="DP200" s="68">
        <f>+[1]Аппарат!DP195</f>
        <v>0</v>
      </c>
      <c r="DQ200" s="157">
        <f t="shared" si="1588"/>
        <v>-888.77300000000002</v>
      </c>
      <c r="DR200" s="158" t="e">
        <f t="shared" si="1589"/>
        <v>#DIV/0!</v>
      </c>
      <c r="DS200" s="149">
        <f t="shared" si="1590"/>
        <v>0</v>
      </c>
      <c r="DT200" s="68">
        <f t="shared" si="1591"/>
        <v>0</v>
      </c>
      <c r="DU200" s="68">
        <f t="shared" si="1591"/>
        <v>0</v>
      </c>
      <c r="DV200" s="68">
        <f t="shared" si="1591"/>
        <v>0</v>
      </c>
      <c r="DW200" s="150">
        <f t="shared" si="1325"/>
        <v>1988.6890000000003</v>
      </c>
      <c r="DX200" s="68">
        <f t="shared" si="1592"/>
        <v>1421.3212099277712</v>
      </c>
      <c r="DY200" s="68">
        <f t="shared" si="1592"/>
        <v>567.36779007222901</v>
      </c>
      <c r="DZ200" s="68">
        <f t="shared" si="1592"/>
        <v>0</v>
      </c>
      <c r="EA200" s="157">
        <f t="shared" si="1593"/>
        <v>-1988.6890000000003</v>
      </c>
      <c r="EB200" s="158" t="e">
        <f t="shared" si="1594"/>
        <v>#DIV/0!</v>
      </c>
      <c r="EC200" s="149">
        <f t="shared" si="1595"/>
        <v>0</v>
      </c>
      <c r="ED200" s="68">
        <f t="shared" si="1596"/>
        <v>0</v>
      </c>
      <c r="EE200" s="68">
        <f t="shared" si="1596"/>
        <v>0</v>
      </c>
      <c r="EF200" s="68">
        <f t="shared" si="1596"/>
        <v>0</v>
      </c>
      <c r="EG200" s="150">
        <f t="shared" si="1327"/>
        <v>13243.061000312002</v>
      </c>
      <c r="EH200" s="68">
        <f t="shared" si="1597"/>
        <v>10613.352709861427</v>
      </c>
      <c r="EI200" s="68">
        <f t="shared" si="1597"/>
        <v>2600.3756501135754</v>
      </c>
      <c r="EJ200" s="68">
        <f t="shared" si="1597"/>
        <v>29.332640337000001</v>
      </c>
      <c r="EK200" s="157">
        <f t="shared" si="1598"/>
        <v>-13243.061000312002</v>
      </c>
      <c r="EL200" s="158" t="e">
        <f t="shared" si="1599"/>
        <v>#DIV/0!</v>
      </c>
      <c r="EM200" s="149">
        <f t="shared" si="1328"/>
        <v>0</v>
      </c>
      <c r="EN200" s="157">
        <f>+[1]Аппарат!EN195+[1]Филиалы!EN127</f>
        <v>0</v>
      </c>
      <c r="EO200" s="157">
        <f>+[1]Аппарат!EO195+[1]Филиалы!EP127</f>
        <v>0</v>
      </c>
      <c r="EP200" s="68">
        <f>+[1]Филиалы!EO127</f>
        <v>0</v>
      </c>
      <c r="EQ200" s="150">
        <f t="shared" si="1329"/>
        <v>57.428899999999992</v>
      </c>
      <c r="ER200" s="157">
        <f>+[1]Аппарат!ER195+[1]Филиалы!ER127</f>
        <v>41.871940267449801</v>
      </c>
      <c r="ES200" s="157">
        <f>+[1]Аппарат!ES195+[1]Филиалы!ET127</f>
        <v>15.55695973255019</v>
      </c>
      <c r="ET200" s="68">
        <f>+[1]Аппарат!ET195</f>
        <v>0</v>
      </c>
      <c r="EU200" s="157">
        <f t="shared" si="1600"/>
        <v>-57.428899999999992</v>
      </c>
      <c r="EV200" s="158" t="e">
        <f t="shared" si="1601"/>
        <v>#DIV/0!</v>
      </c>
      <c r="EW200" s="149">
        <f t="shared" si="1330"/>
        <v>0</v>
      </c>
      <c r="EX200" s="157">
        <f>+[1]Аппарат!EX195+[1]Филиалы!EX127</f>
        <v>0</v>
      </c>
      <c r="EY200" s="157">
        <f>+[1]Аппарат!EY195+[1]Филиалы!EZ127</f>
        <v>0</v>
      </c>
      <c r="EZ200" s="68">
        <f>+[1]Филиалы!EY127</f>
        <v>0</v>
      </c>
      <c r="FA200" s="150">
        <f t="shared" si="1331"/>
        <v>0</v>
      </c>
      <c r="FB200" s="157">
        <f>+[1]Аппарат!FB195+[1]Филиалы!FB127</f>
        <v>0</v>
      </c>
      <c r="FC200" s="157">
        <f>+[1]Аппарат!FC195+[1]Филиалы!FD127</f>
        <v>0</v>
      </c>
      <c r="FD200" s="68">
        <f>+[1]Аппарат!FD195</f>
        <v>0</v>
      </c>
      <c r="FE200" s="157">
        <f t="shared" si="1602"/>
        <v>0</v>
      </c>
      <c r="FF200" s="158" t="e">
        <f t="shared" si="1603"/>
        <v>#DIV/0!</v>
      </c>
      <c r="FG200" s="149">
        <f t="shared" si="1332"/>
        <v>0</v>
      </c>
      <c r="FH200" s="157">
        <f>+[1]Аппарат!FH195+[1]Филиалы!FH127</f>
        <v>0</v>
      </c>
      <c r="FI200" s="157">
        <f>+[1]Аппарат!FI195+[1]Филиалы!FJ127</f>
        <v>0</v>
      </c>
      <c r="FJ200" s="68">
        <f>+[1]Филиалы!FI127</f>
        <v>0</v>
      </c>
      <c r="FK200" s="150">
        <f t="shared" si="1333"/>
        <v>14627.562</v>
      </c>
      <c r="FL200" s="157">
        <f>+[1]Аппарат!FL195+[1]Филиалы!FL127</f>
        <v>10704.105106463179</v>
      </c>
      <c r="FM200" s="157">
        <f>+[1]Аппарат!FM195+[1]Филиалы!FN127</f>
        <v>3923.4568935368202</v>
      </c>
      <c r="FN200" s="68">
        <f>+[1]Аппарат!FN195</f>
        <v>0</v>
      </c>
      <c r="FO200" s="157">
        <f t="shared" si="1604"/>
        <v>-14627.562</v>
      </c>
      <c r="FP200" s="158" t="e">
        <f t="shared" si="1605"/>
        <v>#DIV/0!</v>
      </c>
      <c r="FQ200" s="149">
        <f t="shared" si="1334"/>
        <v>0</v>
      </c>
      <c r="FR200" s="68">
        <f t="shared" si="1606"/>
        <v>0</v>
      </c>
      <c r="FS200" s="68">
        <f t="shared" si="1606"/>
        <v>0</v>
      </c>
      <c r="FT200" s="68">
        <f t="shared" si="1606"/>
        <v>0</v>
      </c>
      <c r="FU200" s="150">
        <f t="shared" si="1335"/>
        <v>14684.990900000001</v>
      </c>
      <c r="FV200" s="68">
        <f t="shared" si="1607"/>
        <v>10745.97704673063</v>
      </c>
      <c r="FW200" s="68">
        <f t="shared" si="1607"/>
        <v>3939.0138532693704</v>
      </c>
      <c r="FX200" s="68">
        <f t="shared" si="1607"/>
        <v>0</v>
      </c>
      <c r="FY200" s="157">
        <f t="shared" si="1608"/>
        <v>-14684.990900000001</v>
      </c>
      <c r="FZ200" s="158" t="e">
        <f t="shared" si="1609"/>
        <v>#DIV/0!</v>
      </c>
      <c r="GA200" s="149">
        <f t="shared" si="1336"/>
        <v>0</v>
      </c>
      <c r="GB200" s="68">
        <f t="shared" si="1610"/>
        <v>0</v>
      </c>
      <c r="GC200" s="68">
        <f t="shared" si="1610"/>
        <v>0</v>
      </c>
      <c r="GD200" s="68">
        <f t="shared" si="1610"/>
        <v>0</v>
      </c>
      <c r="GE200" s="150">
        <f t="shared" si="1337"/>
        <v>16673.679900000003</v>
      </c>
      <c r="GF200" s="68">
        <f t="shared" si="1611"/>
        <v>12167.298256658401</v>
      </c>
      <c r="GG200" s="68">
        <f t="shared" si="1611"/>
        <v>4506.3816433415996</v>
      </c>
      <c r="GH200" s="68">
        <f t="shared" si="1611"/>
        <v>0</v>
      </c>
      <c r="GI200" s="157">
        <f t="shared" si="1612"/>
        <v>-16673.679900000003</v>
      </c>
      <c r="GJ200" s="158" t="e">
        <f t="shared" si="1613"/>
        <v>#DIV/0!</v>
      </c>
      <c r="GK200" s="149">
        <f t="shared" si="1338"/>
        <v>0</v>
      </c>
      <c r="GL200" s="68">
        <f t="shared" si="1614"/>
        <v>0</v>
      </c>
      <c r="GM200" s="68">
        <f t="shared" si="1614"/>
        <v>0</v>
      </c>
      <c r="GN200" s="68">
        <f t="shared" si="1614"/>
        <v>0</v>
      </c>
      <c r="GO200" s="150">
        <f t="shared" si="1339"/>
        <v>27928.051900312006</v>
      </c>
      <c r="GP200" s="68">
        <f t="shared" si="1615"/>
        <v>21359.329756592058</v>
      </c>
      <c r="GQ200" s="68">
        <f t="shared" si="1615"/>
        <v>6539.3895033829458</v>
      </c>
      <c r="GR200" s="68">
        <f t="shared" si="1615"/>
        <v>29.332640337000001</v>
      </c>
      <c r="GS200" s="157">
        <f t="shared" si="1616"/>
        <v>-27928.051900312006</v>
      </c>
      <c r="GT200" s="158" t="e">
        <f t="shared" si="1617"/>
        <v>#DIV/0!</v>
      </c>
      <c r="GV200" s="31">
        <f t="shared" si="1618"/>
        <v>0</v>
      </c>
      <c r="GX200" s="65">
        <f t="shared" si="1158"/>
        <v>-11254.372000312002</v>
      </c>
      <c r="GZ200" s="79">
        <f t="shared" si="1375"/>
        <v>4874.9220003120008</v>
      </c>
    </row>
    <row r="201" spans="1:212" ht="25.5" x14ac:dyDescent="0.2">
      <c r="A201" s="374"/>
      <c r="B201" s="185" t="s">
        <v>458</v>
      </c>
      <c r="C201" s="149">
        <f t="shared" si="1555"/>
        <v>0</v>
      </c>
      <c r="D201" s="157">
        <f>+[1]Аппарат!D196</f>
        <v>0</v>
      </c>
      <c r="E201" s="157">
        <f>+[1]Аппарат!E196</f>
        <v>0</v>
      </c>
      <c r="F201" s="68"/>
      <c r="G201" s="150">
        <f t="shared" si="1413"/>
        <v>0</v>
      </c>
      <c r="H201" s="157">
        <f>+[1]Аппарат!H196</f>
        <v>0</v>
      </c>
      <c r="I201" s="157">
        <f>+[1]Аппарат!I196</f>
        <v>0</v>
      </c>
      <c r="J201" s="157">
        <f>+[1]Аппарат!J196</f>
        <v>0</v>
      </c>
      <c r="K201" s="157">
        <f t="shared" si="1556"/>
        <v>0</v>
      </c>
      <c r="L201" s="158" t="e">
        <f t="shared" si="1557"/>
        <v>#DIV/0!</v>
      </c>
      <c r="M201" s="149">
        <f t="shared" si="1558"/>
        <v>0</v>
      </c>
      <c r="N201" s="157">
        <f>+[1]Аппарат!N196</f>
        <v>0</v>
      </c>
      <c r="O201" s="157">
        <f>+[1]Аппарат!O196</f>
        <v>0</v>
      </c>
      <c r="P201" s="68"/>
      <c r="Q201" s="150">
        <f t="shared" si="1559"/>
        <v>0</v>
      </c>
      <c r="R201" s="157">
        <f>+[1]Аппарат!R196</f>
        <v>0</v>
      </c>
      <c r="S201" s="157">
        <f>+[1]Аппарат!S196</f>
        <v>0</v>
      </c>
      <c r="T201" s="157">
        <f>+[1]Аппарат!T196</f>
        <v>0</v>
      </c>
      <c r="U201" s="157">
        <f t="shared" si="1560"/>
        <v>0</v>
      </c>
      <c r="V201" s="158" t="e">
        <f t="shared" si="1561"/>
        <v>#DIV/0!</v>
      </c>
      <c r="W201" s="149">
        <f t="shared" si="1308"/>
        <v>199999.99999999997</v>
      </c>
      <c r="X201" s="157">
        <f>+[1]Аппарат!X196</f>
        <v>146417.8921380706</v>
      </c>
      <c r="Y201" s="157">
        <f>+[1]Аппарат!Y196</f>
        <v>53582.107861929377</v>
      </c>
      <c r="Z201" s="68"/>
      <c r="AA201" s="150">
        <f t="shared" si="1309"/>
        <v>308191.53246772802</v>
      </c>
      <c r="AB201" s="157">
        <f>+[1]Аппарат!AB196</f>
        <v>291031.74747154</v>
      </c>
      <c r="AC201" s="157">
        <f>+[1]Аппарат!AC196</f>
        <v>15306.33253611</v>
      </c>
      <c r="AD201" s="157">
        <f>+[1]Аппарат!AD196</f>
        <v>1853.4524600779998</v>
      </c>
      <c r="AE201" s="157">
        <f t="shared" si="1562"/>
        <v>-108191.53246772804</v>
      </c>
      <c r="AF201" s="158">
        <f t="shared" si="1563"/>
        <v>54.095766233864026</v>
      </c>
      <c r="AG201" s="149">
        <f t="shared" si="1310"/>
        <v>199999.99999999997</v>
      </c>
      <c r="AH201" s="68">
        <f t="shared" si="1564"/>
        <v>146417.8921380706</v>
      </c>
      <c r="AI201" s="68">
        <f t="shared" si="1564"/>
        <v>53582.107861929377</v>
      </c>
      <c r="AJ201" s="68">
        <f t="shared" si="1564"/>
        <v>0</v>
      </c>
      <c r="AK201" s="150">
        <f t="shared" si="1311"/>
        <v>308191.53246772802</v>
      </c>
      <c r="AL201" s="68">
        <f t="shared" si="1565"/>
        <v>291031.74747154</v>
      </c>
      <c r="AM201" s="68">
        <f t="shared" si="1565"/>
        <v>15306.33253611</v>
      </c>
      <c r="AN201" s="68">
        <f t="shared" si="1565"/>
        <v>1853.4524600779998</v>
      </c>
      <c r="AO201" s="157">
        <f t="shared" si="1566"/>
        <v>-108191.53246772804</v>
      </c>
      <c r="AP201" s="158">
        <f t="shared" si="1567"/>
        <v>54.095766233864026</v>
      </c>
      <c r="AQ201" s="149">
        <f t="shared" si="1312"/>
        <v>0</v>
      </c>
      <c r="AR201" s="157">
        <f>+[1]Аппарат!AR196</f>
        <v>0</v>
      </c>
      <c r="AS201" s="157">
        <f>+[1]Аппарат!AS196</f>
        <v>0</v>
      </c>
      <c r="AT201" s="68"/>
      <c r="AU201" s="150">
        <f t="shared" si="1313"/>
        <v>0</v>
      </c>
      <c r="AV201" s="157">
        <f>+[1]Аппарат!AV196</f>
        <v>0</v>
      </c>
      <c r="AW201" s="157">
        <f>+[1]Аппарат!AW196</f>
        <v>0</v>
      </c>
      <c r="AX201" s="68">
        <f>+[1]Аппарат!AX196</f>
        <v>0</v>
      </c>
      <c r="AY201" s="157">
        <f t="shared" si="1568"/>
        <v>0</v>
      </c>
      <c r="AZ201" s="158" t="e">
        <f t="shared" si="1569"/>
        <v>#DIV/0!</v>
      </c>
      <c r="BA201" s="149">
        <f t="shared" si="1314"/>
        <v>0</v>
      </c>
      <c r="BB201" s="157">
        <f>+[1]Аппарат!BB196</f>
        <v>0</v>
      </c>
      <c r="BC201" s="157">
        <f>+[1]Аппарат!BC196</f>
        <v>0</v>
      </c>
      <c r="BD201" s="68"/>
      <c r="BE201" s="150">
        <f t="shared" si="1315"/>
        <v>0</v>
      </c>
      <c r="BF201" s="157">
        <f>+[1]Аппарат!BF196</f>
        <v>0</v>
      </c>
      <c r="BG201" s="157">
        <f>+[1]Аппарат!BG196</f>
        <v>0</v>
      </c>
      <c r="BH201" s="157">
        <f>+[1]Аппарат!BH196</f>
        <v>0</v>
      </c>
      <c r="BI201" s="157">
        <f t="shared" si="1570"/>
        <v>0</v>
      </c>
      <c r="BJ201" s="158" t="e">
        <f t="shared" si="1571"/>
        <v>#DIV/0!</v>
      </c>
      <c r="BK201" s="149">
        <f t="shared" si="1316"/>
        <v>0</v>
      </c>
      <c r="BL201" s="157">
        <f>+[1]Аппарат!BL196</f>
        <v>0</v>
      </c>
      <c r="BM201" s="157">
        <f>+[1]Аппарат!BM196</f>
        <v>0</v>
      </c>
      <c r="BN201" s="68"/>
      <c r="BO201" s="150">
        <f t="shared" si="1317"/>
        <v>0</v>
      </c>
      <c r="BP201" s="157">
        <f>+[1]Аппарат!BP196</f>
        <v>0</v>
      </c>
      <c r="BQ201" s="157">
        <f>+[1]Аппарат!BQ196</f>
        <v>0</v>
      </c>
      <c r="BR201" s="68">
        <f>+[1]Аппарат!BR196</f>
        <v>0</v>
      </c>
      <c r="BS201" s="157">
        <f t="shared" si="1572"/>
        <v>0</v>
      </c>
      <c r="BT201" s="158" t="e">
        <f t="shared" si="1573"/>
        <v>#DIV/0!</v>
      </c>
      <c r="BU201" s="149">
        <f t="shared" si="1318"/>
        <v>0</v>
      </c>
      <c r="BV201" s="68">
        <f t="shared" si="1574"/>
        <v>0</v>
      </c>
      <c r="BW201" s="68">
        <f t="shared" si="1574"/>
        <v>0</v>
      </c>
      <c r="BX201" s="68">
        <f t="shared" si="1574"/>
        <v>0</v>
      </c>
      <c r="BY201" s="150">
        <f t="shared" si="1319"/>
        <v>0</v>
      </c>
      <c r="BZ201" s="68">
        <f t="shared" si="1575"/>
        <v>0</v>
      </c>
      <c r="CA201" s="68">
        <f t="shared" si="1575"/>
        <v>0</v>
      </c>
      <c r="CB201" s="68">
        <f t="shared" si="1575"/>
        <v>0</v>
      </c>
      <c r="CC201" s="157">
        <f t="shared" si="1576"/>
        <v>0</v>
      </c>
      <c r="CD201" s="158" t="e">
        <f t="shared" si="1577"/>
        <v>#DIV/0!</v>
      </c>
      <c r="CE201" s="149">
        <f t="shared" si="1320"/>
        <v>199999.99999999997</v>
      </c>
      <c r="CF201" s="68">
        <f t="shared" si="1578"/>
        <v>146417.8921380706</v>
      </c>
      <c r="CG201" s="68">
        <f t="shared" si="1578"/>
        <v>53582.107861929377</v>
      </c>
      <c r="CH201" s="68">
        <f t="shared" si="1578"/>
        <v>0</v>
      </c>
      <c r="CI201" s="150">
        <f t="shared" si="1321"/>
        <v>308191.53246772802</v>
      </c>
      <c r="CJ201" s="68">
        <f t="shared" si="1579"/>
        <v>291031.74747154</v>
      </c>
      <c r="CK201" s="68">
        <f t="shared" si="1579"/>
        <v>15306.33253611</v>
      </c>
      <c r="CL201" s="68">
        <f t="shared" si="1579"/>
        <v>1853.4524600779998</v>
      </c>
      <c r="CM201" s="157">
        <f t="shared" si="1194"/>
        <v>-108191.53246772804</v>
      </c>
      <c r="CN201" s="158">
        <f t="shared" si="1195"/>
        <v>54.095766233864026</v>
      </c>
      <c r="CO201" s="149">
        <f t="shared" si="1580"/>
        <v>0</v>
      </c>
      <c r="CP201" s="157">
        <f>+[1]Аппарат!CP196</f>
        <v>0</v>
      </c>
      <c r="CQ201" s="157">
        <f>+[1]Аппарат!CQ196</f>
        <v>0</v>
      </c>
      <c r="CR201" s="68"/>
      <c r="CS201" s="150">
        <f t="shared" si="1581"/>
        <v>0</v>
      </c>
      <c r="CT201" s="157">
        <f>+[1]Аппарат!CT196</f>
        <v>0</v>
      </c>
      <c r="CU201" s="157">
        <f>+[1]Аппарат!CU196</f>
        <v>0</v>
      </c>
      <c r="CV201" s="68">
        <f>+[1]Аппарат!CV196</f>
        <v>0</v>
      </c>
      <c r="CW201" s="157">
        <f t="shared" si="1582"/>
        <v>0</v>
      </c>
      <c r="CX201" s="158" t="e">
        <f t="shared" si="1583"/>
        <v>#DIV/0!</v>
      </c>
      <c r="CY201" s="149">
        <f t="shared" si="1584"/>
        <v>0</v>
      </c>
      <c r="CZ201" s="157">
        <f>+[1]Аппарат!CZ196</f>
        <v>0</v>
      </c>
      <c r="DA201" s="157">
        <f>+[1]Аппарат!DA196</f>
        <v>0</v>
      </c>
      <c r="DB201" s="68"/>
      <c r="DC201" s="150">
        <f t="shared" si="1585"/>
        <v>0</v>
      </c>
      <c r="DD201" s="157">
        <f>+[1]Аппарат!DD196</f>
        <v>0</v>
      </c>
      <c r="DE201" s="157">
        <f>+[1]Аппарат!DE196</f>
        <v>0</v>
      </c>
      <c r="DF201" s="68">
        <f>+[1]Аппарат!DF196</f>
        <v>0</v>
      </c>
      <c r="DG201" s="157">
        <f t="shared" si="1586"/>
        <v>0</v>
      </c>
      <c r="DH201" s="158" t="e">
        <f t="shared" si="1587"/>
        <v>#DIV/0!</v>
      </c>
      <c r="DI201" s="149">
        <f t="shared" si="1322"/>
        <v>0</v>
      </c>
      <c r="DJ201" s="157">
        <f>+[1]Аппарат!DJ196</f>
        <v>0</v>
      </c>
      <c r="DK201" s="157">
        <f>+[1]Аппарат!DK196</f>
        <v>0</v>
      </c>
      <c r="DL201" s="68"/>
      <c r="DM201" s="150">
        <f t="shared" si="1323"/>
        <v>0</v>
      </c>
      <c r="DN201" s="157">
        <f>+[1]Аппарат!DN196</f>
        <v>0</v>
      </c>
      <c r="DO201" s="157">
        <f>+[1]Аппарат!DO196</f>
        <v>0</v>
      </c>
      <c r="DP201" s="68">
        <f>+[1]Аппарат!DP196</f>
        <v>0</v>
      </c>
      <c r="DQ201" s="157">
        <f t="shared" si="1588"/>
        <v>0</v>
      </c>
      <c r="DR201" s="158" t="e">
        <f t="shared" si="1589"/>
        <v>#DIV/0!</v>
      </c>
      <c r="DS201" s="149">
        <f t="shared" si="1590"/>
        <v>0</v>
      </c>
      <c r="DT201" s="68">
        <f t="shared" si="1591"/>
        <v>0</v>
      </c>
      <c r="DU201" s="68">
        <f t="shared" si="1591"/>
        <v>0</v>
      </c>
      <c r="DV201" s="68">
        <f t="shared" si="1591"/>
        <v>0</v>
      </c>
      <c r="DW201" s="150">
        <f t="shared" si="1325"/>
        <v>0</v>
      </c>
      <c r="DX201" s="68">
        <f t="shared" si="1592"/>
        <v>0</v>
      </c>
      <c r="DY201" s="68">
        <f t="shared" si="1592"/>
        <v>0</v>
      </c>
      <c r="DZ201" s="68">
        <f t="shared" si="1592"/>
        <v>0</v>
      </c>
      <c r="EA201" s="157">
        <f t="shared" si="1593"/>
        <v>0</v>
      </c>
      <c r="EB201" s="158" t="e">
        <f t="shared" si="1594"/>
        <v>#DIV/0!</v>
      </c>
      <c r="EC201" s="149">
        <f t="shared" si="1595"/>
        <v>199999.99999999997</v>
      </c>
      <c r="ED201" s="68">
        <f t="shared" si="1596"/>
        <v>146417.8921380706</v>
      </c>
      <c r="EE201" s="68">
        <f t="shared" si="1596"/>
        <v>53582.107861929377</v>
      </c>
      <c r="EF201" s="68">
        <f t="shared" si="1596"/>
        <v>0</v>
      </c>
      <c r="EG201" s="150">
        <f t="shared" si="1327"/>
        <v>308191.53246772802</v>
      </c>
      <c r="EH201" s="68">
        <f t="shared" si="1597"/>
        <v>291031.74747154</v>
      </c>
      <c r="EI201" s="68">
        <f t="shared" si="1597"/>
        <v>15306.33253611</v>
      </c>
      <c r="EJ201" s="68">
        <f t="shared" si="1597"/>
        <v>1853.4524600779998</v>
      </c>
      <c r="EK201" s="157">
        <f t="shared" si="1598"/>
        <v>-108191.53246772804</v>
      </c>
      <c r="EL201" s="158">
        <f t="shared" si="1599"/>
        <v>54.095766233864026</v>
      </c>
      <c r="EM201" s="149">
        <f t="shared" si="1328"/>
        <v>0</v>
      </c>
      <c r="EN201" s="157">
        <f>+[1]Аппарат!EN196</f>
        <v>0</v>
      </c>
      <c r="EO201" s="157">
        <f>+[1]Аппарат!EO196</f>
        <v>0</v>
      </c>
      <c r="EP201" s="68"/>
      <c r="EQ201" s="150">
        <f t="shared" si="1329"/>
        <v>0</v>
      </c>
      <c r="ER201" s="157">
        <f>+[1]Аппарат!ER196</f>
        <v>0</v>
      </c>
      <c r="ES201" s="157">
        <f>+[1]Аппарат!ES196</f>
        <v>0</v>
      </c>
      <c r="ET201" s="68">
        <f>+[1]Аппарат!ET196</f>
        <v>0</v>
      </c>
      <c r="EU201" s="157">
        <f t="shared" si="1600"/>
        <v>0</v>
      </c>
      <c r="EV201" s="158" t="e">
        <f t="shared" si="1601"/>
        <v>#DIV/0!</v>
      </c>
      <c r="EW201" s="149">
        <f t="shared" si="1330"/>
        <v>0</v>
      </c>
      <c r="EX201" s="157">
        <f>+[1]Аппарат!EX196</f>
        <v>0</v>
      </c>
      <c r="EY201" s="157">
        <f>+[1]Аппарат!EY196</f>
        <v>0</v>
      </c>
      <c r="EZ201" s="68"/>
      <c r="FA201" s="150">
        <f t="shared" si="1331"/>
        <v>0</v>
      </c>
      <c r="FB201" s="157">
        <f>+[1]Аппарат!FB196</f>
        <v>0</v>
      </c>
      <c r="FC201" s="157">
        <f>+[1]Аппарат!FC196</f>
        <v>0</v>
      </c>
      <c r="FD201" s="68">
        <f>+[1]Аппарат!FD196</f>
        <v>0</v>
      </c>
      <c r="FE201" s="157">
        <f t="shared" si="1602"/>
        <v>0</v>
      </c>
      <c r="FF201" s="158" t="e">
        <f t="shared" si="1603"/>
        <v>#DIV/0!</v>
      </c>
      <c r="FG201" s="149">
        <f t="shared" si="1332"/>
        <v>0</v>
      </c>
      <c r="FH201" s="157">
        <f>+[1]Аппарат!FH196</f>
        <v>0</v>
      </c>
      <c r="FI201" s="157">
        <f>+[1]Аппарат!FI196</f>
        <v>0</v>
      </c>
      <c r="FJ201" s="68"/>
      <c r="FK201" s="150">
        <f t="shared" si="1333"/>
        <v>0</v>
      </c>
      <c r="FL201" s="157">
        <f>+[1]Аппарат!FL196</f>
        <v>0</v>
      </c>
      <c r="FM201" s="157">
        <f>+[1]Аппарат!FM196</f>
        <v>0</v>
      </c>
      <c r="FN201" s="68">
        <f>+[1]Аппарат!FN196</f>
        <v>0</v>
      </c>
      <c r="FO201" s="157">
        <f t="shared" si="1604"/>
        <v>0</v>
      </c>
      <c r="FP201" s="158" t="e">
        <f t="shared" si="1605"/>
        <v>#DIV/0!</v>
      </c>
      <c r="FQ201" s="149">
        <f t="shared" si="1334"/>
        <v>0</v>
      </c>
      <c r="FR201" s="68">
        <f t="shared" si="1606"/>
        <v>0</v>
      </c>
      <c r="FS201" s="68">
        <f t="shared" si="1606"/>
        <v>0</v>
      </c>
      <c r="FT201" s="68">
        <f t="shared" si="1606"/>
        <v>0</v>
      </c>
      <c r="FU201" s="150">
        <f t="shared" si="1335"/>
        <v>0</v>
      </c>
      <c r="FV201" s="68">
        <f t="shared" si="1607"/>
        <v>0</v>
      </c>
      <c r="FW201" s="68">
        <f t="shared" si="1607"/>
        <v>0</v>
      </c>
      <c r="FX201" s="68">
        <f t="shared" si="1607"/>
        <v>0</v>
      </c>
      <c r="FY201" s="157">
        <f t="shared" si="1608"/>
        <v>0</v>
      </c>
      <c r="FZ201" s="158" t="e">
        <f t="shared" si="1609"/>
        <v>#DIV/0!</v>
      </c>
      <c r="GA201" s="149">
        <f t="shared" si="1336"/>
        <v>0</v>
      </c>
      <c r="GB201" s="68">
        <f t="shared" si="1610"/>
        <v>0</v>
      </c>
      <c r="GC201" s="68">
        <f t="shared" si="1610"/>
        <v>0</v>
      </c>
      <c r="GD201" s="68">
        <f t="shared" si="1610"/>
        <v>0</v>
      </c>
      <c r="GE201" s="150">
        <f t="shared" si="1337"/>
        <v>0</v>
      </c>
      <c r="GF201" s="68">
        <f t="shared" si="1611"/>
        <v>0</v>
      </c>
      <c r="GG201" s="68">
        <f t="shared" si="1611"/>
        <v>0</v>
      </c>
      <c r="GH201" s="68">
        <f t="shared" si="1611"/>
        <v>0</v>
      </c>
      <c r="GI201" s="157">
        <f t="shared" si="1612"/>
        <v>0</v>
      </c>
      <c r="GJ201" s="158" t="e">
        <f t="shared" si="1613"/>
        <v>#DIV/0!</v>
      </c>
      <c r="GK201" s="149">
        <f t="shared" si="1338"/>
        <v>199999.99999999997</v>
      </c>
      <c r="GL201" s="68">
        <f t="shared" si="1614"/>
        <v>146417.8921380706</v>
      </c>
      <c r="GM201" s="68">
        <f t="shared" si="1614"/>
        <v>53582.107861929377</v>
      </c>
      <c r="GN201" s="68">
        <f t="shared" si="1614"/>
        <v>0</v>
      </c>
      <c r="GO201" s="150">
        <f t="shared" si="1339"/>
        <v>308191.53246772802</v>
      </c>
      <c r="GP201" s="68">
        <f t="shared" si="1615"/>
        <v>291031.74747154</v>
      </c>
      <c r="GQ201" s="68">
        <f t="shared" si="1615"/>
        <v>15306.33253611</v>
      </c>
      <c r="GR201" s="68">
        <f t="shared" si="1615"/>
        <v>1853.4524600779998</v>
      </c>
      <c r="GS201" s="157">
        <f t="shared" si="1616"/>
        <v>-108191.53246772804</v>
      </c>
      <c r="GT201" s="158">
        <f t="shared" si="1617"/>
        <v>54.095766233864026</v>
      </c>
      <c r="GV201" s="31">
        <f t="shared" si="1618"/>
        <v>199999.99999999997</v>
      </c>
      <c r="GX201" s="65">
        <f t="shared" si="1158"/>
        <v>-308191.53246772802</v>
      </c>
      <c r="GZ201" s="79">
        <f t="shared" si="1375"/>
        <v>308191.53246772802</v>
      </c>
    </row>
    <row r="202" spans="1:212" ht="15" x14ac:dyDescent="0.2">
      <c r="A202" s="374"/>
      <c r="B202" s="186" t="s">
        <v>459</v>
      </c>
      <c r="C202" s="149">
        <f t="shared" si="1555"/>
        <v>0</v>
      </c>
      <c r="D202" s="157">
        <f>+[1]Аппарат!D197</f>
        <v>0</v>
      </c>
      <c r="E202" s="157">
        <f>+[1]Аппарат!E197+[1]Филиалы!F128</f>
        <v>0</v>
      </c>
      <c r="F202" s="68">
        <f>+[1]Филиалы!E128</f>
        <v>0</v>
      </c>
      <c r="G202" s="150">
        <f t="shared" si="1413"/>
        <v>0</v>
      </c>
      <c r="H202" s="157">
        <f>+[1]Аппарат!H197</f>
        <v>0</v>
      </c>
      <c r="I202" s="157">
        <f>+[1]Аппарат!I197+[1]Филиалы!J128</f>
        <v>0</v>
      </c>
      <c r="J202" s="157">
        <f>+[1]Аппарат!J197</f>
        <v>0</v>
      </c>
      <c r="K202" s="157">
        <f t="shared" si="1556"/>
        <v>0</v>
      </c>
      <c r="L202" s="158" t="e">
        <f t="shared" si="1557"/>
        <v>#DIV/0!</v>
      </c>
      <c r="M202" s="149">
        <f t="shared" si="1558"/>
        <v>0</v>
      </c>
      <c r="N202" s="157">
        <f>+[1]Аппарат!N197</f>
        <v>0</v>
      </c>
      <c r="O202" s="157">
        <f>+[1]Аппарат!O197+[1]Филиалы!P128</f>
        <v>0</v>
      </c>
      <c r="P202" s="68">
        <f>+[1]Филиалы!O128</f>
        <v>0</v>
      </c>
      <c r="Q202" s="150">
        <f t="shared" si="1559"/>
        <v>0</v>
      </c>
      <c r="R202" s="157">
        <f>+[1]Аппарат!R197</f>
        <v>0</v>
      </c>
      <c r="S202" s="157">
        <f>+[1]Аппарат!S197+[1]Филиалы!T128</f>
        <v>0</v>
      </c>
      <c r="T202" s="157">
        <f>+[1]Аппарат!T197</f>
        <v>0</v>
      </c>
      <c r="U202" s="157">
        <f t="shared" si="1560"/>
        <v>0</v>
      </c>
      <c r="V202" s="158" t="e">
        <f t="shared" si="1561"/>
        <v>#DIV/0!</v>
      </c>
      <c r="W202" s="149">
        <f t="shared" si="1308"/>
        <v>0</v>
      </c>
      <c r="X202" s="157">
        <f>+[1]Аппарат!X197</f>
        <v>0</v>
      </c>
      <c r="Y202" s="157">
        <f>+[1]Аппарат!Y197+[1]Филиалы!Z128</f>
        <v>0</v>
      </c>
      <c r="Z202" s="68">
        <f>+[1]Филиалы!Y128</f>
        <v>0</v>
      </c>
      <c r="AA202" s="150">
        <f t="shared" si="1309"/>
        <v>2.9209766319999999</v>
      </c>
      <c r="AB202" s="157">
        <f>+[1]Аппарат!AB197</f>
        <v>2.7583295099999998</v>
      </c>
      <c r="AC202" s="157">
        <f>+[1]Аппарат!AC197+[1]Филиалы!AD128</f>
        <v>0.14507146499999998</v>
      </c>
      <c r="AD202" s="157">
        <f>+[1]Аппарат!AD197</f>
        <v>1.7575656999999998E-2</v>
      </c>
      <c r="AE202" s="157">
        <f t="shared" si="1562"/>
        <v>-2.9209766319999999</v>
      </c>
      <c r="AF202" s="158" t="e">
        <f t="shared" si="1563"/>
        <v>#DIV/0!</v>
      </c>
      <c r="AG202" s="149">
        <f t="shared" si="1310"/>
        <v>0</v>
      </c>
      <c r="AH202" s="68">
        <f t="shared" si="1564"/>
        <v>0</v>
      </c>
      <c r="AI202" s="68">
        <f t="shared" si="1564"/>
        <v>0</v>
      </c>
      <c r="AJ202" s="68">
        <f t="shared" si="1564"/>
        <v>0</v>
      </c>
      <c r="AK202" s="150">
        <f t="shared" si="1311"/>
        <v>2.9209766319999999</v>
      </c>
      <c r="AL202" s="68">
        <f t="shared" si="1565"/>
        <v>2.7583295099999998</v>
      </c>
      <c r="AM202" s="68">
        <f t="shared" si="1565"/>
        <v>0.14507146499999998</v>
      </c>
      <c r="AN202" s="68">
        <f t="shared" si="1565"/>
        <v>1.7575656999999998E-2</v>
      </c>
      <c r="AO202" s="157">
        <f t="shared" si="1566"/>
        <v>-2.9209766319999999</v>
      </c>
      <c r="AP202" s="158" t="e">
        <f t="shared" si="1567"/>
        <v>#DIV/0!</v>
      </c>
      <c r="AQ202" s="149">
        <f t="shared" si="1312"/>
        <v>0</v>
      </c>
      <c r="AR202" s="157">
        <f>+[1]Аппарат!AR197</f>
        <v>0</v>
      </c>
      <c r="AS202" s="157">
        <f>+[1]Аппарат!AS197+[1]Филиалы!AT128</f>
        <v>0</v>
      </c>
      <c r="AT202" s="68">
        <f>+[1]Филиалы!AS128</f>
        <v>0</v>
      </c>
      <c r="AU202" s="150">
        <f t="shared" si="1313"/>
        <v>0</v>
      </c>
      <c r="AV202" s="157">
        <f>+[1]Аппарат!AV197</f>
        <v>0</v>
      </c>
      <c r="AW202" s="157">
        <f>+[1]Аппарат!AW197+[1]Филиалы!AX128</f>
        <v>0</v>
      </c>
      <c r="AX202" s="68">
        <f>+[1]Аппарат!AX197</f>
        <v>0</v>
      </c>
      <c r="AY202" s="157">
        <f t="shared" si="1568"/>
        <v>0</v>
      </c>
      <c r="AZ202" s="158" t="e">
        <f t="shared" si="1569"/>
        <v>#DIV/0!</v>
      </c>
      <c r="BA202" s="149">
        <f t="shared" si="1314"/>
        <v>0</v>
      </c>
      <c r="BB202" s="157">
        <f>+[1]Аппарат!BB197</f>
        <v>0</v>
      </c>
      <c r="BC202" s="157">
        <f>+[1]Аппарат!BC197+[1]Филиалы!BD128</f>
        <v>0</v>
      </c>
      <c r="BD202" s="68">
        <f>+[1]Филиалы!BC128</f>
        <v>0</v>
      </c>
      <c r="BE202" s="150">
        <f t="shared" si="1315"/>
        <v>0</v>
      </c>
      <c r="BF202" s="157">
        <f>+[1]Аппарат!BF197</f>
        <v>0</v>
      </c>
      <c r="BG202" s="157">
        <f>+[1]Аппарат!BG197+[1]Филиалы!BH128</f>
        <v>0</v>
      </c>
      <c r="BH202" s="157">
        <f>+[1]Аппарат!BH197+[1]Филиалы!BG128</f>
        <v>0</v>
      </c>
      <c r="BI202" s="157">
        <f t="shared" si="1570"/>
        <v>0</v>
      </c>
      <c r="BJ202" s="158" t="e">
        <f t="shared" si="1571"/>
        <v>#DIV/0!</v>
      </c>
      <c r="BK202" s="149">
        <f t="shared" si="1316"/>
        <v>0</v>
      </c>
      <c r="BL202" s="157">
        <f>+[1]Аппарат!BL197</f>
        <v>0</v>
      </c>
      <c r="BM202" s="157">
        <f>+[1]Аппарат!BM197+[1]Филиалы!BN128</f>
        <v>0</v>
      </c>
      <c r="BN202" s="68">
        <f>+[1]Филиалы!BM128</f>
        <v>0</v>
      </c>
      <c r="BO202" s="150">
        <f t="shared" si="1317"/>
        <v>1.9810000000000003</v>
      </c>
      <c r="BP202" s="157">
        <f>+[1]Аппарат!BP197</f>
        <v>1.4310310263737098</v>
      </c>
      <c r="BQ202" s="157">
        <f>+[1]Аппарат!BQ197+[1]Филиалы!BR128</f>
        <v>0.54996897362629049</v>
      </c>
      <c r="BR202" s="68">
        <f>+[1]Аппарат!BR197</f>
        <v>0</v>
      </c>
      <c r="BS202" s="157">
        <f t="shared" si="1572"/>
        <v>-1.9810000000000003</v>
      </c>
      <c r="BT202" s="158" t="e">
        <f t="shared" si="1573"/>
        <v>#DIV/0!</v>
      </c>
      <c r="BU202" s="149">
        <f t="shared" si="1318"/>
        <v>0</v>
      </c>
      <c r="BV202" s="68">
        <f t="shared" si="1574"/>
        <v>0</v>
      </c>
      <c r="BW202" s="68">
        <f t="shared" si="1574"/>
        <v>0</v>
      </c>
      <c r="BX202" s="68">
        <f t="shared" si="1574"/>
        <v>0</v>
      </c>
      <c r="BY202" s="150">
        <f t="shared" si="1319"/>
        <v>1.9810000000000003</v>
      </c>
      <c r="BZ202" s="68">
        <f t="shared" si="1575"/>
        <v>1.4310310263737098</v>
      </c>
      <c r="CA202" s="68">
        <f t="shared" si="1575"/>
        <v>0.54996897362629049</v>
      </c>
      <c r="CB202" s="68">
        <f t="shared" si="1575"/>
        <v>0</v>
      </c>
      <c r="CC202" s="157">
        <f t="shared" si="1576"/>
        <v>-1.9810000000000003</v>
      </c>
      <c r="CD202" s="158" t="e">
        <f t="shared" si="1577"/>
        <v>#DIV/0!</v>
      </c>
      <c r="CE202" s="149">
        <f t="shared" si="1320"/>
        <v>0</v>
      </c>
      <c r="CF202" s="68">
        <f t="shared" si="1578"/>
        <v>0</v>
      </c>
      <c r="CG202" s="68">
        <f t="shared" si="1578"/>
        <v>0</v>
      </c>
      <c r="CH202" s="68">
        <f t="shared" si="1578"/>
        <v>0</v>
      </c>
      <c r="CI202" s="150">
        <f t="shared" si="1321"/>
        <v>4.9019766320000002</v>
      </c>
      <c r="CJ202" s="68">
        <f t="shared" si="1579"/>
        <v>4.1893605363737096</v>
      </c>
      <c r="CK202" s="68">
        <f t="shared" si="1579"/>
        <v>0.6950404386262905</v>
      </c>
      <c r="CL202" s="68">
        <f t="shared" si="1579"/>
        <v>1.7575656999999998E-2</v>
      </c>
      <c r="CM202" s="157">
        <f t="shared" si="1194"/>
        <v>-4.9019766320000002</v>
      </c>
      <c r="CN202" s="158" t="e">
        <f t="shared" si="1195"/>
        <v>#DIV/0!</v>
      </c>
      <c r="CO202" s="149">
        <f t="shared" si="1580"/>
        <v>0</v>
      </c>
      <c r="CP202" s="157">
        <f>+[1]Аппарат!CP197</f>
        <v>0</v>
      </c>
      <c r="CQ202" s="157">
        <f>+[1]Аппарат!CQ197+[1]Филиалы!CR128</f>
        <v>0</v>
      </c>
      <c r="CR202" s="68">
        <f>+[1]Филиалы!CQ128</f>
        <v>0</v>
      </c>
      <c r="CS202" s="150">
        <f t="shared" si="1581"/>
        <v>0</v>
      </c>
      <c r="CT202" s="157">
        <f>+[1]Аппарат!CT197</f>
        <v>0</v>
      </c>
      <c r="CU202" s="157">
        <f>+[1]Аппарат!CU197+[1]Филиалы!CV128</f>
        <v>0</v>
      </c>
      <c r="CV202" s="68">
        <f>+[1]Аппарат!CV197</f>
        <v>0</v>
      </c>
      <c r="CW202" s="157">
        <f t="shared" si="1582"/>
        <v>0</v>
      </c>
      <c r="CX202" s="158" t="e">
        <f t="shared" si="1583"/>
        <v>#DIV/0!</v>
      </c>
      <c r="CY202" s="149">
        <f t="shared" si="1584"/>
        <v>0</v>
      </c>
      <c r="CZ202" s="157">
        <f>+[1]Аппарат!CZ197</f>
        <v>0</v>
      </c>
      <c r="DA202" s="157">
        <f>+[1]Аппарат!DA197+[1]Филиалы!DB128</f>
        <v>0</v>
      </c>
      <c r="DB202" s="68">
        <f>+[1]Филиалы!DA128</f>
        <v>0</v>
      </c>
      <c r="DC202" s="150">
        <f t="shared" si="1585"/>
        <v>0</v>
      </c>
      <c r="DD202" s="157">
        <f>+[1]Аппарат!DD197</f>
        <v>0</v>
      </c>
      <c r="DE202" s="157">
        <f>+[1]Аппарат!DE197+[1]Филиалы!DF128</f>
        <v>0</v>
      </c>
      <c r="DF202" s="68">
        <f>+[1]Аппарат!DF197</f>
        <v>0</v>
      </c>
      <c r="DG202" s="157">
        <f t="shared" si="1586"/>
        <v>0</v>
      </c>
      <c r="DH202" s="158" t="e">
        <f t="shared" si="1587"/>
        <v>#DIV/0!</v>
      </c>
      <c r="DI202" s="149">
        <f t="shared" si="1322"/>
        <v>0</v>
      </c>
      <c r="DJ202" s="157">
        <f>+[1]Аппарат!DJ197</f>
        <v>0</v>
      </c>
      <c r="DK202" s="157">
        <f>+[1]Аппарат!DK197+[1]Филиалы!DL128</f>
        <v>0</v>
      </c>
      <c r="DL202" s="68">
        <f>+[1]Филиалы!DK128</f>
        <v>0</v>
      </c>
      <c r="DM202" s="150">
        <f t="shared" si="1323"/>
        <v>1.272</v>
      </c>
      <c r="DN202" s="157">
        <f>+[1]Аппарат!DN197</f>
        <v>0.92460414395639678</v>
      </c>
      <c r="DO202" s="157">
        <f>+[1]Аппарат!DO197+[1]Филиалы!DP128</f>
        <v>0.34739585604360324</v>
      </c>
      <c r="DP202" s="68">
        <f>+[1]Аппарат!DP197</f>
        <v>0</v>
      </c>
      <c r="DQ202" s="157">
        <f t="shared" si="1588"/>
        <v>-1.272</v>
      </c>
      <c r="DR202" s="158" t="e">
        <f t="shared" si="1589"/>
        <v>#DIV/0!</v>
      </c>
      <c r="DS202" s="149">
        <f t="shared" si="1590"/>
        <v>0</v>
      </c>
      <c r="DT202" s="68">
        <f t="shared" si="1591"/>
        <v>0</v>
      </c>
      <c r="DU202" s="68">
        <f t="shared" si="1591"/>
        <v>0</v>
      </c>
      <c r="DV202" s="68">
        <f t="shared" si="1591"/>
        <v>0</v>
      </c>
      <c r="DW202" s="150">
        <f t="shared" si="1325"/>
        <v>1.272</v>
      </c>
      <c r="DX202" s="68">
        <f t="shared" si="1592"/>
        <v>0.92460414395639678</v>
      </c>
      <c r="DY202" s="68">
        <f t="shared" si="1592"/>
        <v>0.34739585604360324</v>
      </c>
      <c r="DZ202" s="68">
        <f t="shared" si="1592"/>
        <v>0</v>
      </c>
      <c r="EA202" s="157">
        <f t="shared" si="1593"/>
        <v>-1.272</v>
      </c>
      <c r="EB202" s="158" t="e">
        <f t="shared" si="1594"/>
        <v>#DIV/0!</v>
      </c>
      <c r="EC202" s="149">
        <f t="shared" si="1595"/>
        <v>0</v>
      </c>
      <c r="ED202" s="68">
        <f t="shared" si="1596"/>
        <v>0</v>
      </c>
      <c r="EE202" s="68">
        <f t="shared" si="1596"/>
        <v>0</v>
      </c>
      <c r="EF202" s="68">
        <f t="shared" si="1596"/>
        <v>0</v>
      </c>
      <c r="EG202" s="150">
        <f t="shared" si="1327"/>
        <v>6.1739766320000005</v>
      </c>
      <c r="EH202" s="68">
        <f t="shared" si="1597"/>
        <v>5.1139646803301062</v>
      </c>
      <c r="EI202" s="68">
        <f t="shared" si="1597"/>
        <v>1.0424362946698937</v>
      </c>
      <c r="EJ202" s="68">
        <f t="shared" si="1597"/>
        <v>1.7575656999999998E-2</v>
      </c>
      <c r="EK202" s="157">
        <f t="shared" si="1598"/>
        <v>-6.1739766320000005</v>
      </c>
      <c r="EL202" s="158" t="e">
        <f t="shared" si="1599"/>
        <v>#DIV/0!</v>
      </c>
      <c r="EM202" s="149">
        <f t="shared" si="1328"/>
        <v>0</v>
      </c>
      <c r="EN202" s="157">
        <f>+[1]Аппарат!EN197</f>
        <v>0</v>
      </c>
      <c r="EO202" s="157">
        <f>+[1]Аппарат!EO197+[1]Филиалы!EP128</f>
        <v>0</v>
      </c>
      <c r="EP202" s="68">
        <f>+[1]Филиалы!EO128</f>
        <v>0</v>
      </c>
      <c r="EQ202" s="150">
        <f t="shared" si="1329"/>
        <v>0</v>
      </c>
      <c r="ER202" s="157">
        <f>+[1]Аппарат!ER197</f>
        <v>0</v>
      </c>
      <c r="ES202" s="157">
        <f>+[1]Аппарат!ES197+[1]Филиалы!ET128</f>
        <v>0</v>
      </c>
      <c r="ET202" s="68">
        <f>+[1]Аппарат!ET197</f>
        <v>0</v>
      </c>
      <c r="EU202" s="157">
        <f t="shared" si="1600"/>
        <v>0</v>
      </c>
      <c r="EV202" s="158" t="e">
        <f t="shared" si="1601"/>
        <v>#DIV/0!</v>
      </c>
      <c r="EW202" s="149">
        <f t="shared" si="1330"/>
        <v>0</v>
      </c>
      <c r="EX202" s="157">
        <f>+[1]Аппарат!EX197</f>
        <v>0</v>
      </c>
      <c r="EY202" s="157">
        <f>+[1]Аппарат!EY197+[1]Филиалы!EZ128</f>
        <v>0</v>
      </c>
      <c r="EZ202" s="68">
        <f>+[1]Филиалы!EY128</f>
        <v>0</v>
      </c>
      <c r="FA202" s="150">
        <f t="shared" si="1331"/>
        <v>0</v>
      </c>
      <c r="FB202" s="157">
        <f>+[1]Аппарат!FB197</f>
        <v>0</v>
      </c>
      <c r="FC202" s="157">
        <f>+[1]Аппарат!FC197+[1]Филиалы!FD128</f>
        <v>0</v>
      </c>
      <c r="FD202" s="68">
        <f>+[1]Аппарат!FD197</f>
        <v>0</v>
      </c>
      <c r="FE202" s="157">
        <f t="shared" si="1602"/>
        <v>0</v>
      </c>
      <c r="FF202" s="158" t="e">
        <f t="shared" si="1603"/>
        <v>#DIV/0!</v>
      </c>
      <c r="FG202" s="149">
        <f t="shared" si="1332"/>
        <v>0</v>
      </c>
      <c r="FH202" s="157">
        <f>+[1]Аппарат!FH197</f>
        <v>0</v>
      </c>
      <c r="FI202" s="157">
        <f>+[1]Аппарат!FI197+[1]Филиалы!FJ128</f>
        <v>0</v>
      </c>
      <c r="FJ202" s="68">
        <f>+[1]Филиалы!FI128</f>
        <v>0</v>
      </c>
      <c r="FK202" s="150">
        <f t="shared" si="1333"/>
        <v>1.5960000000000001</v>
      </c>
      <c r="FL202" s="157">
        <f>+[1]Аппарат!FL197</f>
        <v>1.1678534236012148</v>
      </c>
      <c r="FM202" s="157">
        <f>+[1]Аппарат!FM197+[1]Филиалы!FN128</f>
        <v>0.42814657639878517</v>
      </c>
      <c r="FN202" s="68">
        <f>+[1]Аппарат!FN197</f>
        <v>0</v>
      </c>
      <c r="FO202" s="157">
        <f t="shared" si="1604"/>
        <v>-1.5960000000000001</v>
      </c>
      <c r="FP202" s="158" t="e">
        <f t="shared" si="1605"/>
        <v>#DIV/0!</v>
      </c>
      <c r="FQ202" s="149">
        <f t="shared" si="1334"/>
        <v>0</v>
      </c>
      <c r="FR202" s="68">
        <f t="shared" si="1606"/>
        <v>0</v>
      </c>
      <c r="FS202" s="68">
        <f t="shared" si="1606"/>
        <v>0</v>
      </c>
      <c r="FT202" s="68">
        <f t="shared" si="1606"/>
        <v>0</v>
      </c>
      <c r="FU202" s="150">
        <f t="shared" si="1335"/>
        <v>1.5960000000000001</v>
      </c>
      <c r="FV202" s="68">
        <f t="shared" si="1607"/>
        <v>1.1678534236012148</v>
      </c>
      <c r="FW202" s="68">
        <f t="shared" si="1607"/>
        <v>0.42814657639878517</v>
      </c>
      <c r="FX202" s="68">
        <f t="shared" si="1607"/>
        <v>0</v>
      </c>
      <c r="FY202" s="157">
        <f t="shared" si="1608"/>
        <v>-1.5960000000000001</v>
      </c>
      <c r="FZ202" s="158" t="e">
        <f t="shared" si="1609"/>
        <v>#DIV/0!</v>
      </c>
      <c r="GA202" s="149">
        <f t="shared" si="1336"/>
        <v>0</v>
      </c>
      <c r="GB202" s="68">
        <f t="shared" si="1610"/>
        <v>0</v>
      </c>
      <c r="GC202" s="68">
        <f t="shared" si="1610"/>
        <v>0</v>
      </c>
      <c r="GD202" s="68">
        <f t="shared" si="1610"/>
        <v>0</v>
      </c>
      <c r="GE202" s="150">
        <f t="shared" si="1337"/>
        <v>2.8679999999999999</v>
      </c>
      <c r="GF202" s="68">
        <f t="shared" si="1611"/>
        <v>2.0924575675576116</v>
      </c>
      <c r="GG202" s="68">
        <f t="shared" si="1611"/>
        <v>0.77554243244238841</v>
      </c>
      <c r="GH202" s="68">
        <f t="shared" si="1611"/>
        <v>0</v>
      </c>
      <c r="GI202" s="157">
        <f t="shared" si="1612"/>
        <v>-2.8679999999999999</v>
      </c>
      <c r="GJ202" s="158" t="e">
        <f t="shared" si="1613"/>
        <v>#DIV/0!</v>
      </c>
      <c r="GK202" s="149">
        <f t="shared" si="1338"/>
        <v>0</v>
      </c>
      <c r="GL202" s="68">
        <f t="shared" si="1614"/>
        <v>0</v>
      </c>
      <c r="GM202" s="68">
        <f t="shared" si="1614"/>
        <v>0</v>
      </c>
      <c r="GN202" s="68">
        <f t="shared" si="1614"/>
        <v>0</v>
      </c>
      <c r="GO202" s="150">
        <f t="shared" si="1339"/>
        <v>7.7699766319999997</v>
      </c>
      <c r="GP202" s="68">
        <f t="shared" si="1615"/>
        <v>6.2818181039313208</v>
      </c>
      <c r="GQ202" s="68">
        <f t="shared" si="1615"/>
        <v>1.4705828710686788</v>
      </c>
      <c r="GR202" s="68">
        <f t="shared" si="1615"/>
        <v>1.7575656999999998E-2</v>
      </c>
      <c r="GS202" s="157">
        <f t="shared" si="1616"/>
        <v>-7.7699766319999997</v>
      </c>
      <c r="GT202" s="158" t="e">
        <f t="shared" si="1617"/>
        <v>#DIV/0!</v>
      </c>
      <c r="GV202" s="31">
        <f t="shared" si="1618"/>
        <v>0</v>
      </c>
      <c r="GX202" s="65">
        <f t="shared" ref="GX202:GX234" si="1619">+GW202-CI202</f>
        <v>-4.9019766320000002</v>
      </c>
      <c r="GZ202" s="79">
        <f t="shared" si="1375"/>
        <v>2.9209766319999999</v>
      </c>
    </row>
    <row r="203" spans="1:212" ht="15" x14ac:dyDescent="0.2">
      <c r="A203" s="374"/>
      <c r="B203" s="186" t="s">
        <v>460</v>
      </c>
      <c r="C203" s="149">
        <f t="shared" si="1555"/>
        <v>0</v>
      </c>
      <c r="D203" s="157">
        <f>+[1]Аппарат!D198+[1]Филиалы!D129</f>
        <v>0</v>
      </c>
      <c r="E203" s="157">
        <f>+[1]Аппарат!E198+[1]Филиалы!F129</f>
        <v>0</v>
      </c>
      <c r="F203" s="68">
        <f>+[1]Филиалы!E129</f>
        <v>0</v>
      </c>
      <c r="G203" s="150">
        <f t="shared" si="1413"/>
        <v>14.350961531699999</v>
      </c>
      <c r="H203" s="157">
        <f>+[1]Аппарат!H198+[1]Филиалы!H129</f>
        <v>14.25905581</v>
      </c>
      <c r="I203" s="157">
        <f>+[1]Аппарат!I198+[1]Филиалы!J129</f>
        <v>8.1996915000000004E-2</v>
      </c>
      <c r="J203" s="157">
        <f>+[1]Аппарат!J198</f>
        <v>9.9088066999999998E-3</v>
      </c>
      <c r="K203" s="157">
        <f t="shared" si="1556"/>
        <v>-14.350961531699999</v>
      </c>
      <c r="L203" s="158" t="e">
        <f t="shared" si="1557"/>
        <v>#DIV/0!</v>
      </c>
      <c r="M203" s="149">
        <f t="shared" si="1558"/>
        <v>0</v>
      </c>
      <c r="N203" s="157">
        <f>+[1]Аппарат!N198+[1]Филиалы!N129</f>
        <v>0</v>
      </c>
      <c r="O203" s="157">
        <f>+[1]Аппарат!O198+[1]Филиалы!P129</f>
        <v>0</v>
      </c>
      <c r="P203" s="68">
        <f>+[1]Филиалы!O129</f>
        <v>0</v>
      </c>
      <c r="Q203" s="150">
        <f t="shared" si="1559"/>
        <v>0</v>
      </c>
      <c r="R203" s="157">
        <f>+[1]Аппарат!R198+[1]Филиалы!R129</f>
        <v>0</v>
      </c>
      <c r="S203" s="157">
        <f>+[1]Аппарат!S198+[1]Филиалы!T129</f>
        <v>0</v>
      </c>
      <c r="T203" s="157">
        <f>+[1]Аппарат!T198</f>
        <v>0</v>
      </c>
      <c r="U203" s="157">
        <f t="shared" si="1560"/>
        <v>0</v>
      </c>
      <c r="V203" s="158" t="e">
        <f t="shared" si="1561"/>
        <v>#DIV/0!</v>
      </c>
      <c r="W203" s="149">
        <f t="shared" si="1308"/>
        <v>5</v>
      </c>
      <c r="X203" s="157">
        <f>+[1]Аппарат!X198+[1]Филиалы!X129</f>
        <v>5</v>
      </c>
      <c r="Y203" s="157">
        <f>+[1]Аппарат!Y198+[1]Филиалы!Z129</f>
        <v>0</v>
      </c>
      <c r="Z203" s="68">
        <f>+[1]Филиалы!Y129</f>
        <v>0</v>
      </c>
      <c r="AA203" s="150">
        <f t="shared" si="1309"/>
        <v>182.31687665600001</v>
      </c>
      <c r="AB203" s="157">
        <f>+[1]Аппарат!AB198+[1]Филиалы!AB129</f>
        <v>174.49812158</v>
      </c>
      <c r="AC203" s="157">
        <f>+[1]Аппарат!AC198+[1]Филиалы!AD129</f>
        <v>6.9738599700000004</v>
      </c>
      <c r="AD203" s="157">
        <f>+[1]Аппарат!AD198</f>
        <v>0.84489510600000006</v>
      </c>
      <c r="AE203" s="157">
        <f t="shared" si="1562"/>
        <v>-177.31687665600001</v>
      </c>
      <c r="AF203" s="158">
        <f t="shared" si="1563"/>
        <v>3546.33753312</v>
      </c>
      <c r="AG203" s="149">
        <f t="shared" si="1310"/>
        <v>5</v>
      </c>
      <c r="AH203" s="68">
        <f t="shared" si="1564"/>
        <v>5</v>
      </c>
      <c r="AI203" s="68">
        <f t="shared" si="1564"/>
        <v>0</v>
      </c>
      <c r="AJ203" s="68">
        <f t="shared" si="1564"/>
        <v>0</v>
      </c>
      <c r="AK203" s="150">
        <f t="shared" si="1311"/>
        <v>196.6678381877</v>
      </c>
      <c r="AL203" s="68">
        <f t="shared" si="1565"/>
        <v>188.75717739000001</v>
      </c>
      <c r="AM203" s="68">
        <f t="shared" si="1565"/>
        <v>7.0558568850000007</v>
      </c>
      <c r="AN203" s="68">
        <f t="shared" si="1565"/>
        <v>0.85480391270000011</v>
      </c>
      <c r="AO203" s="157">
        <f t="shared" si="1566"/>
        <v>-191.6678381877</v>
      </c>
      <c r="AP203" s="158">
        <f t="shared" si="1567"/>
        <v>3833.356763754</v>
      </c>
      <c r="AQ203" s="149">
        <f t="shared" si="1312"/>
        <v>0</v>
      </c>
      <c r="AR203" s="157">
        <f>+[1]Аппарат!AR198+[1]Филиалы!AR129</f>
        <v>0</v>
      </c>
      <c r="AS203" s="157">
        <f>+[1]Аппарат!AS198+[1]Филиалы!AT129</f>
        <v>0</v>
      </c>
      <c r="AT203" s="68">
        <f>+[1]Филиалы!AS129</f>
        <v>0</v>
      </c>
      <c r="AU203" s="150">
        <f t="shared" si="1313"/>
        <v>125.024</v>
      </c>
      <c r="AV203" s="157">
        <f>+[1]Аппарат!AV198+[1]Филиалы!AV129</f>
        <v>107.49877186314291</v>
      </c>
      <c r="AW203" s="157">
        <f>+[1]Аппарат!AW198+[1]Филиалы!AX129</f>
        <v>17.525228136857098</v>
      </c>
      <c r="AX203" s="68">
        <f>+[1]Аппарат!AX198</f>
        <v>0</v>
      </c>
      <c r="AY203" s="157">
        <f t="shared" si="1568"/>
        <v>-125.024</v>
      </c>
      <c r="AZ203" s="158" t="e">
        <f t="shared" si="1569"/>
        <v>#DIV/0!</v>
      </c>
      <c r="BA203" s="149">
        <f t="shared" si="1314"/>
        <v>15</v>
      </c>
      <c r="BB203" s="157">
        <f>+[1]Аппарат!BB198+[1]Филиалы!BB129</f>
        <v>15</v>
      </c>
      <c r="BC203" s="157">
        <f>+[1]Аппарат!BC198+[1]Филиалы!BD129</f>
        <v>0</v>
      </c>
      <c r="BD203" s="68">
        <f>+[1]Филиалы!BC129</f>
        <v>0</v>
      </c>
      <c r="BE203" s="150">
        <f t="shared" si="1315"/>
        <v>245.41950000000003</v>
      </c>
      <c r="BF203" s="157">
        <f>+[1]Аппарат!BF198+[1]Филиалы!BF129</f>
        <v>15.752652269924125</v>
      </c>
      <c r="BG203" s="157">
        <f>+[1]Аппарат!BG198+[1]Филиалы!BH129</f>
        <v>1.0568477300758734</v>
      </c>
      <c r="BH203" s="157">
        <f>+[1]Аппарат!BH198+[1]Филиалы!BG129</f>
        <v>228.61</v>
      </c>
      <c r="BI203" s="157">
        <f t="shared" si="1570"/>
        <v>-230.41950000000003</v>
      </c>
      <c r="BJ203" s="158">
        <f t="shared" si="1571"/>
        <v>1536.1300000000003</v>
      </c>
      <c r="BK203" s="149">
        <f t="shared" si="1316"/>
        <v>15</v>
      </c>
      <c r="BL203" s="157">
        <f>+[1]Аппарат!BL198+[1]Филиалы!BL129</f>
        <v>15</v>
      </c>
      <c r="BM203" s="157">
        <f>+[1]Аппарат!BM198+[1]Филиалы!BN129</f>
        <v>0</v>
      </c>
      <c r="BN203" s="68">
        <f>+[1]Филиалы!BM129</f>
        <v>0</v>
      </c>
      <c r="BO203" s="150">
        <f t="shared" si="1317"/>
        <v>316.31400000000002</v>
      </c>
      <c r="BP203" s="157">
        <f>+[1]Аппарат!BP198+[1]Филиалы!BP129</f>
        <v>258.13000328490767</v>
      </c>
      <c r="BQ203" s="157">
        <f>+[1]Аппарат!BQ198+[1]Филиалы!BR129</f>
        <v>58.183996715092356</v>
      </c>
      <c r="BR203" s="68">
        <f>+[1]Аппарат!BR198</f>
        <v>0</v>
      </c>
      <c r="BS203" s="157">
        <f t="shared" si="1572"/>
        <v>-301.31400000000002</v>
      </c>
      <c r="BT203" s="158">
        <f t="shared" si="1573"/>
        <v>2008.7600000000002</v>
      </c>
      <c r="BU203" s="149">
        <f t="shared" si="1318"/>
        <v>30</v>
      </c>
      <c r="BV203" s="68">
        <f t="shared" si="1574"/>
        <v>30</v>
      </c>
      <c r="BW203" s="68">
        <f t="shared" si="1574"/>
        <v>0</v>
      </c>
      <c r="BX203" s="68">
        <f t="shared" si="1574"/>
        <v>0</v>
      </c>
      <c r="BY203" s="150">
        <f t="shared" si="1319"/>
        <v>686.75750000000005</v>
      </c>
      <c r="BZ203" s="68">
        <f t="shared" si="1575"/>
        <v>381.38142741797469</v>
      </c>
      <c r="CA203" s="68">
        <f t="shared" si="1575"/>
        <v>76.76607258202533</v>
      </c>
      <c r="CB203" s="68">
        <f t="shared" si="1575"/>
        <v>228.61</v>
      </c>
      <c r="CC203" s="157">
        <f t="shared" si="1576"/>
        <v>-656.75750000000005</v>
      </c>
      <c r="CD203" s="158">
        <f t="shared" si="1577"/>
        <v>2189.1916666666666</v>
      </c>
      <c r="CE203" s="149">
        <f t="shared" si="1320"/>
        <v>35</v>
      </c>
      <c r="CF203" s="68">
        <f t="shared" si="1578"/>
        <v>35</v>
      </c>
      <c r="CG203" s="68">
        <f t="shared" si="1578"/>
        <v>0</v>
      </c>
      <c r="CH203" s="68">
        <f t="shared" si="1578"/>
        <v>0</v>
      </c>
      <c r="CI203" s="150">
        <f t="shared" si="1321"/>
        <v>883.42533818770016</v>
      </c>
      <c r="CJ203" s="68">
        <f t="shared" si="1579"/>
        <v>570.13860480797473</v>
      </c>
      <c r="CK203" s="68">
        <f t="shared" si="1579"/>
        <v>83.821929467025328</v>
      </c>
      <c r="CL203" s="68">
        <f t="shared" si="1579"/>
        <v>229.46480391270001</v>
      </c>
      <c r="CM203" s="157">
        <f t="shared" si="1194"/>
        <v>-848.42533818770016</v>
      </c>
      <c r="CN203" s="158">
        <f t="shared" si="1195"/>
        <v>2424.0723948220007</v>
      </c>
      <c r="CO203" s="149">
        <f t="shared" si="1580"/>
        <v>10</v>
      </c>
      <c r="CP203" s="157">
        <f>+[1]Аппарат!CP198+[1]Филиалы!CP129</f>
        <v>10</v>
      </c>
      <c r="CQ203" s="157">
        <f>+[1]Аппарат!CQ198+[1]Филиалы!CR129</f>
        <v>0</v>
      </c>
      <c r="CR203" s="68">
        <f>+[1]Филиалы!CQ129</f>
        <v>0</v>
      </c>
      <c r="CS203" s="150">
        <f t="shared" si="1581"/>
        <v>793.89549</v>
      </c>
      <c r="CT203" s="157">
        <f>+[1]Аппарат!CT198+[1]Филиалы!CT129</f>
        <v>631.25953935289124</v>
      </c>
      <c r="CU203" s="157">
        <f>+[1]Аппарат!CU198+[1]Филиалы!CV129</f>
        <v>162.63595064710879</v>
      </c>
      <c r="CV203" s="68">
        <f>+[1]Аппарат!CV198</f>
        <v>0</v>
      </c>
      <c r="CW203" s="157">
        <f t="shared" si="1582"/>
        <v>-783.89549</v>
      </c>
      <c r="CX203" s="158">
        <f t="shared" si="1583"/>
        <v>7838.9549000000006</v>
      </c>
      <c r="CY203" s="149">
        <f t="shared" si="1584"/>
        <v>15</v>
      </c>
      <c r="CZ203" s="157">
        <f>+[1]Аппарат!CZ198+[1]Филиалы!CZ129</f>
        <v>15</v>
      </c>
      <c r="DA203" s="157">
        <f>+[1]Аппарат!DA198+[1]Филиалы!DB129</f>
        <v>0</v>
      </c>
      <c r="DB203" s="68">
        <f>+[1]Филиалы!DA129</f>
        <v>0</v>
      </c>
      <c r="DC203" s="150">
        <f t="shared" si="1585"/>
        <v>258.31266000000005</v>
      </c>
      <c r="DD203" s="157">
        <f>+[1]Аппарат!DD198+[1]Филиалы!DD129</f>
        <v>257.6527616222188</v>
      </c>
      <c r="DE203" s="157">
        <f>+[1]Аппарат!DE198+[1]Филиалы!DF129</f>
        <v>0.65989837778124083</v>
      </c>
      <c r="DF203" s="68">
        <f>+[1]Аппарат!DF198</f>
        <v>0</v>
      </c>
      <c r="DG203" s="157">
        <f t="shared" si="1586"/>
        <v>-243.31266000000005</v>
      </c>
      <c r="DH203" s="158">
        <f t="shared" si="1587"/>
        <v>1622.0844000000004</v>
      </c>
      <c r="DI203" s="149">
        <f t="shared" si="1322"/>
        <v>10</v>
      </c>
      <c r="DJ203" s="157">
        <f>+[1]Аппарат!DJ198+[1]Филиалы!DJ129</f>
        <v>10</v>
      </c>
      <c r="DK203" s="157">
        <f>+[1]Аппарат!DK198+[1]Филиалы!DL129</f>
        <v>0</v>
      </c>
      <c r="DL203" s="68">
        <f>+[1]Филиалы!DK129</f>
        <v>0</v>
      </c>
      <c r="DM203" s="150">
        <f t="shared" si="1323"/>
        <v>392.26130000000001</v>
      </c>
      <c r="DN203" s="157">
        <f>+[1]Аппарат!DN198+[1]Филиалы!DN129</f>
        <v>376.47281380669756</v>
      </c>
      <c r="DO203" s="157">
        <f>+[1]Аппарат!DO198+[1]Филиалы!DP129</f>
        <v>15.788486193302438</v>
      </c>
      <c r="DP203" s="68">
        <f>+[1]Аппарат!DP198</f>
        <v>0</v>
      </c>
      <c r="DQ203" s="157">
        <f t="shared" si="1588"/>
        <v>-382.26130000000001</v>
      </c>
      <c r="DR203" s="158">
        <f t="shared" si="1589"/>
        <v>3822.6129999999998</v>
      </c>
      <c r="DS203" s="149">
        <f t="shared" si="1590"/>
        <v>35</v>
      </c>
      <c r="DT203" s="68">
        <f t="shared" si="1591"/>
        <v>35</v>
      </c>
      <c r="DU203" s="68">
        <f t="shared" si="1591"/>
        <v>0</v>
      </c>
      <c r="DV203" s="68">
        <f t="shared" si="1591"/>
        <v>0</v>
      </c>
      <c r="DW203" s="150">
        <f t="shared" si="1325"/>
        <v>1444.4694500000003</v>
      </c>
      <c r="DX203" s="68">
        <f t="shared" si="1592"/>
        <v>1265.3851147818077</v>
      </c>
      <c r="DY203" s="68">
        <f t="shared" si="1592"/>
        <v>179.08433521819248</v>
      </c>
      <c r="DZ203" s="68">
        <f t="shared" si="1592"/>
        <v>0</v>
      </c>
      <c r="EA203" s="157">
        <f t="shared" si="1593"/>
        <v>-1409.4694500000003</v>
      </c>
      <c r="EB203" s="158">
        <f t="shared" si="1594"/>
        <v>4027.055571428572</v>
      </c>
      <c r="EC203" s="149">
        <f t="shared" si="1595"/>
        <v>70</v>
      </c>
      <c r="ED203" s="68">
        <f t="shared" si="1596"/>
        <v>70</v>
      </c>
      <c r="EE203" s="68">
        <f t="shared" si="1596"/>
        <v>0</v>
      </c>
      <c r="EF203" s="68">
        <f t="shared" si="1596"/>
        <v>0</v>
      </c>
      <c r="EG203" s="150">
        <f t="shared" si="1327"/>
        <v>2327.8947881877007</v>
      </c>
      <c r="EH203" s="68">
        <f t="shared" si="1597"/>
        <v>1835.5237195897826</v>
      </c>
      <c r="EI203" s="68">
        <f t="shared" si="1597"/>
        <v>262.90626468521782</v>
      </c>
      <c r="EJ203" s="68">
        <f t="shared" si="1597"/>
        <v>229.46480391270001</v>
      </c>
      <c r="EK203" s="157">
        <f t="shared" si="1598"/>
        <v>-2257.8947881877007</v>
      </c>
      <c r="EL203" s="158">
        <f t="shared" si="1599"/>
        <v>3225.5639831252865</v>
      </c>
      <c r="EM203" s="149">
        <f t="shared" si="1328"/>
        <v>15</v>
      </c>
      <c r="EN203" s="157">
        <f>+[1]Аппарат!EN198+[1]Филиалы!EN129</f>
        <v>15</v>
      </c>
      <c r="EO203" s="157">
        <f>+[1]Аппарат!EO198+[1]Филиалы!EP129</f>
        <v>0</v>
      </c>
      <c r="EP203" s="68">
        <f>+[1]Филиалы!EO129</f>
        <v>0</v>
      </c>
      <c r="EQ203" s="150">
        <f t="shared" si="1329"/>
        <v>591.56254000000001</v>
      </c>
      <c r="ER203" s="157">
        <f>+[1]Аппарат!ER198+[1]Филиалы!ER129</f>
        <v>526.17882143614577</v>
      </c>
      <c r="ES203" s="157">
        <f>+[1]Аппарат!ES198+[1]Филиалы!ET129</f>
        <v>65.383718563854202</v>
      </c>
      <c r="ET203" s="68">
        <f>+[1]Аппарат!ET198</f>
        <v>0</v>
      </c>
      <c r="EU203" s="157">
        <f t="shared" si="1600"/>
        <v>-576.56254000000001</v>
      </c>
      <c r="EV203" s="158">
        <f t="shared" si="1601"/>
        <v>3843.7502666666669</v>
      </c>
      <c r="EW203" s="149">
        <f t="shared" si="1330"/>
        <v>15</v>
      </c>
      <c r="EX203" s="157">
        <f>+[1]Аппарат!EX198+[1]Филиалы!EX129</f>
        <v>15</v>
      </c>
      <c r="EY203" s="157">
        <f>+[1]Аппарат!EY198+[1]Филиалы!EZ129</f>
        <v>0</v>
      </c>
      <c r="EZ203" s="68">
        <f>+[1]Филиалы!EY129</f>
        <v>0</v>
      </c>
      <c r="FA203" s="150">
        <f t="shared" si="1331"/>
        <v>85.084999999999994</v>
      </c>
      <c r="FB203" s="157">
        <f>+[1]Аппарат!FB198+[1]Филиалы!FB129</f>
        <v>78.255910819957236</v>
      </c>
      <c r="FC203" s="157">
        <f>+[1]Аппарат!FC198+[1]Филиалы!FD129</f>
        <v>6.8290891800427636</v>
      </c>
      <c r="FD203" s="68">
        <f>+[1]Аппарат!FD198</f>
        <v>0</v>
      </c>
      <c r="FE203" s="157">
        <f t="shared" si="1602"/>
        <v>-70.084999999999994</v>
      </c>
      <c r="FF203" s="158">
        <f t="shared" si="1603"/>
        <v>467.23333333333323</v>
      </c>
      <c r="FG203" s="149">
        <f t="shared" si="1332"/>
        <v>16.14</v>
      </c>
      <c r="FH203" s="157">
        <f>+[1]Аппарат!FH198+[1]Филиалы!FH129</f>
        <v>16.14</v>
      </c>
      <c r="FI203" s="157">
        <f>+[1]Аппарат!FI198+[1]Филиалы!FJ129</f>
        <v>0</v>
      </c>
      <c r="FJ203" s="68">
        <f>+[1]Филиалы!FI129</f>
        <v>0</v>
      </c>
      <c r="FK203" s="150">
        <f t="shared" si="1333"/>
        <v>377.03096999999997</v>
      </c>
      <c r="FL203" s="157">
        <f>+[1]Аппарат!FL198+[1]Филиалы!FL129</f>
        <v>375.72989801031696</v>
      </c>
      <c r="FM203" s="157">
        <f>+[1]Аппарат!FM198+[1]Филиалы!FN129</f>
        <v>1.301071989683025</v>
      </c>
      <c r="FN203" s="68">
        <f>+[1]Аппарат!FN198</f>
        <v>0</v>
      </c>
      <c r="FO203" s="157">
        <f t="shared" si="1604"/>
        <v>-360.89096999999998</v>
      </c>
      <c r="FP203" s="158">
        <f t="shared" si="1605"/>
        <v>2236.0035315985124</v>
      </c>
      <c r="FQ203" s="149">
        <f t="shared" si="1334"/>
        <v>46.14</v>
      </c>
      <c r="FR203" s="68">
        <f t="shared" si="1606"/>
        <v>46.14</v>
      </c>
      <c r="FS203" s="68">
        <f t="shared" si="1606"/>
        <v>0</v>
      </c>
      <c r="FT203" s="68">
        <f t="shared" si="1606"/>
        <v>0</v>
      </c>
      <c r="FU203" s="150">
        <f t="shared" si="1335"/>
        <v>1053.6785099999997</v>
      </c>
      <c r="FV203" s="68">
        <f t="shared" si="1607"/>
        <v>980.16463026641986</v>
      </c>
      <c r="FW203" s="68">
        <f t="shared" si="1607"/>
        <v>73.513879733579984</v>
      </c>
      <c r="FX203" s="68">
        <f t="shared" si="1607"/>
        <v>0</v>
      </c>
      <c r="FY203" s="157">
        <f t="shared" si="1608"/>
        <v>-1007.5385099999997</v>
      </c>
      <c r="FZ203" s="158">
        <f t="shared" si="1609"/>
        <v>2183.6552015604675</v>
      </c>
      <c r="GA203" s="149">
        <f t="shared" si="1336"/>
        <v>81.14</v>
      </c>
      <c r="GB203" s="68">
        <f t="shared" si="1610"/>
        <v>81.14</v>
      </c>
      <c r="GC203" s="68">
        <f t="shared" si="1610"/>
        <v>0</v>
      </c>
      <c r="GD203" s="68">
        <f t="shared" si="1610"/>
        <v>0</v>
      </c>
      <c r="GE203" s="150">
        <f t="shared" si="1337"/>
        <v>2498.1479600000002</v>
      </c>
      <c r="GF203" s="68">
        <f t="shared" si="1611"/>
        <v>2245.5497450482276</v>
      </c>
      <c r="GG203" s="68">
        <f t="shared" si="1611"/>
        <v>252.59821495177246</v>
      </c>
      <c r="GH203" s="68">
        <f t="shared" si="1611"/>
        <v>0</v>
      </c>
      <c r="GI203" s="157">
        <f t="shared" si="1612"/>
        <v>-2417.0079600000004</v>
      </c>
      <c r="GJ203" s="158">
        <f t="shared" si="1613"/>
        <v>2978.8118807000251</v>
      </c>
      <c r="GK203" s="149">
        <f t="shared" si="1338"/>
        <v>116.14</v>
      </c>
      <c r="GL203" s="68">
        <f t="shared" si="1614"/>
        <v>116.14</v>
      </c>
      <c r="GM203" s="68">
        <f t="shared" si="1614"/>
        <v>0</v>
      </c>
      <c r="GN203" s="68">
        <f t="shared" si="1614"/>
        <v>0</v>
      </c>
      <c r="GO203" s="150">
        <f t="shared" si="1339"/>
        <v>3381.5732981877004</v>
      </c>
      <c r="GP203" s="68">
        <f t="shared" si="1615"/>
        <v>2815.6883498562024</v>
      </c>
      <c r="GQ203" s="68">
        <f t="shared" si="1615"/>
        <v>336.4201444187978</v>
      </c>
      <c r="GR203" s="68">
        <f t="shared" si="1615"/>
        <v>229.46480391270001</v>
      </c>
      <c r="GS203" s="157">
        <f t="shared" si="1616"/>
        <v>-3265.4332981877005</v>
      </c>
      <c r="GT203" s="158">
        <f t="shared" si="1617"/>
        <v>2811.6353523228004</v>
      </c>
      <c r="GU203" s="29">
        <f>409059+766+251</f>
        <v>410076</v>
      </c>
      <c r="GV203" s="31">
        <f t="shared" si="1618"/>
        <v>116.14</v>
      </c>
      <c r="GX203" s="65">
        <f t="shared" si="1619"/>
        <v>-883.42533818770016</v>
      </c>
      <c r="GZ203" s="79">
        <f t="shared" si="1375"/>
        <v>196.6678381877</v>
      </c>
    </row>
    <row r="204" spans="1:212" s="76" customFormat="1" ht="15" x14ac:dyDescent="0.2">
      <c r="A204" s="187" t="s">
        <v>290</v>
      </c>
      <c r="B204" s="188" t="s">
        <v>449</v>
      </c>
      <c r="C204" s="147">
        <f t="shared" si="1159"/>
        <v>100</v>
      </c>
      <c r="D204" s="145">
        <f>SUM(D193:D203)</f>
        <v>73.208946069035321</v>
      </c>
      <c r="E204" s="145">
        <f t="shared" ref="E204:BP204" si="1620">SUM(E193:E203)</f>
        <v>26.791053930964679</v>
      </c>
      <c r="F204" s="145">
        <f t="shared" si="1620"/>
        <v>0</v>
      </c>
      <c r="G204" s="145">
        <f t="shared" si="1620"/>
        <v>972.24057502769983</v>
      </c>
      <c r="H204" s="145">
        <f t="shared" si="1620"/>
        <v>937.22766936855987</v>
      </c>
      <c r="I204" s="145">
        <f t="shared" si="1620"/>
        <v>31.250002531440003</v>
      </c>
      <c r="J204" s="145">
        <f t="shared" si="1620"/>
        <v>3.7629031277</v>
      </c>
      <c r="K204" s="145">
        <f t="shared" si="1620"/>
        <v>-872.24057502769995</v>
      </c>
      <c r="L204" s="146" t="e">
        <f t="shared" si="1620"/>
        <v>#DIV/0!</v>
      </c>
      <c r="M204" s="147">
        <f t="shared" si="1620"/>
        <v>100</v>
      </c>
      <c r="N204" s="145">
        <f t="shared" si="1620"/>
        <v>73.28364617840613</v>
      </c>
      <c r="O204" s="145">
        <f t="shared" si="1620"/>
        <v>26.716353821593874</v>
      </c>
      <c r="P204" s="145">
        <f t="shared" si="1620"/>
        <v>0</v>
      </c>
      <c r="Q204" s="145">
        <f t="shared" si="1620"/>
        <v>2629.5939941723996</v>
      </c>
      <c r="R204" s="145">
        <f t="shared" si="1620"/>
        <v>2484.1406079864</v>
      </c>
      <c r="S204" s="145">
        <f t="shared" si="1620"/>
        <v>130.53281538900001</v>
      </c>
      <c r="T204" s="145">
        <f t="shared" si="1620"/>
        <v>14.920570797</v>
      </c>
      <c r="U204" s="145">
        <f t="shared" si="1620"/>
        <v>-2529.5939941724</v>
      </c>
      <c r="V204" s="146" t="e">
        <f t="shared" si="1620"/>
        <v>#DIV/0!</v>
      </c>
      <c r="W204" s="147">
        <f t="shared" si="1620"/>
        <v>200105.99999999997</v>
      </c>
      <c r="X204" s="145">
        <f t="shared" si="1620"/>
        <v>146497.10108413963</v>
      </c>
      <c r="Y204" s="145">
        <f t="shared" si="1620"/>
        <v>53608.898915860344</v>
      </c>
      <c r="Z204" s="145">
        <f t="shared" si="1620"/>
        <v>0</v>
      </c>
      <c r="AA204" s="145">
        <f t="shared" si="1620"/>
        <v>311748.39951906604</v>
      </c>
      <c r="AB204" s="145">
        <f t="shared" si="1620"/>
        <v>294392.29684764676</v>
      </c>
      <c r="AC204" s="145">
        <f t="shared" si="1620"/>
        <v>15481.767822403239</v>
      </c>
      <c r="AD204" s="145">
        <f t="shared" si="1620"/>
        <v>1874.3348490159997</v>
      </c>
      <c r="AE204" s="145">
        <f t="shared" si="1620"/>
        <v>-111642.39951906604</v>
      </c>
      <c r="AF204" s="146" t="e">
        <f t="shared" si="1620"/>
        <v>#DIV/0!</v>
      </c>
      <c r="AG204" s="147">
        <f t="shared" si="1620"/>
        <v>200305.99999999997</v>
      </c>
      <c r="AH204" s="145">
        <f t="shared" si="1620"/>
        <v>146643.59367638707</v>
      </c>
      <c r="AI204" s="145">
        <f t="shared" si="1620"/>
        <v>53662.4063236129</v>
      </c>
      <c r="AJ204" s="145">
        <f t="shared" si="1620"/>
        <v>0</v>
      </c>
      <c r="AK204" s="145">
        <f t="shared" si="1620"/>
        <v>315350.23408826609</v>
      </c>
      <c r="AL204" s="145">
        <f t="shared" si="1620"/>
        <v>297813.66512500169</v>
      </c>
      <c r="AM204" s="145">
        <f t="shared" si="1620"/>
        <v>15643.55064032368</v>
      </c>
      <c r="AN204" s="145">
        <f t="shared" si="1620"/>
        <v>1893.0183229406998</v>
      </c>
      <c r="AO204" s="145">
        <f t="shared" si="1620"/>
        <v>-115044.23408826614</v>
      </c>
      <c r="AP204" s="146" t="e">
        <f t="shared" si="1620"/>
        <v>#DIV/0!</v>
      </c>
      <c r="AQ204" s="147">
        <f t="shared" si="1620"/>
        <v>101.32</v>
      </c>
      <c r="AR204" s="145">
        <f t="shared" si="1620"/>
        <v>74.5289460690353</v>
      </c>
      <c r="AS204" s="145">
        <f t="shared" si="1620"/>
        <v>26.791053930964686</v>
      </c>
      <c r="AT204" s="145">
        <f t="shared" si="1620"/>
        <v>0</v>
      </c>
      <c r="AU204" s="145">
        <f t="shared" si="1620"/>
        <v>3386.0829999999996</v>
      </c>
      <c r="AV204" s="145">
        <f t="shared" si="1620"/>
        <v>2444.1756653651987</v>
      </c>
      <c r="AW204" s="145">
        <f t="shared" si="1620"/>
        <v>941.90733463480092</v>
      </c>
      <c r="AX204" s="145">
        <f t="shared" si="1620"/>
        <v>0</v>
      </c>
      <c r="AY204" s="145">
        <f t="shared" si="1620"/>
        <v>-3284.7629999999995</v>
      </c>
      <c r="AZ204" s="146" t="e">
        <f t="shared" si="1620"/>
        <v>#DIV/0!</v>
      </c>
      <c r="BA204" s="147">
        <f t="shared" si="1620"/>
        <v>123.28</v>
      </c>
      <c r="BB204" s="145">
        <f t="shared" si="1620"/>
        <v>96.046732398261739</v>
      </c>
      <c r="BC204" s="145">
        <f t="shared" si="1620"/>
        <v>27.233267601738266</v>
      </c>
      <c r="BD204" s="145">
        <f t="shared" si="1620"/>
        <v>0</v>
      </c>
      <c r="BE204" s="145">
        <f t="shared" si="1620"/>
        <v>1012.2094999999999</v>
      </c>
      <c r="BF204" s="145">
        <f t="shared" si="1620"/>
        <v>570.50831494066949</v>
      </c>
      <c r="BG204" s="145">
        <f t="shared" si="1620"/>
        <v>213.09118505933054</v>
      </c>
      <c r="BH204" s="145">
        <f t="shared" si="1620"/>
        <v>228.61</v>
      </c>
      <c r="BI204" s="145">
        <f t="shared" si="1620"/>
        <v>-888.92949999999996</v>
      </c>
      <c r="BJ204" s="146" t="e">
        <f t="shared" si="1620"/>
        <v>#DIV/0!</v>
      </c>
      <c r="BK204" s="147">
        <f t="shared" si="1620"/>
        <v>116.09</v>
      </c>
      <c r="BL204" s="145">
        <f t="shared" si="1620"/>
        <v>89.298946069035324</v>
      </c>
      <c r="BM204" s="145">
        <f t="shared" si="1620"/>
        <v>26.791053930964679</v>
      </c>
      <c r="BN204" s="145">
        <f t="shared" si="1620"/>
        <v>0</v>
      </c>
      <c r="BO204" s="145">
        <f t="shared" si="1620"/>
        <v>8640.8045300000013</v>
      </c>
      <c r="BP204" s="145">
        <f t="shared" si="1620"/>
        <v>6326.9645700518477</v>
      </c>
      <c r="BQ204" s="145">
        <f t="shared" ref="BQ204:EB204" si="1621">SUM(BQ193:BQ203)</f>
        <v>2313.8399599481531</v>
      </c>
      <c r="BR204" s="145">
        <f t="shared" si="1621"/>
        <v>0</v>
      </c>
      <c r="BS204" s="145">
        <f t="shared" si="1621"/>
        <v>-8524.7145300000011</v>
      </c>
      <c r="BT204" s="146" t="e">
        <f t="shared" si="1621"/>
        <v>#DIV/0!</v>
      </c>
      <c r="BU204" s="147">
        <f t="shared" si="1621"/>
        <v>340.69</v>
      </c>
      <c r="BV204" s="145">
        <f t="shared" si="1621"/>
        <v>259.87462453633236</v>
      </c>
      <c r="BW204" s="145">
        <f t="shared" si="1621"/>
        <v>80.815375463667635</v>
      </c>
      <c r="BX204" s="145">
        <f t="shared" si="1621"/>
        <v>0</v>
      </c>
      <c r="BY204" s="145">
        <f t="shared" si="1621"/>
        <v>13039.097030000001</v>
      </c>
      <c r="BZ204" s="145">
        <f t="shared" si="1621"/>
        <v>9341.6485503577151</v>
      </c>
      <c r="CA204" s="145">
        <f t="shared" si="1621"/>
        <v>3468.8384796422847</v>
      </c>
      <c r="CB204" s="145">
        <f t="shared" si="1621"/>
        <v>228.61</v>
      </c>
      <c r="CC204" s="145">
        <f t="shared" si="1621"/>
        <v>-12698.40703</v>
      </c>
      <c r="CD204" s="146" t="e">
        <f t="shared" si="1621"/>
        <v>#DIV/0!</v>
      </c>
      <c r="CE204" s="147">
        <f t="shared" si="1621"/>
        <v>200646.68999999997</v>
      </c>
      <c r="CF204" s="145">
        <f t="shared" si="1621"/>
        <v>146903.46830092341</v>
      </c>
      <c r="CG204" s="145">
        <f t="shared" si="1621"/>
        <v>53743.221699076566</v>
      </c>
      <c r="CH204" s="145">
        <f t="shared" si="1621"/>
        <v>0</v>
      </c>
      <c r="CI204" s="145">
        <f t="shared" si="1621"/>
        <v>328389.33111826616</v>
      </c>
      <c r="CJ204" s="145">
        <f t="shared" si="1621"/>
        <v>307155.31367535947</v>
      </c>
      <c r="CK204" s="145">
        <f t="shared" si="1621"/>
        <v>19112.389119965967</v>
      </c>
      <c r="CL204" s="145">
        <f t="shared" si="1621"/>
        <v>2121.6283229406999</v>
      </c>
      <c r="CM204" s="145">
        <f t="shared" si="1621"/>
        <v>-127742.64111826615</v>
      </c>
      <c r="CN204" s="146" t="e">
        <f t="shared" si="1621"/>
        <v>#DIV/0!</v>
      </c>
      <c r="CO204" s="147">
        <f t="shared" si="1621"/>
        <v>110.00000000000001</v>
      </c>
      <c r="CP204" s="145">
        <f t="shared" si="1621"/>
        <v>83.208946069035321</v>
      </c>
      <c r="CQ204" s="145">
        <f t="shared" si="1621"/>
        <v>26.791053930964694</v>
      </c>
      <c r="CR204" s="145">
        <f t="shared" si="1621"/>
        <v>0</v>
      </c>
      <c r="CS204" s="145">
        <f t="shared" si="1621"/>
        <v>2864.7422799999999</v>
      </c>
      <c r="CT204" s="145">
        <f t="shared" si="1621"/>
        <v>2114.0427007144431</v>
      </c>
      <c r="CU204" s="145">
        <f t="shared" si="1621"/>
        <v>750.69957928555698</v>
      </c>
      <c r="CV204" s="145">
        <f t="shared" si="1621"/>
        <v>0</v>
      </c>
      <c r="CW204" s="145">
        <f t="shared" si="1621"/>
        <v>-2754.7422799999999</v>
      </c>
      <c r="CX204" s="146" t="e">
        <f t="shared" si="1621"/>
        <v>#DIV/0!</v>
      </c>
      <c r="CY204" s="147">
        <f t="shared" si="1621"/>
        <v>115.00000000000001</v>
      </c>
      <c r="CZ204" s="145">
        <f t="shared" si="1621"/>
        <v>87.769203253524466</v>
      </c>
      <c r="DA204" s="145">
        <f t="shared" si="1621"/>
        <v>27.230796746475548</v>
      </c>
      <c r="DB204" s="145">
        <f t="shared" si="1621"/>
        <v>0</v>
      </c>
      <c r="DC204" s="145">
        <f t="shared" si="1621"/>
        <v>810.09985000000006</v>
      </c>
      <c r="DD204" s="145">
        <f t="shared" si="1621"/>
        <v>769.84994708922159</v>
      </c>
      <c r="DE204" s="145">
        <f t="shared" si="1621"/>
        <v>40.249902910778495</v>
      </c>
      <c r="DF204" s="145">
        <f t="shared" si="1621"/>
        <v>0</v>
      </c>
      <c r="DG204" s="145">
        <f t="shared" si="1621"/>
        <v>-695.09985000000006</v>
      </c>
      <c r="DH204" s="146" t="e">
        <f t="shared" si="1621"/>
        <v>#DIV/0!</v>
      </c>
      <c r="DI204" s="147">
        <f t="shared" si="1621"/>
        <v>110</v>
      </c>
      <c r="DJ204" s="145">
        <f t="shared" si="1621"/>
        <v>83.208946069035306</v>
      </c>
      <c r="DK204" s="145">
        <f t="shared" si="1621"/>
        <v>26.791053930964694</v>
      </c>
      <c r="DL204" s="145">
        <f t="shared" si="1621"/>
        <v>0</v>
      </c>
      <c r="DM204" s="145">
        <f t="shared" si="1621"/>
        <v>1770.5614169999999</v>
      </c>
      <c r="DN204" s="145">
        <f t="shared" si="1621"/>
        <v>1411.822512725679</v>
      </c>
      <c r="DO204" s="145">
        <f t="shared" si="1621"/>
        <v>358.73890427432127</v>
      </c>
      <c r="DP204" s="145">
        <f t="shared" si="1621"/>
        <v>0</v>
      </c>
      <c r="DQ204" s="145">
        <f t="shared" si="1621"/>
        <v>-1660.5614169999999</v>
      </c>
      <c r="DR204" s="146" t="e">
        <f t="shared" si="1621"/>
        <v>#DIV/0!</v>
      </c>
      <c r="DS204" s="147">
        <f t="shared" si="1621"/>
        <v>335</v>
      </c>
      <c r="DT204" s="145">
        <f t="shared" si="1621"/>
        <v>254.18709539159508</v>
      </c>
      <c r="DU204" s="145">
        <f t="shared" si="1621"/>
        <v>80.812904608404935</v>
      </c>
      <c r="DV204" s="145">
        <f t="shared" si="1621"/>
        <v>0</v>
      </c>
      <c r="DW204" s="145">
        <f t="shared" si="1621"/>
        <v>5445.4035470000008</v>
      </c>
      <c r="DX204" s="145">
        <f t="shared" si="1621"/>
        <v>4295.7151605293438</v>
      </c>
      <c r="DY204" s="145">
        <f t="shared" si="1621"/>
        <v>1149.688386470657</v>
      </c>
      <c r="DZ204" s="145">
        <f t="shared" si="1621"/>
        <v>0</v>
      </c>
      <c r="EA204" s="145">
        <f t="shared" si="1621"/>
        <v>-5110.4035470000008</v>
      </c>
      <c r="EB204" s="146" t="e">
        <f t="shared" si="1621"/>
        <v>#DIV/0!</v>
      </c>
      <c r="EC204" s="147">
        <f t="shared" ref="EC204:GN204" si="1622">SUM(EC193:EC203)</f>
        <v>200981.68999999997</v>
      </c>
      <c r="ED204" s="145">
        <f t="shared" si="1622"/>
        <v>147157.65539631501</v>
      </c>
      <c r="EE204" s="145">
        <f t="shared" si="1622"/>
        <v>53824.034603684973</v>
      </c>
      <c r="EF204" s="145">
        <f t="shared" si="1622"/>
        <v>0</v>
      </c>
      <c r="EG204" s="145">
        <f t="shared" si="1622"/>
        <v>333834.73466526612</v>
      </c>
      <c r="EH204" s="145">
        <f t="shared" si="1622"/>
        <v>311451.02883588884</v>
      </c>
      <c r="EI204" s="145">
        <f t="shared" si="1622"/>
        <v>20262.077506436621</v>
      </c>
      <c r="EJ204" s="145">
        <f t="shared" si="1622"/>
        <v>2121.6283229406999</v>
      </c>
      <c r="EK204" s="145">
        <f t="shared" si="1622"/>
        <v>-132853.04466526615</v>
      </c>
      <c r="EL204" s="146" t="e">
        <f t="shared" si="1622"/>
        <v>#DIV/0!</v>
      </c>
      <c r="EM204" s="147">
        <f t="shared" si="1622"/>
        <v>115.00000000000003</v>
      </c>
      <c r="EN204" s="145">
        <f t="shared" si="1622"/>
        <v>88.208946069035335</v>
      </c>
      <c r="EO204" s="145">
        <f t="shared" si="1622"/>
        <v>26.791053930964686</v>
      </c>
      <c r="EP204" s="145">
        <f t="shared" si="1622"/>
        <v>0</v>
      </c>
      <c r="EQ204" s="145">
        <f t="shared" si="1622"/>
        <v>721.47041000000002</v>
      </c>
      <c r="ER204" s="145">
        <f t="shared" si="1622"/>
        <v>624.51910740832386</v>
      </c>
      <c r="ES204" s="145">
        <f t="shared" si="1622"/>
        <v>96.951302591676082</v>
      </c>
      <c r="ET204" s="145">
        <f t="shared" si="1622"/>
        <v>0</v>
      </c>
      <c r="EU204" s="145">
        <f t="shared" si="1622"/>
        <v>-606.47041000000002</v>
      </c>
      <c r="EV204" s="146" t="e">
        <f t="shared" si="1622"/>
        <v>#DIV/0!</v>
      </c>
      <c r="EW204" s="147">
        <f t="shared" si="1622"/>
        <v>115</v>
      </c>
      <c r="EX204" s="145">
        <f t="shared" si="1622"/>
        <v>87.758300090863955</v>
      </c>
      <c r="EY204" s="145">
        <f t="shared" si="1622"/>
        <v>27.241699909136045</v>
      </c>
      <c r="EZ204" s="145">
        <f t="shared" si="1622"/>
        <v>0</v>
      </c>
      <c r="FA204" s="145">
        <f t="shared" si="1622"/>
        <v>334.23903879999995</v>
      </c>
      <c r="FB204" s="145">
        <f t="shared" si="1622"/>
        <v>270.98329714119399</v>
      </c>
      <c r="FC204" s="145">
        <f t="shared" si="1622"/>
        <v>63.255741658806038</v>
      </c>
      <c r="FD204" s="145">
        <f t="shared" si="1622"/>
        <v>0</v>
      </c>
      <c r="FE204" s="145">
        <f t="shared" si="1622"/>
        <v>-219.23903879999995</v>
      </c>
      <c r="FF204" s="146" t="e">
        <f t="shared" si="1622"/>
        <v>#DIV/0!</v>
      </c>
      <c r="FG204" s="147">
        <f t="shared" si="1622"/>
        <v>60265.683999999994</v>
      </c>
      <c r="FH204" s="145">
        <f t="shared" si="1622"/>
        <v>44127.212846472321</v>
      </c>
      <c r="FI204" s="145">
        <f t="shared" si="1622"/>
        <v>16138.471153527669</v>
      </c>
      <c r="FJ204" s="145">
        <f t="shared" si="1622"/>
        <v>0</v>
      </c>
      <c r="FK204" s="145">
        <f t="shared" si="1622"/>
        <v>75185.136715000015</v>
      </c>
      <c r="FL204" s="145">
        <f t="shared" si="1622"/>
        <v>55117.791058152325</v>
      </c>
      <c r="FM204" s="145">
        <f t="shared" si="1622"/>
        <v>20067.345656847672</v>
      </c>
      <c r="FN204" s="145">
        <f t="shared" si="1622"/>
        <v>0</v>
      </c>
      <c r="FO204" s="145">
        <f t="shared" si="1622"/>
        <v>-14919.45271500001</v>
      </c>
      <c r="FP204" s="146" t="e">
        <f t="shared" si="1622"/>
        <v>#DIV/0!</v>
      </c>
      <c r="FQ204" s="147">
        <f t="shared" si="1622"/>
        <v>60495.683999999994</v>
      </c>
      <c r="FR204" s="145">
        <f t="shared" si="1622"/>
        <v>44303.180092632225</v>
      </c>
      <c r="FS204" s="145">
        <f t="shared" si="1622"/>
        <v>16192.503907367769</v>
      </c>
      <c r="FT204" s="145">
        <f t="shared" si="1622"/>
        <v>0</v>
      </c>
      <c r="FU204" s="145">
        <f t="shared" si="1622"/>
        <v>76240.846163800015</v>
      </c>
      <c r="FV204" s="145">
        <f t="shared" si="1622"/>
        <v>56013.293462701848</v>
      </c>
      <c r="FW204" s="145">
        <f t="shared" si="1622"/>
        <v>20227.552701098153</v>
      </c>
      <c r="FX204" s="145">
        <f t="shared" si="1622"/>
        <v>0</v>
      </c>
      <c r="FY204" s="145">
        <f t="shared" si="1622"/>
        <v>-15745.162163800005</v>
      </c>
      <c r="FZ204" s="146" t="e">
        <f t="shared" si="1622"/>
        <v>#DIV/0!</v>
      </c>
      <c r="GA204" s="147">
        <f t="shared" si="1622"/>
        <v>60830.683999999994</v>
      </c>
      <c r="GB204" s="145">
        <f t="shared" si="1622"/>
        <v>44557.367188023818</v>
      </c>
      <c r="GC204" s="145">
        <f t="shared" si="1622"/>
        <v>16273.316811976174</v>
      </c>
      <c r="GD204" s="145">
        <f t="shared" si="1622"/>
        <v>0</v>
      </c>
      <c r="GE204" s="145">
        <f t="shared" si="1622"/>
        <v>81686.249710799995</v>
      </c>
      <c r="GF204" s="145">
        <f t="shared" si="1622"/>
        <v>60309.008623231195</v>
      </c>
      <c r="GG204" s="145">
        <f t="shared" si="1622"/>
        <v>21377.241087568807</v>
      </c>
      <c r="GH204" s="145">
        <f t="shared" si="1622"/>
        <v>0</v>
      </c>
      <c r="GI204" s="145">
        <f t="shared" si="1622"/>
        <v>-20855.565710800001</v>
      </c>
      <c r="GJ204" s="146" t="e">
        <f t="shared" si="1622"/>
        <v>#DIV/0!</v>
      </c>
      <c r="GK204" s="147">
        <f t="shared" si="1622"/>
        <v>261477.37399999998</v>
      </c>
      <c r="GL204" s="145">
        <f t="shared" si="1622"/>
        <v>191460.83548894722</v>
      </c>
      <c r="GM204" s="145">
        <f t="shared" si="1622"/>
        <v>70016.538511052742</v>
      </c>
      <c r="GN204" s="145">
        <f t="shared" si="1622"/>
        <v>0</v>
      </c>
      <c r="GO204" s="145">
        <f t="shared" ref="GO204:GV204" si="1623">SUM(GO193:GO203)</f>
        <v>410075.58082906611</v>
      </c>
      <c r="GP204" s="145">
        <f t="shared" si="1623"/>
        <v>367464.32229859062</v>
      </c>
      <c r="GQ204" s="145">
        <f t="shared" si="1623"/>
        <v>40489.630207534785</v>
      </c>
      <c r="GR204" s="145">
        <f t="shared" si="1623"/>
        <v>2121.6283229406999</v>
      </c>
      <c r="GS204" s="145">
        <f t="shared" si="1623"/>
        <v>-148598.20682906616</v>
      </c>
      <c r="GT204" s="146" t="e">
        <f t="shared" si="1623"/>
        <v>#DIV/0!</v>
      </c>
      <c r="GU204" s="79">
        <f>409059.385-GO204</f>
        <v>-1016.1958290660987</v>
      </c>
      <c r="GV204" s="145">
        <f t="shared" si="1623"/>
        <v>261477.37399999998</v>
      </c>
      <c r="GW204" s="77"/>
      <c r="GX204" s="65">
        <f t="shared" si="1619"/>
        <v>-328389.33111826616</v>
      </c>
      <c r="GZ204" s="79">
        <f t="shared" si="1375"/>
        <v>315350.23408826609</v>
      </c>
      <c r="HD204" s="79">
        <f>+[1]Аппарат!EG199+[1]Филиалы!EG130</f>
        <v>333834.73466526612</v>
      </c>
    </row>
    <row r="205" spans="1:212" ht="25.5" x14ac:dyDescent="0.2">
      <c r="A205" s="375" t="s">
        <v>461</v>
      </c>
      <c r="B205" s="189" t="s">
        <v>462</v>
      </c>
      <c r="C205" s="149">
        <f t="shared" ref="C205:C217" si="1624">SUM(D205:F205)</f>
        <v>0</v>
      </c>
      <c r="D205" s="157">
        <f>+[1]Аппарат!D200+[1]Филиалы!D131</f>
        <v>0</v>
      </c>
      <c r="E205" s="157">
        <f>+[1]Аппарат!E200+[1]Филиалы!F131</f>
        <v>0</v>
      </c>
      <c r="F205" s="68">
        <f>+[1]Филиалы!E131</f>
        <v>0</v>
      </c>
      <c r="G205" s="150">
        <f t="shared" si="1413"/>
        <v>2.4</v>
      </c>
      <c r="H205" s="157">
        <f>+[1]Аппарат!H200+[1]Филиалы!H131</f>
        <v>2.4</v>
      </c>
      <c r="I205" s="157">
        <f>+[1]Аппарат!I200+[1]Филиалы!J131</f>
        <v>0</v>
      </c>
      <c r="J205" s="157">
        <f>+[1]Аппарат!J200</f>
        <v>0</v>
      </c>
      <c r="K205" s="157">
        <f t="shared" si="1162"/>
        <v>-2.4</v>
      </c>
      <c r="L205" s="158" t="e">
        <f t="shared" si="1163"/>
        <v>#DIV/0!</v>
      </c>
      <c r="M205" s="149">
        <f t="shared" ref="M205:M217" si="1625">SUM(N205:P205)</f>
        <v>0</v>
      </c>
      <c r="N205" s="157">
        <f>+[1]Аппарат!N200+[1]Филиалы!N131</f>
        <v>0</v>
      </c>
      <c r="O205" s="157">
        <f>+[1]Аппарат!O200+[1]Филиалы!P131</f>
        <v>0</v>
      </c>
      <c r="P205" s="68">
        <f>+[1]Филиалы!O131</f>
        <v>0</v>
      </c>
      <c r="Q205" s="150">
        <f t="shared" si="1559"/>
        <v>23.908210844999999</v>
      </c>
      <c r="R205" s="157">
        <f>+[1]Аппарат!R200+[1]Филиалы!R131</f>
        <v>17.080585145000001</v>
      </c>
      <c r="S205" s="157">
        <f>+[1]Аппарат!S200+[1]Филиалы!T131</f>
        <v>6.8276257000000005</v>
      </c>
      <c r="T205" s="157">
        <f>+[1]Аппарат!T200</f>
        <v>0</v>
      </c>
      <c r="U205" s="157">
        <f t="shared" si="1166"/>
        <v>-23.908210844999999</v>
      </c>
      <c r="V205" s="158" t="e">
        <f t="shared" si="1167"/>
        <v>#DIV/0!</v>
      </c>
      <c r="W205" s="149">
        <f t="shared" si="1308"/>
        <v>0</v>
      </c>
      <c r="X205" s="157">
        <f>+[1]Аппарат!X200+[1]Филиалы!X131</f>
        <v>0</v>
      </c>
      <c r="Y205" s="157">
        <f>+[1]Аппарат!Y200+[1]Филиалы!Z131</f>
        <v>0</v>
      </c>
      <c r="Z205" s="68">
        <f>+[1]Филиалы!Y131</f>
        <v>0</v>
      </c>
      <c r="AA205" s="150">
        <f t="shared" si="1309"/>
        <v>501.33499999999998</v>
      </c>
      <c r="AB205" s="157">
        <f>+[1]Аппарат!AB200+[1]Филиалы!AB131</f>
        <v>367.38725736889995</v>
      </c>
      <c r="AC205" s="157">
        <f>+[1]Аппарат!AC200+[1]Филиалы!AD131</f>
        <v>133.94774263110003</v>
      </c>
      <c r="AD205" s="157">
        <f>+[1]Аппарат!AD200</f>
        <v>0</v>
      </c>
      <c r="AE205" s="157">
        <f t="shared" si="1170"/>
        <v>-501.33499999999998</v>
      </c>
      <c r="AF205" s="158" t="e">
        <f t="shared" si="1171"/>
        <v>#DIV/0!</v>
      </c>
      <c r="AG205" s="149">
        <f t="shared" si="1310"/>
        <v>0</v>
      </c>
      <c r="AH205" s="68">
        <f t="shared" ref="AH205:AJ217" si="1626">+D205+N205+X205</f>
        <v>0</v>
      </c>
      <c r="AI205" s="68">
        <f t="shared" si="1626"/>
        <v>0</v>
      </c>
      <c r="AJ205" s="68">
        <f t="shared" si="1626"/>
        <v>0</v>
      </c>
      <c r="AK205" s="150">
        <f t="shared" si="1311"/>
        <v>527.643210845</v>
      </c>
      <c r="AL205" s="68">
        <f t="shared" ref="AL205:AN217" si="1627">+H205+R205+AB205</f>
        <v>386.86784251389997</v>
      </c>
      <c r="AM205" s="68">
        <f t="shared" si="1627"/>
        <v>140.77536833110003</v>
      </c>
      <c r="AN205" s="68">
        <f t="shared" si="1627"/>
        <v>0</v>
      </c>
      <c r="AO205" s="157">
        <f t="shared" si="1174"/>
        <v>-527.643210845</v>
      </c>
      <c r="AP205" s="158" t="e">
        <f t="shared" si="1175"/>
        <v>#DIV/0!</v>
      </c>
      <c r="AQ205" s="149">
        <f t="shared" si="1312"/>
        <v>0</v>
      </c>
      <c r="AR205" s="157">
        <f>+[1]Аппарат!AR200+[1]Филиалы!AR131</f>
        <v>0</v>
      </c>
      <c r="AS205" s="157">
        <f>+[1]Аппарат!AS200+[1]Филиалы!AT131</f>
        <v>0</v>
      </c>
      <c r="AT205" s="68">
        <f>+[1]Филиалы!AS131</f>
        <v>0</v>
      </c>
      <c r="AU205" s="150">
        <f t="shared" si="1313"/>
        <v>0.32</v>
      </c>
      <c r="AV205" s="157">
        <f>+[1]Аппарат!AV200+[1]Филиалы!AV131</f>
        <v>0.32</v>
      </c>
      <c r="AW205" s="157">
        <f>+[1]Аппарат!AW200+[1]Филиалы!AX131</f>
        <v>0</v>
      </c>
      <c r="AX205" s="68">
        <f>+[1]Аппарат!AX200</f>
        <v>0</v>
      </c>
      <c r="AY205" s="157">
        <f t="shared" si="1178"/>
        <v>-0.32</v>
      </c>
      <c r="AZ205" s="158" t="e">
        <f t="shared" si="1179"/>
        <v>#DIV/0!</v>
      </c>
      <c r="BA205" s="149">
        <f t="shared" si="1314"/>
        <v>0</v>
      </c>
      <c r="BB205" s="157">
        <f>+[1]Аппарат!BB200+[1]Филиалы!BB131</f>
        <v>0</v>
      </c>
      <c r="BC205" s="157">
        <f>+[1]Аппарат!BC200+[1]Филиалы!BD131</f>
        <v>0</v>
      </c>
      <c r="BD205" s="68">
        <f>+[1]Филиалы!BC131</f>
        <v>0</v>
      </c>
      <c r="BE205" s="150">
        <f t="shared" si="1315"/>
        <v>635.91399999999999</v>
      </c>
      <c r="BF205" s="157">
        <f>+[1]Аппарат!BF200+[1]Филиалы!BF131</f>
        <v>455.47884160230961</v>
      </c>
      <c r="BG205" s="157">
        <f>+[1]Аппарат!BG200+[1]Филиалы!BH131</f>
        <v>180.4351583976904</v>
      </c>
      <c r="BH205" s="68">
        <f>+[1]Аппарат!BH200</f>
        <v>0</v>
      </c>
      <c r="BI205" s="157">
        <f t="shared" si="1182"/>
        <v>-635.91399999999999</v>
      </c>
      <c r="BJ205" s="158" t="e">
        <f t="shared" si="1183"/>
        <v>#DIV/0!</v>
      </c>
      <c r="BK205" s="149">
        <f t="shared" si="1316"/>
        <v>0</v>
      </c>
      <c r="BL205" s="157">
        <f>+[1]Аппарат!BL200+[1]Филиалы!BL131</f>
        <v>0</v>
      </c>
      <c r="BM205" s="157">
        <f>+[1]Аппарат!BM200+[1]Филиалы!BN131</f>
        <v>0</v>
      </c>
      <c r="BN205" s="68">
        <f>+[1]Филиалы!BM131</f>
        <v>0</v>
      </c>
      <c r="BO205" s="150">
        <f t="shared" si="1317"/>
        <v>4.8099999999999996</v>
      </c>
      <c r="BP205" s="157">
        <f>+[1]Аппарат!BP200+[1]Филиалы!BP131</f>
        <v>4.8099999999999996</v>
      </c>
      <c r="BQ205" s="157">
        <f>+[1]Аппарат!BQ200+[1]Филиалы!BR131</f>
        <v>0</v>
      </c>
      <c r="BR205" s="68">
        <f>+[1]Аппарат!BR200</f>
        <v>0</v>
      </c>
      <c r="BS205" s="157">
        <f t="shared" si="1186"/>
        <v>-4.8099999999999996</v>
      </c>
      <c r="BT205" s="158" t="e">
        <f t="shared" si="1187"/>
        <v>#DIV/0!</v>
      </c>
      <c r="BU205" s="149">
        <f t="shared" si="1318"/>
        <v>0</v>
      </c>
      <c r="BV205" s="68">
        <f t="shared" ref="BV205:BX217" si="1628">+AR205+BB205+BL205</f>
        <v>0</v>
      </c>
      <c r="BW205" s="68">
        <f t="shared" si="1628"/>
        <v>0</v>
      </c>
      <c r="BX205" s="68">
        <f t="shared" si="1628"/>
        <v>0</v>
      </c>
      <c r="BY205" s="150">
        <f t="shared" si="1319"/>
        <v>641.04399999999998</v>
      </c>
      <c r="BZ205" s="68">
        <f t="shared" ref="BZ205:CB217" si="1629">+AV205+BF205+BP205</f>
        <v>460.60884160230961</v>
      </c>
      <c r="CA205" s="68">
        <f t="shared" si="1629"/>
        <v>180.4351583976904</v>
      </c>
      <c r="CB205" s="68">
        <f t="shared" si="1629"/>
        <v>0</v>
      </c>
      <c r="CC205" s="157">
        <f t="shared" si="1190"/>
        <v>-641.04399999999998</v>
      </c>
      <c r="CD205" s="158" t="e">
        <f t="shared" si="1191"/>
        <v>#DIV/0!</v>
      </c>
      <c r="CE205" s="149">
        <f t="shared" si="1320"/>
        <v>0</v>
      </c>
      <c r="CF205" s="68">
        <f t="shared" ref="CF205:CH217" si="1630">+AH205+BV205</f>
        <v>0</v>
      </c>
      <c r="CG205" s="68">
        <f t="shared" si="1630"/>
        <v>0</v>
      </c>
      <c r="CH205" s="68">
        <f t="shared" si="1630"/>
        <v>0</v>
      </c>
      <c r="CI205" s="150">
        <f t="shared" si="1321"/>
        <v>1168.687210845</v>
      </c>
      <c r="CJ205" s="68">
        <f t="shared" ref="CJ205:CL217" si="1631">+AL205+BZ205</f>
        <v>847.47668411620953</v>
      </c>
      <c r="CK205" s="68">
        <f t="shared" si="1631"/>
        <v>321.21052672879046</v>
      </c>
      <c r="CL205" s="68">
        <f t="shared" si="1631"/>
        <v>0</v>
      </c>
      <c r="CM205" s="157">
        <f t="shared" si="1194"/>
        <v>-1168.687210845</v>
      </c>
      <c r="CN205" s="158" t="e">
        <f t="shared" si="1195"/>
        <v>#DIV/0!</v>
      </c>
      <c r="CO205" s="149">
        <f t="shared" ref="CO205:CO217" si="1632">SUM(CP205:CR205)</f>
        <v>0</v>
      </c>
      <c r="CP205" s="157">
        <f>+[1]Аппарат!CP200+[1]Филиалы!CP131</f>
        <v>0</v>
      </c>
      <c r="CQ205" s="157">
        <f>+[1]Аппарат!CQ200+[1]Филиалы!CR131</f>
        <v>0</v>
      </c>
      <c r="CR205" s="68">
        <f>+[1]Филиалы!CQ131</f>
        <v>0</v>
      </c>
      <c r="CS205" s="150">
        <f t="shared" si="1581"/>
        <v>3.79</v>
      </c>
      <c r="CT205" s="157">
        <f>+[1]Аппарат!CT200+[1]Филиалы!CT131</f>
        <v>3.79</v>
      </c>
      <c r="CU205" s="157">
        <f>+[1]Аппарат!CU200+[1]Филиалы!CV131</f>
        <v>0</v>
      </c>
      <c r="CV205" s="68">
        <f>+[1]Аппарат!CV200</f>
        <v>0</v>
      </c>
      <c r="CW205" s="157">
        <f t="shared" si="1582"/>
        <v>-3.79</v>
      </c>
      <c r="CX205" s="158" t="e">
        <f t="shared" si="1583"/>
        <v>#DIV/0!</v>
      </c>
      <c r="CY205" s="149">
        <f t="shared" ref="CY205:CY210" si="1633">SUM(CZ205:DB205)</f>
        <v>0</v>
      </c>
      <c r="CZ205" s="157">
        <f>+[1]Аппарат!CZ200+[1]Филиалы!CZ131</f>
        <v>0</v>
      </c>
      <c r="DA205" s="157">
        <f>+[1]Аппарат!DA200+[1]Филиалы!DB131</f>
        <v>0</v>
      </c>
      <c r="DB205" s="68">
        <f>+[1]Филиалы!DA131</f>
        <v>0</v>
      </c>
      <c r="DC205" s="150">
        <f t="shared" si="1585"/>
        <v>181.79108000000002</v>
      </c>
      <c r="DD205" s="157">
        <f>+[1]Аппарат!DD200+[1]Филиалы!DD131</f>
        <v>152.56788407525218</v>
      </c>
      <c r="DE205" s="157">
        <f>+[1]Аппарат!DE200+[1]Филиалы!DF131</f>
        <v>29.223195924747827</v>
      </c>
      <c r="DF205" s="68">
        <f>+[1]Аппарат!DF200</f>
        <v>0</v>
      </c>
      <c r="DG205" s="157">
        <f t="shared" si="1586"/>
        <v>-181.79108000000002</v>
      </c>
      <c r="DH205" s="158" t="e">
        <f t="shared" si="1587"/>
        <v>#DIV/0!</v>
      </c>
      <c r="DI205" s="149">
        <f t="shared" si="1322"/>
        <v>0</v>
      </c>
      <c r="DJ205" s="157">
        <f>+[1]Аппарат!DJ200+[1]Филиалы!DJ131</f>
        <v>0</v>
      </c>
      <c r="DK205" s="157">
        <f>+[1]Аппарат!DK200+[1]Филиалы!DL131</f>
        <v>0</v>
      </c>
      <c r="DL205" s="68">
        <f>+[1]Филиалы!DK131</f>
        <v>0</v>
      </c>
      <c r="DM205" s="150">
        <f t="shared" si="1323"/>
        <v>81.777919999999995</v>
      </c>
      <c r="DN205" s="157">
        <f>+[1]Аппарат!DN200+[1]Филиалы!DN131</f>
        <v>81.777919999999995</v>
      </c>
      <c r="DO205" s="157">
        <f>+[1]Аппарат!DO200+[1]Филиалы!DP131</f>
        <v>0</v>
      </c>
      <c r="DP205" s="68">
        <f>+[1]Аппарат!DP200</f>
        <v>0</v>
      </c>
      <c r="DQ205" s="157">
        <f t="shared" si="1588"/>
        <v>-81.777919999999995</v>
      </c>
      <c r="DR205" s="158" t="e">
        <f t="shared" si="1589"/>
        <v>#DIV/0!</v>
      </c>
      <c r="DS205" s="149">
        <f t="shared" si="1590"/>
        <v>0</v>
      </c>
      <c r="DT205" s="68">
        <f t="shared" ref="DT205:DV217" si="1634">+CP205+CZ205+DJ205</f>
        <v>0</v>
      </c>
      <c r="DU205" s="68">
        <f t="shared" si="1634"/>
        <v>0</v>
      </c>
      <c r="DV205" s="68">
        <f t="shared" si="1634"/>
        <v>0</v>
      </c>
      <c r="DW205" s="150">
        <f t="shared" si="1325"/>
        <v>267.35899999999998</v>
      </c>
      <c r="DX205" s="68">
        <f t="shared" ref="DX205:DZ217" si="1635">+CT205+DD205+DN205</f>
        <v>238.13580407525217</v>
      </c>
      <c r="DY205" s="68">
        <f t="shared" si="1635"/>
        <v>29.223195924747827</v>
      </c>
      <c r="DZ205" s="68">
        <f t="shared" si="1635"/>
        <v>0</v>
      </c>
      <c r="EA205" s="157">
        <f t="shared" si="1593"/>
        <v>-267.35899999999998</v>
      </c>
      <c r="EB205" s="158" t="e">
        <f t="shared" si="1594"/>
        <v>#DIV/0!</v>
      </c>
      <c r="EC205" s="149">
        <f t="shared" si="1595"/>
        <v>0</v>
      </c>
      <c r="ED205" s="68">
        <f t="shared" ref="ED205:EF217" si="1636">+CF205+DT205</f>
        <v>0</v>
      </c>
      <c r="EE205" s="68">
        <f t="shared" si="1636"/>
        <v>0</v>
      </c>
      <c r="EF205" s="68">
        <f t="shared" si="1636"/>
        <v>0</v>
      </c>
      <c r="EG205" s="150">
        <f t="shared" si="1327"/>
        <v>1436.0462108449999</v>
      </c>
      <c r="EH205" s="68">
        <f t="shared" ref="EH205:EJ217" si="1637">+CJ205+DX205</f>
        <v>1085.6124881914616</v>
      </c>
      <c r="EI205" s="68">
        <f t="shared" si="1637"/>
        <v>350.43372265353827</v>
      </c>
      <c r="EJ205" s="68">
        <f t="shared" si="1637"/>
        <v>0</v>
      </c>
      <c r="EK205" s="157">
        <f t="shared" si="1598"/>
        <v>-1436.0462108449999</v>
      </c>
      <c r="EL205" s="158" t="e">
        <f t="shared" si="1599"/>
        <v>#DIV/0!</v>
      </c>
      <c r="EM205" s="149">
        <f t="shared" si="1328"/>
        <v>0</v>
      </c>
      <c r="EN205" s="157">
        <f>+[1]Аппарат!EN200+[1]Филиалы!EN131</f>
        <v>0</v>
      </c>
      <c r="EO205" s="157">
        <f>+[1]Аппарат!EO200+[1]Филиалы!EP131</f>
        <v>0</v>
      </c>
      <c r="EP205" s="68">
        <f>+[1]Филиалы!EO131</f>
        <v>0</v>
      </c>
      <c r="EQ205" s="150">
        <f t="shared" si="1329"/>
        <v>0.17654</v>
      </c>
      <c r="ER205" s="157">
        <f>+[1]Аппарат!ER200+[1]Филиалы!ER131</f>
        <v>0.17654</v>
      </c>
      <c r="ES205" s="157">
        <f>+[1]Аппарат!ES200+[1]Филиалы!ET131</f>
        <v>0</v>
      </c>
      <c r="ET205" s="68">
        <f>+[1]Аппарат!ET200</f>
        <v>0</v>
      </c>
      <c r="EU205" s="157">
        <f t="shared" si="1600"/>
        <v>-0.17654</v>
      </c>
      <c r="EV205" s="158" t="e">
        <f t="shared" si="1601"/>
        <v>#DIV/0!</v>
      </c>
      <c r="EW205" s="149">
        <f t="shared" si="1330"/>
        <v>0</v>
      </c>
      <c r="EX205" s="157">
        <f>+[1]Аппарат!EX200+[1]Филиалы!EX131</f>
        <v>0</v>
      </c>
      <c r="EY205" s="157">
        <f>+[1]Аппарат!EY200+[1]Филиалы!EZ131</f>
        <v>0</v>
      </c>
      <c r="EZ205" s="68">
        <f>+[1]Филиалы!EY131</f>
        <v>0</v>
      </c>
      <c r="FA205" s="150">
        <f t="shared" si="1331"/>
        <v>11.67</v>
      </c>
      <c r="FB205" s="157">
        <f>+[1]Аппарат!FB200+[1]Филиалы!FB131</f>
        <v>11.67</v>
      </c>
      <c r="FC205" s="157">
        <f>+[1]Аппарат!FC200+[1]Филиалы!FD131</f>
        <v>0</v>
      </c>
      <c r="FD205" s="68">
        <f>+[1]Аппарат!FD200</f>
        <v>0</v>
      </c>
      <c r="FE205" s="157">
        <f t="shared" si="1602"/>
        <v>-11.67</v>
      </c>
      <c r="FF205" s="158" t="e">
        <f t="shared" si="1603"/>
        <v>#DIV/0!</v>
      </c>
      <c r="FG205" s="149">
        <f t="shared" si="1332"/>
        <v>0</v>
      </c>
      <c r="FH205" s="157">
        <f>+[1]Аппарат!FH200+[1]Филиалы!FH131</f>
        <v>0</v>
      </c>
      <c r="FI205" s="157">
        <f>+[1]Аппарат!FI200+[1]Филиалы!FJ131</f>
        <v>0</v>
      </c>
      <c r="FJ205" s="68">
        <f>+[1]Филиалы!FI131</f>
        <v>0</v>
      </c>
      <c r="FK205" s="150">
        <f t="shared" si="1333"/>
        <v>9353.1569999999992</v>
      </c>
      <c r="FL205" s="157">
        <f>+[1]Аппарат!FL200+[1]Филиалы!FL131</f>
        <v>6844.057909730368</v>
      </c>
      <c r="FM205" s="157">
        <f>+[1]Аппарат!FM200+[1]Филиалы!FN131</f>
        <v>2509.0990902696317</v>
      </c>
      <c r="FN205" s="68">
        <f>+[1]Аппарат!FN200</f>
        <v>0</v>
      </c>
      <c r="FO205" s="157">
        <f t="shared" si="1604"/>
        <v>-9353.1569999999992</v>
      </c>
      <c r="FP205" s="158" t="e">
        <f t="shared" si="1605"/>
        <v>#DIV/0!</v>
      </c>
      <c r="FQ205" s="149">
        <f t="shared" si="1334"/>
        <v>0</v>
      </c>
      <c r="FR205" s="68">
        <f t="shared" ref="FR205:FT217" si="1638">+EN205+EX205+FH205</f>
        <v>0</v>
      </c>
      <c r="FS205" s="68">
        <f t="shared" si="1638"/>
        <v>0</v>
      </c>
      <c r="FT205" s="68">
        <f t="shared" si="1638"/>
        <v>0</v>
      </c>
      <c r="FU205" s="150">
        <f t="shared" si="1335"/>
        <v>9365.0035399999997</v>
      </c>
      <c r="FV205" s="68">
        <f t="shared" ref="FV205:FX217" si="1639">+ER205+FB205+FL205</f>
        <v>6855.9044497303676</v>
      </c>
      <c r="FW205" s="68">
        <f t="shared" si="1639"/>
        <v>2509.0990902696317</v>
      </c>
      <c r="FX205" s="68">
        <f t="shared" si="1639"/>
        <v>0</v>
      </c>
      <c r="FY205" s="157">
        <f t="shared" si="1608"/>
        <v>-9365.0035399999997</v>
      </c>
      <c r="FZ205" s="158" t="e">
        <f t="shared" si="1609"/>
        <v>#DIV/0!</v>
      </c>
      <c r="GA205" s="149">
        <f t="shared" si="1336"/>
        <v>0</v>
      </c>
      <c r="GB205" s="68">
        <f t="shared" ref="GB205:GD217" si="1640">+DT205+FR205</f>
        <v>0</v>
      </c>
      <c r="GC205" s="68">
        <f t="shared" si="1640"/>
        <v>0</v>
      </c>
      <c r="GD205" s="68">
        <f t="shared" si="1640"/>
        <v>0</v>
      </c>
      <c r="GE205" s="150">
        <f t="shared" si="1337"/>
        <v>9632.3625399999983</v>
      </c>
      <c r="GF205" s="68">
        <f t="shared" ref="GF205:GH217" si="1641">+DX205+FV205</f>
        <v>7094.0402538056196</v>
      </c>
      <c r="GG205" s="68">
        <f t="shared" si="1641"/>
        <v>2538.3222861943796</v>
      </c>
      <c r="GH205" s="68">
        <f t="shared" si="1641"/>
        <v>0</v>
      </c>
      <c r="GI205" s="157">
        <f t="shared" si="1612"/>
        <v>-9632.3625399999983</v>
      </c>
      <c r="GJ205" s="158" t="e">
        <f t="shared" si="1613"/>
        <v>#DIV/0!</v>
      </c>
      <c r="GK205" s="149">
        <f t="shared" si="1338"/>
        <v>0</v>
      </c>
      <c r="GL205" s="68">
        <f t="shared" ref="GL205:GN217" si="1642">+ED205+FR205</f>
        <v>0</v>
      </c>
      <c r="GM205" s="68">
        <f t="shared" si="1642"/>
        <v>0</v>
      </c>
      <c r="GN205" s="68">
        <f t="shared" si="1642"/>
        <v>0</v>
      </c>
      <c r="GO205" s="150">
        <f t="shared" si="1339"/>
        <v>10801.049750844999</v>
      </c>
      <c r="GP205" s="68">
        <f t="shared" ref="GP205:GR217" si="1643">+EH205+FV205</f>
        <v>7941.5169379218296</v>
      </c>
      <c r="GQ205" s="68">
        <f t="shared" si="1643"/>
        <v>2859.5328129231698</v>
      </c>
      <c r="GR205" s="68">
        <f t="shared" si="1643"/>
        <v>0</v>
      </c>
      <c r="GS205" s="157">
        <f t="shared" si="1616"/>
        <v>-10801.049750844999</v>
      </c>
      <c r="GT205" s="158" t="e">
        <f t="shared" si="1617"/>
        <v>#DIV/0!</v>
      </c>
      <c r="GV205" s="31"/>
      <c r="GX205" s="65">
        <f t="shared" si="1619"/>
        <v>-1168.687210845</v>
      </c>
      <c r="GZ205" s="79">
        <f t="shared" si="1375"/>
        <v>527.643210845</v>
      </c>
    </row>
    <row r="206" spans="1:212" ht="15" x14ac:dyDescent="0.2">
      <c r="A206" s="338"/>
      <c r="B206" s="189" t="s">
        <v>463</v>
      </c>
      <c r="C206" s="149">
        <f t="shared" si="1624"/>
        <v>0</v>
      </c>
      <c r="D206" s="157">
        <f>+[1]Аппарат!D201+[1]Филиалы!D138</f>
        <v>0</v>
      </c>
      <c r="E206" s="157">
        <f>+[1]Аппарат!E201+[1]Филиалы!F138</f>
        <v>0</v>
      </c>
      <c r="F206" s="68">
        <f>+[1]Филиалы!E138</f>
        <v>0</v>
      </c>
      <c r="G206" s="150">
        <f t="shared" si="1413"/>
        <v>324.54000000000002</v>
      </c>
      <c r="H206" s="157">
        <f>+[1]Аппарат!H201+[1]Филиалы!H138</f>
        <v>324.54000000000002</v>
      </c>
      <c r="I206" s="157">
        <f>+[1]Аппарат!I201+[1]Филиалы!J138</f>
        <v>0</v>
      </c>
      <c r="J206" s="157">
        <f>+[1]Аппарат!J201</f>
        <v>0</v>
      </c>
      <c r="K206" s="157">
        <f t="shared" si="1162"/>
        <v>-324.54000000000002</v>
      </c>
      <c r="L206" s="158" t="e">
        <f t="shared" si="1163"/>
        <v>#DIV/0!</v>
      </c>
      <c r="M206" s="149">
        <f t="shared" si="1625"/>
        <v>0</v>
      </c>
      <c r="N206" s="157">
        <f>+[1]Аппарат!N201+[1]Филиалы!N138</f>
        <v>0</v>
      </c>
      <c r="O206" s="157">
        <f>+[1]Аппарат!O201+[1]Филиалы!P138</f>
        <v>0</v>
      </c>
      <c r="P206" s="68">
        <f>+[1]Филиалы!O138</f>
        <v>0</v>
      </c>
      <c r="Q206" s="150">
        <f t="shared" si="1559"/>
        <v>0</v>
      </c>
      <c r="R206" s="157">
        <f>+[1]Аппарат!R201+[1]Филиалы!R138</f>
        <v>0</v>
      </c>
      <c r="S206" s="157">
        <f>+[1]Аппарат!S201+[1]Филиалы!T138</f>
        <v>0</v>
      </c>
      <c r="T206" s="157">
        <f>+[1]Аппарат!T201</f>
        <v>0</v>
      </c>
      <c r="U206" s="157">
        <f t="shared" si="1166"/>
        <v>0</v>
      </c>
      <c r="V206" s="158" t="e">
        <f t="shared" si="1167"/>
        <v>#DIV/0!</v>
      </c>
      <c r="W206" s="149">
        <f t="shared" si="1308"/>
        <v>0</v>
      </c>
      <c r="X206" s="157">
        <f>+[1]Аппарат!X201+[1]Филиалы!X138</f>
        <v>0</v>
      </c>
      <c r="Y206" s="157">
        <f>+[1]Аппарат!Y201+[1]Филиалы!Z138</f>
        <v>0</v>
      </c>
      <c r="Z206" s="68">
        <f>+[1]Филиалы!Y138</f>
        <v>0</v>
      </c>
      <c r="AA206" s="150">
        <f t="shared" si="1309"/>
        <v>7.51</v>
      </c>
      <c r="AB206" s="157">
        <f>+[1]Аппарат!AB201+[1]Филиалы!AB138</f>
        <v>7.51</v>
      </c>
      <c r="AC206" s="157">
        <f>+[1]Аппарат!AC201+[1]Филиалы!AD138</f>
        <v>0</v>
      </c>
      <c r="AD206" s="157">
        <f>+[1]Аппарат!AD201</f>
        <v>0</v>
      </c>
      <c r="AE206" s="157">
        <f t="shared" si="1170"/>
        <v>-7.51</v>
      </c>
      <c r="AF206" s="158" t="e">
        <f t="shared" si="1171"/>
        <v>#DIV/0!</v>
      </c>
      <c r="AG206" s="149">
        <f t="shared" si="1310"/>
        <v>0</v>
      </c>
      <c r="AH206" s="68">
        <f t="shared" si="1626"/>
        <v>0</v>
      </c>
      <c r="AI206" s="68">
        <f t="shared" si="1626"/>
        <v>0</v>
      </c>
      <c r="AJ206" s="68">
        <f t="shared" si="1626"/>
        <v>0</v>
      </c>
      <c r="AK206" s="150">
        <f t="shared" si="1311"/>
        <v>332.05</v>
      </c>
      <c r="AL206" s="68">
        <f t="shared" si="1627"/>
        <v>332.05</v>
      </c>
      <c r="AM206" s="68">
        <f t="shared" si="1627"/>
        <v>0</v>
      </c>
      <c r="AN206" s="68">
        <f t="shared" si="1627"/>
        <v>0</v>
      </c>
      <c r="AO206" s="157">
        <f t="shared" si="1174"/>
        <v>-332.05</v>
      </c>
      <c r="AP206" s="158" t="e">
        <f t="shared" si="1175"/>
        <v>#DIV/0!</v>
      </c>
      <c r="AQ206" s="149">
        <f t="shared" si="1312"/>
        <v>1.24</v>
      </c>
      <c r="AR206" s="157">
        <f>+[1]Аппарат!AR201+[1]Филиалы!AR138</f>
        <v>1.24</v>
      </c>
      <c r="AS206" s="157">
        <f>+[1]Аппарат!AS201+[1]Филиалы!AT138</f>
        <v>0</v>
      </c>
      <c r="AT206" s="68">
        <f>+[1]Филиалы!AS138</f>
        <v>0</v>
      </c>
      <c r="AU206" s="150">
        <f t="shared" si="1313"/>
        <v>1.73</v>
      </c>
      <c r="AV206" s="157">
        <f>+[1]Аппарат!AV201+[1]Филиалы!AV138</f>
        <v>1.73</v>
      </c>
      <c r="AW206" s="157">
        <f>+[1]Аппарат!AW201+[1]Филиалы!AX138</f>
        <v>0</v>
      </c>
      <c r="AX206" s="68">
        <f>+[1]Аппарат!AX201</f>
        <v>0</v>
      </c>
      <c r="AY206" s="157">
        <f t="shared" si="1178"/>
        <v>-0.49</v>
      </c>
      <c r="AZ206" s="158">
        <f t="shared" si="1179"/>
        <v>39.516129032258078</v>
      </c>
      <c r="BA206" s="149">
        <f t="shared" si="1314"/>
        <v>7.88</v>
      </c>
      <c r="BB206" s="157">
        <f>+[1]Аппарат!BB201+[1]Филиалы!BB138</f>
        <v>7.88</v>
      </c>
      <c r="BC206" s="157">
        <f>+[1]Аппарат!BC201+[1]Филиалы!BD138</f>
        <v>0</v>
      </c>
      <c r="BD206" s="68">
        <f>+[1]Филиалы!BC138</f>
        <v>0</v>
      </c>
      <c r="BE206" s="150">
        <f t="shared" si="1315"/>
        <v>10.46</v>
      </c>
      <c r="BF206" s="157">
        <f>+[1]Аппарат!BF201+[1]Филиалы!BF138</f>
        <v>10.46</v>
      </c>
      <c r="BG206" s="157">
        <f>+[1]Аппарат!BG201+[1]Филиалы!BH138</f>
        <v>0</v>
      </c>
      <c r="BH206" s="68">
        <f>+[1]Аппарат!BH201</f>
        <v>0</v>
      </c>
      <c r="BI206" s="157">
        <f t="shared" si="1182"/>
        <v>-2.580000000000001</v>
      </c>
      <c r="BJ206" s="158">
        <f t="shared" si="1183"/>
        <v>32.741116751269061</v>
      </c>
      <c r="BK206" s="149">
        <f t="shared" si="1316"/>
        <v>1.04</v>
      </c>
      <c r="BL206" s="157">
        <f>+[1]Аппарат!BL201+[1]Филиалы!BL138</f>
        <v>1.04</v>
      </c>
      <c r="BM206" s="157">
        <f>+[1]Аппарат!BM201+[1]Филиалы!BN138</f>
        <v>0</v>
      </c>
      <c r="BN206" s="68">
        <f>+[1]Филиалы!BM138</f>
        <v>0</v>
      </c>
      <c r="BO206" s="150">
        <f t="shared" si="1317"/>
        <v>158.13</v>
      </c>
      <c r="BP206" s="157">
        <f>+[1]Аппарат!BP201+[1]Филиалы!BP138</f>
        <v>158.13</v>
      </c>
      <c r="BQ206" s="157">
        <f>+[1]Аппарат!BQ201+[1]Филиалы!BR138</f>
        <v>0</v>
      </c>
      <c r="BR206" s="68">
        <f>+[1]Аппарат!BR201</f>
        <v>0</v>
      </c>
      <c r="BS206" s="157">
        <f t="shared" si="1186"/>
        <v>-157.09</v>
      </c>
      <c r="BT206" s="158">
        <f t="shared" si="1187"/>
        <v>15104.807692307691</v>
      </c>
      <c r="BU206" s="149">
        <f t="shared" si="1318"/>
        <v>10.16</v>
      </c>
      <c r="BV206" s="68">
        <f t="shared" si="1628"/>
        <v>10.16</v>
      </c>
      <c r="BW206" s="68">
        <f t="shared" si="1628"/>
        <v>0</v>
      </c>
      <c r="BX206" s="68">
        <f t="shared" si="1628"/>
        <v>0</v>
      </c>
      <c r="BY206" s="150">
        <f t="shared" si="1319"/>
        <v>170.32</v>
      </c>
      <c r="BZ206" s="68">
        <f t="shared" si="1629"/>
        <v>170.32</v>
      </c>
      <c r="CA206" s="68">
        <f t="shared" si="1629"/>
        <v>0</v>
      </c>
      <c r="CB206" s="68">
        <f t="shared" si="1629"/>
        <v>0</v>
      </c>
      <c r="CC206" s="157">
        <f t="shared" si="1190"/>
        <v>-160.16</v>
      </c>
      <c r="CD206" s="158">
        <f t="shared" si="1191"/>
        <v>1576.3779527559057</v>
      </c>
      <c r="CE206" s="149">
        <f t="shared" si="1320"/>
        <v>10.16</v>
      </c>
      <c r="CF206" s="68">
        <f t="shared" si="1630"/>
        <v>10.16</v>
      </c>
      <c r="CG206" s="68">
        <f t="shared" si="1630"/>
        <v>0</v>
      </c>
      <c r="CH206" s="68">
        <f t="shared" si="1630"/>
        <v>0</v>
      </c>
      <c r="CI206" s="150">
        <f t="shared" si="1321"/>
        <v>502.37</v>
      </c>
      <c r="CJ206" s="68">
        <f t="shared" si="1631"/>
        <v>502.37</v>
      </c>
      <c r="CK206" s="68">
        <f t="shared" si="1631"/>
        <v>0</v>
      </c>
      <c r="CL206" s="68">
        <f t="shared" si="1631"/>
        <v>0</v>
      </c>
      <c r="CM206" s="157">
        <f t="shared" si="1194"/>
        <v>-492.21</v>
      </c>
      <c r="CN206" s="158">
        <f t="shared" si="1195"/>
        <v>4844.5866141732286</v>
      </c>
      <c r="CO206" s="149">
        <f t="shared" si="1632"/>
        <v>0</v>
      </c>
      <c r="CP206" s="157">
        <f>+[1]Аппарат!CP201+[1]Филиалы!CP138</f>
        <v>0</v>
      </c>
      <c r="CQ206" s="157">
        <f>+[1]Аппарат!CQ201+[1]Филиалы!CR138</f>
        <v>0</v>
      </c>
      <c r="CR206" s="68">
        <f>+[1]Филиалы!CQ138</f>
        <v>0</v>
      </c>
      <c r="CS206" s="150">
        <f t="shared" si="1581"/>
        <v>74.19</v>
      </c>
      <c r="CT206" s="157">
        <f>+[1]Аппарат!CT201+[1]Филиалы!CT138</f>
        <v>74.19</v>
      </c>
      <c r="CU206" s="157">
        <f>+[1]Аппарат!CU201+[1]Филиалы!CV138</f>
        <v>0</v>
      </c>
      <c r="CV206" s="68">
        <f>+[1]Аппарат!CV201</f>
        <v>0</v>
      </c>
      <c r="CW206" s="157">
        <f t="shared" si="1582"/>
        <v>-74.19</v>
      </c>
      <c r="CX206" s="158" t="e">
        <f t="shared" si="1583"/>
        <v>#DIV/0!</v>
      </c>
      <c r="CY206" s="149">
        <f t="shared" si="1633"/>
        <v>0</v>
      </c>
      <c r="CZ206" s="157">
        <f>+[1]Аппарат!CZ201+[1]Филиалы!CZ138</f>
        <v>0</v>
      </c>
      <c r="DA206" s="157">
        <f>+[1]Аппарат!DA201+[1]Филиалы!DB138</f>
        <v>0</v>
      </c>
      <c r="DB206" s="68">
        <f>+[1]Филиалы!DA138</f>
        <v>0</v>
      </c>
      <c r="DC206" s="150">
        <f t="shared" si="1585"/>
        <v>304.57</v>
      </c>
      <c r="DD206" s="157">
        <f>+[1]Аппарат!DD201+[1]Филиалы!DD138</f>
        <v>304.57</v>
      </c>
      <c r="DE206" s="157">
        <f>+[1]Аппарат!DE201+[1]Филиалы!DF138</f>
        <v>0</v>
      </c>
      <c r="DF206" s="68">
        <f>+[1]Аппарат!DF201</f>
        <v>0</v>
      </c>
      <c r="DG206" s="157">
        <f t="shared" si="1586"/>
        <v>-304.57</v>
      </c>
      <c r="DH206" s="158" t="e">
        <f t="shared" si="1587"/>
        <v>#DIV/0!</v>
      </c>
      <c r="DI206" s="149">
        <f t="shared" si="1322"/>
        <v>0</v>
      </c>
      <c r="DJ206" s="157">
        <f>+[1]Аппарат!DJ201+[1]Филиалы!DJ138</f>
        <v>0</v>
      </c>
      <c r="DK206" s="157">
        <f>+[1]Аппарат!DK201+[1]Филиалы!DL138</f>
        <v>0</v>
      </c>
      <c r="DL206" s="68">
        <f>+[1]Филиалы!DK138</f>
        <v>0</v>
      </c>
      <c r="DM206" s="150">
        <f t="shared" si="1323"/>
        <v>52.292999999999999</v>
      </c>
      <c r="DN206" s="157">
        <f>+[1]Аппарат!DN201+[1]Филиалы!DN138</f>
        <v>52.292999999999999</v>
      </c>
      <c r="DO206" s="157">
        <f>+[1]Аппарат!DO201+[1]Филиалы!DP138</f>
        <v>0</v>
      </c>
      <c r="DP206" s="68">
        <f>+[1]Аппарат!DP201</f>
        <v>0</v>
      </c>
      <c r="DQ206" s="157">
        <f t="shared" si="1588"/>
        <v>-52.292999999999999</v>
      </c>
      <c r="DR206" s="158" t="e">
        <f t="shared" si="1589"/>
        <v>#DIV/0!</v>
      </c>
      <c r="DS206" s="149">
        <f t="shared" si="1590"/>
        <v>0</v>
      </c>
      <c r="DT206" s="68">
        <f t="shared" si="1634"/>
        <v>0</v>
      </c>
      <c r="DU206" s="68">
        <f t="shared" si="1634"/>
        <v>0</v>
      </c>
      <c r="DV206" s="68">
        <f t="shared" si="1634"/>
        <v>0</v>
      </c>
      <c r="DW206" s="150">
        <f t="shared" si="1325"/>
        <v>431.053</v>
      </c>
      <c r="DX206" s="68">
        <f t="shared" si="1635"/>
        <v>431.053</v>
      </c>
      <c r="DY206" s="68">
        <f t="shared" si="1635"/>
        <v>0</v>
      </c>
      <c r="DZ206" s="68">
        <f t="shared" si="1635"/>
        <v>0</v>
      </c>
      <c r="EA206" s="157">
        <f t="shared" si="1593"/>
        <v>-431.053</v>
      </c>
      <c r="EB206" s="158" t="e">
        <f t="shared" si="1594"/>
        <v>#DIV/0!</v>
      </c>
      <c r="EC206" s="149">
        <f t="shared" si="1595"/>
        <v>10.16</v>
      </c>
      <c r="ED206" s="68">
        <f t="shared" si="1636"/>
        <v>10.16</v>
      </c>
      <c r="EE206" s="68">
        <f t="shared" si="1636"/>
        <v>0</v>
      </c>
      <c r="EF206" s="68">
        <f t="shared" si="1636"/>
        <v>0</v>
      </c>
      <c r="EG206" s="150">
        <f t="shared" si="1327"/>
        <v>933.423</v>
      </c>
      <c r="EH206" s="68">
        <f t="shared" si="1637"/>
        <v>933.423</v>
      </c>
      <c r="EI206" s="68">
        <f t="shared" si="1637"/>
        <v>0</v>
      </c>
      <c r="EJ206" s="68">
        <f t="shared" si="1637"/>
        <v>0</v>
      </c>
      <c r="EK206" s="157">
        <f t="shared" si="1598"/>
        <v>-923.26300000000003</v>
      </c>
      <c r="EL206" s="158">
        <f t="shared" si="1599"/>
        <v>9087.2342519685026</v>
      </c>
      <c r="EM206" s="149">
        <f t="shared" si="1328"/>
        <v>0</v>
      </c>
      <c r="EN206" s="157">
        <f>+[1]Аппарат!EN201+[1]Филиалы!EN138</f>
        <v>0</v>
      </c>
      <c r="EO206" s="157">
        <f>+[1]Аппарат!EO201+[1]Филиалы!EP138</f>
        <v>0</v>
      </c>
      <c r="EP206" s="68">
        <f>+[1]Филиалы!EO138</f>
        <v>0</v>
      </c>
      <c r="EQ206" s="150">
        <f t="shared" si="1329"/>
        <v>0.72</v>
      </c>
      <c r="ER206" s="157">
        <f>+[1]Аппарат!ER201+[1]Филиалы!ER138</f>
        <v>0.72</v>
      </c>
      <c r="ES206" s="157">
        <f>+[1]Аппарат!ES201+[1]Филиалы!ET138</f>
        <v>0</v>
      </c>
      <c r="ET206" s="68">
        <f>+[1]Аппарат!ET201</f>
        <v>0</v>
      </c>
      <c r="EU206" s="157">
        <f t="shared" si="1600"/>
        <v>-0.72</v>
      </c>
      <c r="EV206" s="158" t="e">
        <f t="shared" si="1601"/>
        <v>#DIV/0!</v>
      </c>
      <c r="EW206" s="149">
        <f t="shared" si="1330"/>
        <v>0</v>
      </c>
      <c r="EX206" s="157">
        <f>+[1]Аппарат!EX201+[1]Филиалы!EX138</f>
        <v>0</v>
      </c>
      <c r="EY206" s="157">
        <f>+[1]Аппарат!EY201+[1]Филиалы!EZ138</f>
        <v>0</v>
      </c>
      <c r="EZ206" s="68">
        <f>+[1]Филиалы!EY138</f>
        <v>0</v>
      </c>
      <c r="FA206" s="150">
        <f t="shared" si="1331"/>
        <v>0.68</v>
      </c>
      <c r="FB206" s="157">
        <f>+[1]Аппарат!FB201+[1]Филиалы!FB138</f>
        <v>0.68</v>
      </c>
      <c r="FC206" s="157">
        <f>+[1]Аппарат!FC201+[1]Филиалы!FD138</f>
        <v>0</v>
      </c>
      <c r="FD206" s="68">
        <f>+[1]Аппарат!FD201</f>
        <v>0</v>
      </c>
      <c r="FE206" s="157">
        <f t="shared" si="1602"/>
        <v>-0.68</v>
      </c>
      <c r="FF206" s="158" t="e">
        <f t="shared" si="1603"/>
        <v>#DIV/0!</v>
      </c>
      <c r="FG206" s="149">
        <f t="shared" si="1332"/>
        <v>0</v>
      </c>
      <c r="FH206" s="157">
        <f>+[1]Аппарат!FH201+[1]Филиалы!FH138</f>
        <v>0</v>
      </c>
      <c r="FI206" s="157">
        <f>+[1]Аппарат!FI201+[1]Филиалы!FJ138</f>
        <v>0</v>
      </c>
      <c r="FJ206" s="68">
        <f>+[1]Филиалы!FI138</f>
        <v>0</v>
      </c>
      <c r="FK206" s="150">
        <f t="shared" si="1333"/>
        <v>0.67</v>
      </c>
      <c r="FL206" s="157">
        <f>+[1]Аппарат!FL201+[1]Филиалы!FL138</f>
        <v>0.67</v>
      </c>
      <c r="FM206" s="157">
        <f>+[1]Аппарат!FM201+[1]Филиалы!FN138</f>
        <v>0</v>
      </c>
      <c r="FN206" s="68">
        <f>+[1]Аппарат!FN201</f>
        <v>0</v>
      </c>
      <c r="FO206" s="157">
        <f t="shared" si="1604"/>
        <v>-0.67</v>
      </c>
      <c r="FP206" s="158" t="e">
        <f t="shared" si="1605"/>
        <v>#DIV/0!</v>
      </c>
      <c r="FQ206" s="149">
        <f t="shared" si="1334"/>
        <v>0</v>
      </c>
      <c r="FR206" s="68">
        <f t="shared" si="1638"/>
        <v>0</v>
      </c>
      <c r="FS206" s="68">
        <f t="shared" si="1638"/>
        <v>0</v>
      </c>
      <c r="FT206" s="68">
        <f t="shared" si="1638"/>
        <v>0</v>
      </c>
      <c r="FU206" s="150">
        <f t="shared" si="1335"/>
        <v>2.0699999999999998</v>
      </c>
      <c r="FV206" s="68">
        <f t="shared" si="1639"/>
        <v>2.0699999999999998</v>
      </c>
      <c r="FW206" s="68">
        <f t="shared" si="1639"/>
        <v>0</v>
      </c>
      <c r="FX206" s="68">
        <f t="shared" si="1639"/>
        <v>0</v>
      </c>
      <c r="FY206" s="157">
        <f t="shared" si="1608"/>
        <v>-2.0699999999999998</v>
      </c>
      <c r="FZ206" s="158" t="e">
        <f t="shared" si="1609"/>
        <v>#DIV/0!</v>
      </c>
      <c r="GA206" s="149">
        <f t="shared" si="1336"/>
        <v>0</v>
      </c>
      <c r="GB206" s="68">
        <f t="shared" si="1640"/>
        <v>0</v>
      </c>
      <c r="GC206" s="68">
        <f t="shared" si="1640"/>
        <v>0</v>
      </c>
      <c r="GD206" s="68">
        <f t="shared" si="1640"/>
        <v>0</v>
      </c>
      <c r="GE206" s="150">
        <f t="shared" si="1337"/>
        <v>433.12299999999999</v>
      </c>
      <c r="GF206" s="68">
        <f t="shared" si="1641"/>
        <v>433.12299999999999</v>
      </c>
      <c r="GG206" s="68">
        <f t="shared" si="1641"/>
        <v>0</v>
      </c>
      <c r="GH206" s="68">
        <f t="shared" si="1641"/>
        <v>0</v>
      </c>
      <c r="GI206" s="157">
        <f t="shared" si="1612"/>
        <v>-433.12299999999999</v>
      </c>
      <c r="GJ206" s="158" t="e">
        <f t="shared" si="1613"/>
        <v>#DIV/0!</v>
      </c>
      <c r="GK206" s="149">
        <f t="shared" si="1338"/>
        <v>10.16</v>
      </c>
      <c r="GL206" s="68">
        <f t="shared" si="1642"/>
        <v>10.16</v>
      </c>
      <c r="GM206" s="68">
        <f t="shared" si="1642"/>
        <v>0</v>
      </c>
      <c r="GN206" s="68">
        <f t="shared" si="1642"/>
        <v>0</v>
      </c>
      <c r="GO206" s="150">
        <f t="shared" si="1339"/>
        <v>935.49300000000005</v>
      </c>
      <c r="GP206" s="68">
        <f t="shared" si="1643"/>
        <v>935.49300000000005</v>
      </c>
      <c r="GQ206" s="68">
        <f t="shared" si="1643"/>
        <v>0</v>
      </c>
      <c r="GR206" s="68">
        <f t="shared" si="1643"/>
        <v>0</v>
      </c>
      <c r="GS206" s="157">
        <f t="shared" si="1616"/>
        <v>-925.33300000000008</v>
      </c>
      <c r="GT206" s="158">
        <f t="shared" si="1617"/>
        <v>9107.6082677165359</v>
      </c>
      <c r="GV206" s="31"/>
      <c r="GX206" s="65">
        <f t="shared" si="1619"/>
        <v>-502.37</v>
      </c>
      <c r="GZ206" s="79">
        <f t="shared" si="1375"/>
        <v>332.05</v>
      </c>
    </row>
    <row r="207" spans="1:212" ht="15" x14ac:dyDescent="0.2">
      <c r="A207" s="338"/>
      <c r="B207" s="185" t="s">
        <v>464</v>
      </c>
      <c r="C207" s="149">
        <f t="shared" si="1624"/>
        <v>0</v>
      </c>
      <c r="D207" s="157">
        <f>+[1]Аппарат!D202+[1]Филиалы!D132</f>
        <v>0</v>
      </c>
      <c r="E207" s="157">
        <f>+[1]Аппарат!E202+[1]Филиалы!F132</f>
        <v>0</v>
      </c>
      <c r="F207" s="68">
        <f>+[1]Филиалы!E132</f>
        <v>0</v>
      </c>
      <c r="G207" s="150">
        <f t="shared" si="1413"/>
        <v>0</v>
      </c>
      <c r="H207" s="157">
        <f>+[1]Аппарат!H202+[1]Филиалы!H132</f>
        <v>0</v>
      </c>
      <c r="I207" s="157">
        <f>+[1]Аппарат!I202+[1]Филиалы!J132</f>
        <v>0</v>
      </c>
      <c r="J207" s="157">
        <f>+[1]Аппарат!J202</f>
        <v>0</v>
      </c>
      <c r="K207" s="157">
        <f t="shared" si="1162"/>
        <v>0</v>
      </c>
      <c r="L207" s="158" t="e">
        <f t="shared" si="1163"/>
        <v>#DIV/0!</v>
      </c>
      <c r="M207" s="149">
        <f t="shared" si="1625"/>
        <v>0</v>
      </c>
      <c r="N207" s="157">
        <f>+[1]Аппарат!N202+[1]Филиалы!N132</f>
        <v>0</v>
      </c>
      <c r="O207" s="157">
        <f>+[1]Аппарат!O202+[1]Филиалы!P132</f>
        <v>0</v>
      </c>
      <c r="P207" s="68">
        <f>+[1]Филиалы!O132</f>
        <v>0</v>
      </c>
      <c r="Q207" s="150">
        <f t="shared" si="1559"/>
        <v>0</v>
      </c>
      <c r="R207" s="157">
        <f>+[1]Аппарат!R202+[1]Филиалы!R132</f>
        <v>0</v>
      </c>
      <c r="S207" s="157">
        <f>+[1]Аппарат!S202+[1]Филиалы!T132</f>
        <v>0</v>
      </c>
      <c r="T207" s="157">
        <f>+[1]Аппарат!T202</f>
        <v>0</v>
      </c>
      <c r="U207" s="157">
        <f t="shared" si="1166"/>
        <v>0</v>
      </c>
      <c r="V207" s="158" t="e">
        <f t="shared" si="1167"/>
        <v>#DIV/0!</v>
      </c>
      <c r="W207" s="149">
        <f t="shared" si="1308"/>
        <v>12101.917000000001</v>
      </c>
      <c r="X207" s="157">
        <f>+[1]Аппарат!X202+[1]Филиалы!X132</f>
        <v>9958.6326855228253</v>
      </c>
      <c r="Y207" s="157">
        <f>+[1]Аппарат!Y202+[1]Филиалы!Z132</f>
        <v>2143.284314477175</v>
      </c>
      <c r="Z207" s="68">
        <f>+[1]Филиалы!Y132</f>
        <v>0</v>
      </c>
      <c r="AA207" s="150">
        <f t="shared" si="1309"/>
        <v>10054.654000000002</v>
      </c>
      <c r="AB207" s="157">
        <f>+[1]Аппарат!AB202+[1]Филиалы!AB132</f>
        <v>8727.6802916365814</v>
      </c>
      <c r="AC207" s="157">
        <f>+[1]Аппарат!AC202+[1]Филиалы!AD132</f>
        <v>1326.9737083634202</v>
      </c>
      <c r="AD207" s="157">
        <f>+[1]Аппарат!AD202</f>
        <v>0</v>
      </c>
      <c r="AE207" s="157">
        <f t="shared" si="1170"/>
        <v>2047.262999999999</v>
      </c>
      <c r="AF207" s="158">
        <f t="shared" si="1171"/>
        <v>-16.916848793459735</v>
      </c>
      <c r="AG207" s="149">
        <f t="shared" si="1310"/>
        <v>12101.917000000001</v>
      </c>
      <c r="AH207" s="68">
        <f t="shared" si="1626"/>
        <v>9958.6326855228253</v>
      </c>
      <c r="AI207" s="68">
        <f t="shared" si="1626"/>
        <v>2143.284314477175</v>
      </c>
      <c r="AJ207" s="68">
        <f t="shared" si="1626"/>
        <v>0</v>
      </c>
      <c r="AK207" s="150">
        <f t="shared" si="1311"/>
        <v>10054.654000000002</v>
      </c>
      <c r="AL207" s="68">
        <f t="shared" si="1627"/>
        <v>8727.6802916365814</v>
      </c>
      <c r="AM207" s="68">
        <f t="shared" si="1627"/>
        <v>1326.9737083634202</v>
      </c>
      <c r="AN207" s="68">
        <f t="shared" si="1627"/>
        <v>0</v>
      </c>
      <c r="AO207" s="157">
        <f t="shared" si="1174"/>
        <v>2047.262999999999</v>
      </c>
      <c r="AP207" s="158">
        <f t="shared" si="1175"/>
        <v>-16.916848793459735</v>
      </c>
      <c r="AQ207" s="149">
        <f t="shared" si="1312"/>
        <v>532.65</v>
      </c>
      <c r="AR207" s="157">
        <f>+[1]Аппарат!AR202+[1]Филиалы!AR132</f>
        <v>532.65</v>
      </c>
      <c r="AS207" s="157">
        <f>+[1]Аппарат!AS202+[1]Филиалы!AT132</f>
        <v>0</v>
      </c>
      <c r="AT207" s="68">
        <f>+[1]Филиалы!AS132</f>
        <v>0</v>
      </c>
      <c r="AU207" s="150">
        <f t="shared" si="1313"/>
        <v>7.84</v>
      </c>
      <c r="AV207" s="157">
        <f>+[1]Аппарат!AV202+[1]Филиалы!AV132</f>
        <v>7.84</v>
      </c>
      <c r="AW207" s="157">
        <f>+[1]Аппарат!AW202+[1]Филиалы!AX132</f>
        <v>0</v>
      </c>
      <c r="AX207" s="68">
        <f>+[1]Аппарат!AX202</f>
        <v>0</v>
      </c>
      <c r="AY207" s="157">
        <f t="shared" si="1178"/>
        <v>524.80999999999995</v>
      </c>
      <c r="AZ207" s="158">
        <f t="shared" si="1179"/>
        <v>-98.528114146249877</v>
      </c>
      <c r="BA207" s="149">
        <f t="shared" si="1314"/>
        <v>0</v>
      </c>
      <c r="BB207" s="157">
        <f>+[1]Аппарат!BB202+[1]Филиалы!BB132</f>
        <v>0</v>
      </c>
      <c r="BC207" s="157">
        <f>+[1]Аппарат!BC202+[1]Филиалы!BD132</f>
        <v>0</v>
      </c>
      <c r="BD207" s="68">
        <f>+[1]Филиалы!BC132</f>
        <v>0</v>
      </c>
      <c r="BE207" s="150">
        <f t="shared" si="1315"/>
        <v>14.65</v>
      </c>
      <c r="BF207" s="157">
        <f>+[1]Аппарат!BF202+[1]Филиалы!BF132</f>
        <v>14.65</v>
      </c>
      <c r="BG207" s="157">
        <f>+[1]Аппарат!BG202+[1]Филиалы!BH132</f>
        <v>0</v>
      </c>
      <c r="BH207" s="68">
        <f>+[1]Аппарат!BH202</f>
        <v>0</v>
      </c>
      <c r="BI207" s="157">
        <f t="shared" si="1182"/>
        <v>-14.65</v>
      </c>
      <c r="BJ207" s="158" t="e">
        <f t="shared" si="1183"/>
        <v>#DIV/0!</v>
      </c>
      <c r="BK207" s="149">
        <f t="shared" si="1316"/>
        <v>11385.833000000001</v>
      </c>
      <c r="BL207" s="157">
        <f>+[1]Аппарат!BL202+[1]Филиалы!BL132</f>
        <v>9242.5486855228264</v>
      </c>
      <c r="BM207" s="157">
        <f>+[1]Аппарат!BM202+[1]Филиалы!BN132</f>
        <v>2143.2843144771746</v>
      </c>
      <c r="BN207" s="68">
        <f>+[1]Филиалы!BM132</f>
        <v>0</v>
      </c>
      <c r="BO207" s="150">
        <f t="shared" si="1317"/>
        <v>9049.7270000000008</v>
      </c>
      <c r="BP207" s="157">
        <f>+[1]Аппарат!BP202+[1]Филиалы!BP132</f>
        <v>7834.0521586786199</v>
      </c>
      <c r="BQ207" s="157">
        <f>+[1]Аппарат!BQ202+[1]Филиалы!BR132</f>
        <v>1215.6748413213802</v>
      </c>
      <c r="BR207" s="68">
        <f>+[1]Аппарат!BR202</f>
        <v>0</v>
      </c>
      <c r="BS207" s="157">
        <f t="shared" si="1186"/>
        <v>2336.1059999999998</v>
      </c>
      <c r="BT207" s="158">
        <f t="shared" si="1187"/>
        <v>-20.517655581282455</v>
      </c>
      <c r="BU207" s="149">
        <f t="shared" si="1318"/>
        <v>11918.483</v>
      </c>
      <c r="BV207" s="68">
        <f t="shared" si="1628"/>
        <v>9775.1986855228261</v>
      </c>
      <c r="BW207" s="68">
        <f t="shared" si="1628"/>
        <v>2143.2843144771746</v>
      </c>
      <c r="BX207" s="68">
        <f t="shared" si="1628"/>
        <v>0</v>
      </c>
      <c r="BY207" s="150">
        <f t="shared" si="1319"/>
        <v>9072.2170000000006</v>
      </c>
      <c r="BZ207" s="68">
        <f t="shared" si="1629"/>
        <v>7856.5421586786197</v>
      </c>
      <c r="CA207" s="68">
        <f t="shared" si="1629"/>
        <v>1215.6748413213802</v>
      </c>
      <c r="CB207" s="68">
        <f t="shared" si="1629"/>
        <v>0</v>
      </c>
      <c r="CC207" s="157">
        <f t="shared" si="1190"/>
        <v>2846.2659999999996</v>
      </c>
      <c r="CD207" s="158">
        <f t="shared" si="1191"/>
        <v>-23.881109701628972</v>
      </c>
      <c r="CE207" s="149">
        <f t="shared" si="1320"/>
        <v>24020.400000000001</v>
      </c>
      <c r="CF207" s="68">
        <f t="shared" si="1630"/>
        <v>19733.83137104565</v>
      </c>
      <c r="CG207" s="68">
        <f t="shared" si="1630"/>
        <v>4286.5686289543501</v>
      </c>
      <c r="CH207" s="68">
        <f t="shared" si="1630"/>
        <v>0</v>
      </c>
      <c r="CI207" s="150">
        <f t="shared" si="1321"/>
        <v>19126.871000000003</v>
      </c>
      <c r="CJ207" s="68">
        <f t="shared" si="1631"/>
        <v>16584.222450315203</v>
      </c>
      <c r="CK207" s="68">
        <f t="shared" si="1631"/>
        <v>2542.6485496848004</v>
      </c>
      <c r="CL207" s="68">
        <f t="shared" si="1631"/>
        <v>0</v>
      </c>
      <c r="CM207" s="157">
        <f t="shared" si="1194"/>
        <v>4893.5289999999986</v>
      </c>
      <c r="CN207" s="158">
        <f t="shared" si="1195"/>
        <v>-20.372387637175066</v>
      </c>
      <c r="CO207" s="149">
        <f t="shared" si="1632"/>
        <v>531.25</v>
      </c>
      <c r="CP207" s="157">
        <f>+[1]Аппарат!CP202+[1]Филиалы!CP132</f>
        <v>531.25</v>
      </c>
      <c r="CQ207" s="157">
        <f>+[1]Аппарат!CQ202+[1]Филиалы!CR132</f>
        <v>0</v>
      </c>
      <c r="CR207" s="68">
        <f>+[1]Филиалы!CQ132</f>
        <v>0</v>
      </c>
      <c r="CS207" s="150">
        <f t="shared" si="1581"/>
        <v>-3.0140000000000011</v>
      </c>
      <c r="CT207" s="157">
        <f>+[1]Аппарат!CT202+[1]Филиалы!CT132</f>
        <v>-3.0140000000000011</v>
      </c>
      <c r="CU207" s="157">
        <f>+[1]Аппарат!CU202+[1]Филиалы!CV132</f>
        <v>0</v>
      </c>
      <c r="CV207" s="68">
        <f>+[1]Аппарат!CV202</f>
        <v>0</v>
      </c>
      <c r="CW207" s="157">
        <f t="shared" si="1582"/>
        <v>534.26400000000001</v>
      </c>
      <c r="CX207" s="158">
        <f t="shared" si="1583"/>
        <v>-100.56734117647059</v>
      </c>
      <c r="CY207" s="149">
        <f t="shared" si="1633"/>
        <v>0</v>
      </c>
      <c r="CZ207" s="157">
        <f>+[1]Аппарат!CZ202+[1]Филиалы!CZ132</f>
        <v>0</v>
      </c>
      <c r="DA207" s="157">
        <f>+[1]Аппарат!DA202+[1]Филиалы!DB132</f>
        <v>0</v>
      </c>
      <c r="DB207" s="68">
        <f>+[1]Филиалы!DA132</f>
        <v>0</v>
      </c>
      <c r="DC207" s="150">
        <f t="shared" si="1585"/>
        <v>0</v>
      </c>
      <c r="DD207" s="157">
        <f>+[1]Аппарат!DD202+[1]Филиалы!DD132</f>
        <v>0</v>
      </c>
      <c r="DE207" s="157">
        <f>+[1]Аппарат!DE202+[1]Филиалы!DF132</f>
        <v>0</v>
      </c>
      <c r="DF207" s="68">
        <f>+[1]Аппарат!DF202</f>
        <v>0</v>
      </c>
      <c r="DG207" s="157">
        <f t="shared" si="1586"/>
        <v>0</v>
      </c>
      <c r="DH207" s="158" t="e">
        <f t="shared" si="1587"/>
        <v>#DIV/0!</v>
      </c>
      <c r="DI207" s="149">
        <f t="shared" si="1322"/>
        <v>11346.710000000001</v>
      </c>
      <c r="DJ207" s="157">
        <f>+[1]Аппарат!DJ202+[1]Филиалы!DJ132</f>
        <v>9203.425685522825</v>
      </c>
      <c r="DK207" s="157">
        <f>+[1]Аппарат!DK202+[1]Филиалы!DL132</f>
        <v>2143.2843144771755</v>
      </c>
      <c r="DL207" s="68">
        <f>+[1]Филиалы!DK132</f>
        <v>0</v>
      </c>
      <c r="DM207" s="150">
        <f t="shared" si="1323"/>
        <v>8755.4069100000015</v>
      </c>
      <c r="DN207" s="157">
        <f>+[1]Аппарат!DN202+[1]Филиалы!DN132</f>
        <v>7563.1653615244832</v>
      </c>
      <c r="DO207" s="157">
        <f>+[1]Аппарат!DO202+[1]Филиалы!DP132</f>
        <v>1192.2415484755177</v>
      </c>
      <c r="DP207" s="68">
        <f>+[1]Аппарат!DP202</f>
        <v>0</v>
      </c>
      <c r="DQ207" s="157">
        <f t="shared" si="1588"/>
        <v>2591.3030899999994</v>
      </c>
      <c r="DR207" s="158">
        <f t="shared" si="1589"/>
        <v>-22.83748408128875</v>
      </c>
      <c r="DS207" s="149">
        <f t="shared" si="1590"/>
        <v>11877.960000000001</v>
      </c>
      <c r="DT207" s="68">
        <f t="shared" si="1634"/>
        <v>9734.675685522825</v>
      </c>
      <c r="DU207" s="68">
        <f t="shared" si="1634"/>
        <v>2143.2843144771755</v>
      </c>
      <c r="DV207" s="68">
        <f t="shared" si="1634"/>
        <v>0</v>
      </c>
      <c r="DW207" s="150">
        <f t="shared" si="1325"/>
        <v>8752.3929100000005</v>
      </c>
      <c r="DX207" s="68">
        <f t="shared" si="1635"/>
        <v>7560.151361524483</v>
      </c>
      <c r="DY207" s="68">
        <f t="shared" si="1635"/>
        <v>1192.2415484755177</v>
      </c>
      <c r="DZ207" s="68">
        <f t="shared" si="1635"/>
        <v>0</v>
      </c>
      <c r="EA207" s="157">
        <f t="shared" si="1593"/>
        <v>3125.5670900000005</v>
      </c>
      <c r="EB207" s="158">
        <f t="shared" si="1594"/>
        <v>-26.314005856224469</v>
      </c>
      <c r="EC207" s="149">
        <f t="shared" si="1595"/>
        <v>35898.36</v>
      </c>
      <c r="ED207" s="68">
        <f t="shared" si="1636"/>
        <v>29468.507056568473</v>
      </c>
      <c r="EE207" s="68">
        <f t="shared" si="1636"/>
        <v>6429.852943431526</v>
      </c>
      <c r="EF207" s="68">
        <f t="shared" si="1636"/>
        <v>0</v>
      </c>
      <c r="EG207" s="150">
        <f t="shared" si="1327"/>
        <v>27879.263910000005</v>
      </c>
      <c r="EH207" s="68">
        <f t="shared" si="1637"/>
        <v>24144.373811839687</v>
      </c>
      <c r="EI207" s="68">
        <f t="shared" si="1637"/>
        <v>3734.8900981603183</v>
      </c>
      <c r="EJ207" s="68">
        <f t="shared" si="1637"/>
        <v>0</v>
      </c>
      <c r="EK207" s="157">
        <f t="shared" si="1598"/>
        <v>8019.0960899999955</v>
      </c>
      <c r="EL207" s="158">
        <f t="shared" si="1599"/>
        <v>-22.338335483849391</v>
      </c>
      <c r="EM207" s="149">
        <f t="shared" si="1328"/>
        <v>531.25</v>
      </c>
      <c r="EN207" s="157">
        <f>+[1]Аппарат!EN202+[1]Филиалы!EN132</f>
        <v>531.25</v>
      </c>
      <c r="EO207" s="157">
        <f>+[1]Аппарат!EO202+[1]Филиалы!EP132</f>
        <v>0</v>
      </c>
      <c r="EP207" s="68">
        <f>+[1]Филиалы!EO132</f>
        <v>0</v>
      </c>
      <c r="EQ207" s="150">
        <f t="shared" si="1329"/>
        <v>271.05</v>
      </c>
      <c r="ER207" s="157">
        <f>+[1]Аппарат!ER202+[1]Филиалы!ER132</f>
        <v>271.05</v>
      </c>
      <c r="ES207" s="157">
        <f>+[1]Аппарат!ES202+[1]Филиалы!ET132</f>
        <v>0</v>
      </c>
      <c r="ET207" s="68">
        <f>+[1]Аппарат!ET202</f>
        <v>0</v>
      </c>
      <c r="EU207" s="157">
        <f t="shared" si="1600"/>
        <v>260.2</v>
      </c>
      <c r="EV207" s="158">
        <f t="shared" si="1601"/>
        <v>-48.978823529411763</v>
      </c>
      <c r="EW207" s="149">
        <f t="shared" si="1330"/>
        <v>0</v>
      </c>
      <c r="EX207" s="157">
        <f>+[1]Аппарат!EX202+[1]Филиалы!EX132</f>
        <v>0</v>
      </c>
      <c r="EY207" s="157">
        <f>+[1]Аппарат!EY202+[1]Филиалы!EZ132</f>
        <v>0</v>
      </c>
      <c r="EZ207" s="68">
        <f>+[1]Филиалы!EY132</f>
        <v>0</v>
      </c>
      <c r="FA207" s="150">
        <f t="shared" si="1331"/>
        <v>0</v>
      </c>
      <c r="FB207" s="157">
        <f>+[1]Аппарат!FB202+[1]Филиалы!FB132</f>
        <v>0</v>
      </c>
      <c r="FC207" s="157">
        <f>+[1]Аппарат!FC202+[1]Филиалы!FD132</f>
        <v>0</v>
      </c>
      <c r="FD207" s="68">
        <f>+[1]Аппарат!FD202</f>
        <v>0</v>
      </c>
      <c r="FE207" s="157">
        <f t="shared" si="1602"/>
        <v>0</v>
      </c>
      <c r="FF207" s="158" t="e">
        <f t="shared" si="1603"/>
        <v>#DIV/0!</v>
      </c>
      <c r="FG207" s="149">
        <f t="shared" si="1332"/>
        <v>12147.859999999999</v>
      </c>
      <c r="FH207" s="157">
        <f>+[1]Аппарат!FH202+[1]Филиалы!FH132</f>
        <v>10004.575685522825</v>
      </c>
      <c r="FI207" s="157">
        <f>+[1]Аппарат!FI202+[1]Филиалы!FJ132</f>
        <v>2143.2843144771746</v>
      </c>
      <c r="FJ207" s="68">
        <f>+[1]Филиалы!FI132</f>
        <v>0</v>
      </c>
      <c r="FK207" s="150">
        <f t="shared" si="1333"/>
        <v>6913.7300000000005</v>
      </c>
      <c r="FL207" s="157">
        <f>+[1]Аппарат!FL202+[1]Филиалы!FL132</f>
        <v>5992.5594960269846</v>
      </c>
      <c r="FM207" s="157">
        <f>+[1]Аппарат!FM202+[1]Филиалы!FN132</f>
        <v>921.17050397301603</v>
      </c>
      <c r="FN207" s="68">
        <f>+[1]Аппарат!FN202</f>
        <v>0</v>
      </c>
      <c r="FO207" s="157">
        <f t="shared" si="1604"/>
        <v>5234.1299999999983</v>
      </c>
      <c r="FP207" s="158">
        <f t="shared" si="1605"/>
        <v>-43.086848218533959</v>
      </c>
      <c r="FQ207" s="149">
        <f t="shared" si="1334"/>
        <v>12679.109999999999</v>
      </c>
      <c r="FR207" s="68">
        <f t="shared" si="1638"/>
        <v>10535.825685522825</v>
      </c>
      <c r="FS207" s="68">
        <f t="shared" si="1638"/>
        <v>2143.2843144771746</v>
      </c>
      <c r="FT207" s="68">
        <f t="shared" si="1638"/>
        <v>0</v>
      </c>
      <c r="FU207" s="150">
        <f t="shared" si="1335"/>
        <v>7184.7800000000007</v>
      </c>
      <c r="FV207" s="68">
        <f t="shared" si="1639"/>
        <v>6263.6094960269847</v>
      </c>
      <c r="FW207" s="68">
        <f t="shared" si="1639"/>
        <v>921.17050397301603</v>
      </c>
      <c r="FX207" s="68">
        <f t="shared" si="1639"/>
        <v>0</v>
      </c>
      <c r="FY207" s="157">
        <f t="shared" si="1608"/>
        <v>5494.3299999999981</v>
      </c>
      <c r="FZ207" s="158">
        <f t="shared" si="1609"/>
        <v>-43.333719795790074</v>
      </c>
      <c r="GA207" s="149">
        <f t="shared" si="1336"/>
        <v>24557.07</v>
      </c>
      <c r="GB207" s="68">
        <f t="shared" si="1640"/>
        <v>20270.501371045648</v>
      </c>
      <c r="GC207" s="68">
        <f t="shared" si="1640"/>
        <v>4286.5686289543501</v>
      </c>
      <c r="GD207" s="68">
        <f t="shared" si="1640"/>
        <v>0</v>
      </c>
      <c r="GE207" s="150">
        <f t="shared" si="1337"/>
        <v>15937.172910000001</v>
      </c>
      <c r="GF207" s="68">
        <f t="shared" si="1641"/>
        <v>13823.760857551468</v>
      </c>
      <c r="GG207" s="68">
        <f t="shared" si="1641"/>
        <v>2113.4120524485338</v>
      </c>
      <c r="GH207" s="68">
        <f t="shared" si="1641"/>
        <v>0</v>
      </c>
      <c r="GI207" s="157">
        <f t="shared" si="1612"/>
        <v>8619.8970899999986</v>
      </c>
      <c r="GJ207" s="158">
        <f t="shared" si="1613"/>
        <v>-35.101488451187365</v>
      </c>
      <c r="GK207" s="149">
        <f t="shared" si="1338"/>
        <v>48577.47</v>
      </c>
      <c r="GL207" s="68">
        <f t="shared" si="1642"/>
        <v>40004.332742091297</v>
      </c>
      <c r="GM207" s="68">
        <f t="shared" si="1642"/>
        <v>8573.1372579087001</v>
      </c>
      <c r="GN207" s="68">
        <f t="shared" si="1642"/>
        <v>0</v>
      </c>
      <c r="GO207" s="150">
        <f t="shared" si="1339"/>
        <v>35064.043910000008</v>
      </c>
      <c r="GP207" s="68">
        <f t="shared" si="1643"/>
        <v>30407.983307866671</v>
      </c>
      <c r="GQ207" s="68">
        <f t="shared" si="1643"/>
        <v>4656.0606021333342</v>
      </c>
      <c r="GR207" s="68">
        <f t="shared" si="1643"/>
        <v>0</v>
      </c>
      <c r="GS207" s="157">
        <f t="shared" si="1616"/>
        <v>13513.426089999994</v>
      </c>
      <c r="GT207" s="158">
        <f t="shared" si="1617"/>
        <v>-27.81829949151323</v>
      </c>
      <c r="GV207" s="31">
        <f>+GK207-[1]Шатура!GK132</f>
        <v>48534.97</v>
      </c>
      <c r="GX207" s="65">
        <f t="shared" si="1619"/>
        <v>-19126.871000000003</v>
      </c>
      <c r="GZ207" s="79">
        <f t="shared" si="1375"/>
        <v>10054.654000000002</v>
      </c>
    </row>
    <row r="208" spans="1:212" ht="25.5" x14ac:dyDescent="0.2">
      <c r="A208" s="338"/>
      <c r="B208" s="185" t="s">
        <v>465</v>
      </c>
      <c r="C208" s="149">
        <f t="shared" si="1624"/>
        <v>0</v>
      </c>
      <c r="D208" s="157">
        <f>+[1]Аппарат!D203</f>
        <v>0</v>
      </c>
      <c r="E208" s="157">
        <f>+[1]Аппарат!E203</f>
        <v>0</v>
      </c>
      <c r="F208" s="68"/>
      <c r="G208" s="150">
        <f t="shared" si="1413"/>
        <v>0</v>
      </c>
      <c r="H208" s="157">
        <f>+[1]Аппарат!H203</f>
        <v>0</v>
      </c>
      <c r="I208" s="157">
        <f>+[1]Аппарат!I203</f>
        <v>0</v>
      </c>
      <c r="J208" s="157">
        <f>+[1]Аппарат!J203</f>
        <v>0</v>
      </c>
      <c r="K208" s="157">
        <f t="shared" si="1162"/>
        <v>0</v>
      </c>
      <c r="L208" s="158" t="e">
        <f t="shared" si="1163"/>
        <v>#DIV/0!</v>
      </c>
      <c r="M208" s="149">
        <f t="shared" si="1625"/>
        <v>0</v>
      </c>
      <c r="N208" s="157">
        <f>+[1]Аппарат!N203</f>
        <v>0</v>
      </c>
      <c r="O208" s="157">
        <f>+[1]Аппарат!O203</f>
        <v>0</v>
      </c>
      <c r="P208" s="68"/>
      <c r="Q208" s="150">
        <f t="shared" ref="Q208:Q233" si="1644">SUM(R208:T208)</f>
        <v>0</v>
      </c>
      <c r="R208" s="157">
        <f>+[1]Аппарат!R203</f>
        <v>0</v>
      </c>
      <c r="S208" s="157">
        <f>+[1]Аппарат!S203</f>
        <v>0</v>
      </c>
      <c r="T208" s="157">
        <f>+[1]Аппарат!T203</f>
        <v>0</v>
      </c>
      <c r="U208" s="157">
        <f t="shared" si="1166"/>
        <v>0</v>
      </c>
      <c r="V208" s="158" t="e">
        <f t="shared" si="1167"/>
        <v>#DIV/0!</v>
      </c>
      <c r="W208" s="149">
        <f t="shared" si="1308"/>
        <v>0</v>
      </c>
      <c r="X208" s="157">
        <f>+[1]Аппарат!X203</f>
        <v>0</v>
      </c>
      <c r="Y208" s="157">
        <f>+[1]Аппарат!Y203</f>
        <v>0</v>
      </c>
      <c r="Z208" s="68"/>
      <c r="AA208" s="150">
        <f t="shared" si="1309"/>
        <v>0</v>
      </c>
      <c r="AB208" s="157">
        <f>+[1]Аппарат!AB203</f>
        <v>0</v>
      </c>
      <c r="AC208" s="157">
        <f>+[1]Аппарат!AC203</f>
        <v>0</v>
      </c>
      <c r="AD208" s="157">
        <f>+[1]Аппарат!AD203</f>
        <v>0</v>
      </c>
      <c r="AE208" s="157">
        <f t="shared" si="1170"/>
        <v>0</v>
      </c>
      <c r="AF208" s="158" t="e">
        <f t="shared" si="1171"/>
        <v>#DIV/0!</v>
      </c>
      <c r="AG208" s="149">
        <f t="shared" si="1310"/>
        <v>0</v>
      </c>
      <c r="AH208" s="68">
        <f t="shared" si="1626"/>
        <v>0</v>
      </c>
      <c r="AI208" s="68">
        <f t="shared" si="1626"/>
        <v>0</v>
      </c>
      <c r="AJ208" s="68">
        <f t="shared" si="1626"/>
        <v>0</v>
      </c>
      <c r="AK208" s="150">
        <f t="shared" si="1311"/>
        <v>0</v>
      </c>
      <c r="AL208" s="68">
        <f t="shared" si="1627"/>
        <v>0</v>
      </c>
      <c r="AM208" s="68">
        <f t="shared" si="1627"/>
        <v>0</v>
      </c>
      <c r="AN208" s="68">
        <f t="shared" si="1627"/>
        <v>0</v>
      </c>
      <c r="AO208" s="157">
        <f t="shared" si="1174"/>
        <v>0</v>
      </c>
      <c r="AP208" s="158" t="e">
        <f t="shared" si="1175"/>
        <v>#DIV/0!</v>
      </c>
      <c r="AQ208" s="149">
        <f t="shared" si="1312"/>
        <v>0</v>
      </c>
      <c r="AR208" s="157">
        <f>+[1]Аппарат!AR203</f>
        <v>0</v>
      </c>
      <c r="AS208" s="157">
        <f>+[1]Аппарат!AS203</f>
        <v>0</v>
      </c>
      <c r="AT208" s="68"/>
      <c r="AU208" s="150">
        <f t="shared" si="1313"/>
        <v>0</v>
      </c>
      <c r="AV208" s="157">
        <f>+[1]Аппарат!AV203</f>
        <v>0</v>
      </c>
      <c r="AW208" s="157">
        <f>+[1]Аппарат!AW203</f>
        <v>0</v>
      </c>
      <c r="AX208" s="68">
        <f>+[1]Аппарат!AX203</f>
        <v>0</v>
      </c>
      <c r="AY208" s="157">
        <f t="shared" si="1178"/>
        <v>0</v>
      </c>
      <c r="AZ208" s="158" t="e">
        <f t="shared" si="1179"/>
        <v>#DIV/0!</v>
      </c>
      <c r="BA208" s="149">
        <f t="shared" si="1314"/>
        <v>0</v>
      </c>
      <c r="BB208" s="157">
        <f>+[1]Аппарат!BB203</f>
        <v>0</v>
      </c>
      <c r="BC208" s="157">
        <f>+[1]Аппарат!BC203</f>
        <v>0</v>
      </c>
      <c r="BD208" s="68"/>
      <c r="BE208" s="150">
        <f t="shared" si="1315"/>
        <v>0</v>
      </c>
      <c r="BF208" s="157">
        <f>+[1]Аппарат!BF203</f>
        <v>0</v>
      </c>
      <c r="BG208" s="157">
        <f>+[1]Аппарат!BG203</f>
        <v>0</v>
      </c>
      <c r="BH208" s="68">
        <f>+[1]Аппарат!BH203</f>
        <v>0</v>
      </c>
      <c r="BI208" s="157">
        <f t="shared" si="1182"/>
        <v>0</v>
      </c>
      <c r="BJ208" s="158" t="e">
        <f t="shared" si="1183"/>
        <v>#DIV/0!</v>
      </c>
      <c r="BK208" s="149">
        <f t="shared" si="1316"/>
        <v>0</v>
      </c>
      <c r="BL208" s="157">
        <f>+[1]Аппарат!BL203</f>
        <v>0</v>
      </c>
      <c r="BM208" s="157">
        <f>+[1]Аппарат!BM203</f>
        <v>0</v>
      </c>
      <c r="BN208" s="68"/>
      <c r="BO208" s="150">
        <f t="shared" si="1317"/>
        <v>0</v>
      </c>
      <c r="BP208" s="157">
        <f>+[1]Аппарат!BP203</f>
        <v>0</v>
      </c>
      <c r="BQ208" s="157">
        <f>+[1]Аппарат!BQ203</f>
        <v>0</v>
      </c>
      <c r="BR208" s="68">
        <f>+[1]Аппарат!BR203</f>
        <v>0</v>
      </c>
      <c r="BS208" s="157">
        <f t="shared" si="1186"/>
        <v>0</v>
      </c>
      <c r="BT208" s="158" t="e">
        <f t="shared" si="1187"/>
        <v>#DIV/0!</v>
      </c>
      <c r="BU208" s="149">
        <f t="shared" si="1318"/>
        <v>0</v>
      </c>
      <c r="BV208" s="68">
        <f t="shared" si="1628"/>
        <v>0</v>
      </c>
      <c r="BW208" s="68">
        <f t="shared" si="1628"/>
        <v>0</v>
      </c>
      <c r="BX208" s="68">
        <f t="shared" si="1628"/>
        <v>0</v>
      </c>
      <c r="BY208" s="150">
        <f t="shared" si="1319"/>
        <v>0</v>
      </c>
      <c r="BZ208" s="68">
        <f t="shared" si="1629"/>
        <v>0</v>
      </c>
      <c r="CA208" s="68">
        <f t="shared" si="1629"/>
        <v>0</v>
      </c>
      <c r="CB208" s="68">
        <f t="shared" si="1629"/>
        <v>0</v>
      </c>
      <c r="CC208" s="157">
        <f t="shared" si="1190"/>
        <v>0</v>
      </c>
      <c r="CD208" s="158" t="e">
        <f t="shared" si="1191"/>
        <v>#DIV/0!</v>
      </c>
      <c r="CE208" s="149">
        <f t="shared" si="1320"/>
        <v>0</v>
      </c>
      <c r="CF208" s="68">
        <f t="shared" si="1630"/>
        <v>0</v>
      </c>
      <c r="CG208" s="68">
        <f t="shared" si="1630"/>
        <v>0</v>
      </c>
      <c r="CH208" s="68">
        <f t="shared" si="1630"/>
        <v>0</v>
      </c>
      <c r="CI208" s="150">
        <f t="shared" si="1321"/>
        <v>0</v>
      </c>
      <c r="CJ208" s="68">
        <f t="shared" si="1631"/>
        <v>0</v>
      </c>
      <c r="CK208" s="68">
        <f t="shared" si="1631"/>
        <v>0</v>
      </c>
      <c r="CL208" s="68">
        <f t="shared" si="1631"/>
        <v>0</v>
      </c>
      <c r="CM208" s="157">
        <f t="shared" si="1194"/>
        <v>0</v>
      </c>
      <c r="CN208" s="158" t="e">
        <f t="shared" si="1195"/>
        <v>#DIV/0!</v>
      </c>
      <c r="CO208" s="149">
        <f t="shared" si="1632"/>
        <v>0</v>
      </c>
      <c r="CP208" s="157">
        <f>+[1]Аппарат!CP203</f>
        <v>0</v>
      </c>
      <c r="CQ208" s="157">
        <f>+[1]Аппарат!CQ203</f>
        <v>0</v>
      </c>
      <c r="CR208" s="68"/>
      <c r="CS208" s="150">
        <f t="shared" si="1581"/>
        <v>0</v>
      </c>
      <c r="CT208" s="157">
        <f>+[1]Аппарат!CT203</f>
        <v>0</v>
      </c>
      <c r="CU208" s="157">
        <f>+[1]Аппарат!CU203</f>
        <v>0</v>
      </c>
      <c r="CV208" s="68">
        <f>+[1]Аппарат!CV203</f>
        <v>0</v>
      </c>
      <c r="CW208" s="157">
        <f t="shared" si="1582"/>
        <v>0</v>
      </c>
      <c r="CX208" s="158" t="e">
        <f t="shared" si="1583"/>
        <v>#DIV/0!</v>
      </c>
      <c r="CY208" s="149">
        <f t="shared" si="1633"/>
        <v>0</v>
      </c>
      <c r="CZ208" s="157">
        <f>+[1]Аппарат!CZ203</f>
        <v>0</v>
      </c>
      <c r="DA208" s="157">
        <f>+[1]Аппарат!DA203</f>
        <v>0</v>
      </c>
      <c r="DB208" s="68"/>
      <c r="DC208" s="150">
        <f t="shared" ref="DC208:DC233" si="1645">SUM(DD208:DF208)</f>
        <v>0</v>
      </c>
      <c r="DD208" s="157">
        <f>+[1]Аппарат!DD203</f>
        <v>0</v>
      </c>
      <c r="DE208" s="157">
        <f>+[1]Аппарат!DE203</f>
        <v>0</v>
      </c>
      <c r="DF208" s="68">
        <f>+[1]Аппарат!DF203</f>
        <v>0</v>
      </c>
      <c r="DG208" s="157">
        <f t="shared" si="1586"/>
        <v>0</v>
      </c>
      <c r="DH208" s="158" t="e">
        <f t="shared" si="1587"/>
        <v>#DIV/0!</v>
      </c>
      <c r="DI208" s="149">
        <f t="shared" si="1322"/>
        <v>0</v>
      </c>
      <c r="DJ208" s="157">
        <f>+[1]Аппарат!DJ203</f>
        <v>0</v>
      </c>
      <c r="DK208" s="157">
        <f>+[1]Аппарат!DK203</f>
        <v>0</v>
      </c>
      <c r="DL208" s="68"/>
      <c r="DM208" s="150">
        <f t="shared" si="1323"/>
        <v>0</v>
      </c>
      <c r="DN208" s="157">
        <f>+[1]Аппарат!DN203</f>
        <v>0</v>
      </c>
      <c r="DO208" s="157">
        <f>+[1]Аппарат!DO203</f>
        <v>0</v>
      </c>
      <c r="DP208" s="68">
        <f>+[1]Аппарат!DP203</f>
        <v>0</v>
      </c>
      <c r="DQ208" s="157">
        <f t="shared" si="1588"/>
        <v>0</v>
      </c>
      <c r="DR208" s="158" t="e">
        <f t="shared" si="1589"/>
        <v>#DIV/0!</v>
      </c>
      <c r="DS208" s="149">
        <f t="shared" si="1590"/>
        <v>0</v>
      </c>
      <c r="DT208" s="68">
        <f t="shared" si="1634"/>
        <v>0</v>
      </c>
      <c r="DU208" s="68">
        <f t="shared" si="1634"/>
        <v>0</v>
      </c>
      <c r="DV208" s="68">
        <f t="shared" si="1634"/>
        <v>0</v>
      </c>
      <c r="DW208" s="150">
        <f t="shared" si="1325"/>
        <v>0</v>
      </c>
      <c r="DX208" s="68">
        <f t="shared" si="1635"/>
        <v>0</v>
      </c>
      <c r="DY208" s="68">
        <f t="shared" si="1635"/>
        <v>0</v>
      </c>
      <c r="DZ208" s="68">
        <f t="shared" si="1635"/>
        <v>0</v>
      </c>
      <c r="EA208" s="157">
        <f t="shared" si="1593"/>
        <v>0</v>
      </c>
      <c r="EB208" s="158" t="e">
        <f t="shared" si="1594"/>
        <v>#DIV/0!</v>
      </c>
      <c r="EC208" s="149">
        <f t="shared" si="1595"/>
        <v>0</v>
      </c>
      <c r="ED208" s="68">
        <f t="shared" si="1636"/>
        <v>0</v>
      </c>
      <c r="EE208" s="68">
        <f t="shared" si="1636"/>
        <v>0</v>
      </c>
      <c r="EF208" s="68">
        <f t="shared" si="1636"/>
        <v>0</v>
      </c>
      <c r="EG208" s="150">
        <f t="shared" si="1327"/>
        <v>0</v>
      </c>
      <c r="EH208" s="68">
        <f t="shared" si="1637"/>
        <v>0</v>
      </c>
      <c r="EI208" s="68">
        <f t="shared" si="1637"/>
        <v>0</v>
      </c>
      <c r="EJ208" s="68">
        <f t="shared" si="1637"/>
        <v>0</v>
      </c>
      <c r="EK208" s="157">
        <f t="shared" si="1598"/>
        <v>0</v>
      </c>
      <c r="EL208" s="158" t="e">
        <f t="shared" si="1599"/>
        <v>#DIV/0!</v>
      </c>
      <c r="EM208" s="149">
        <f t="shared" si="1328"/>
        <v>0</v>
      </c>
      <c r="EN208" s="157">
        <f>+[1]Аппарат!EN203</f>
        <v>0</v>
      </c>
      <c r="EO208" s="157">
        <f>+[1]Аппарат!EO203</f>
        <v>0</v>
      </c>
      <c r="EP208" s="68"/>
      <c r="EQ208" s="150">
        <f t="shared" si="1329"/>
        <v>0</v>
      </c>
      <c r="ER208" s="157">
        <f>+[1]Аппарат!ER203</f>
        <v>0</v>
      </c>
      <c r="ES208" s="157">
        <f>+[1]Аппарат!ES203</f>
        <v>0</v>
      </c>
      <c r="ET208" s="68">
        <f>+[1]Аппарат!ET203</f>
        <v>0</v>
      </c>
      <c r="EU208" s="157">
        <f t="shared" si="1600"/>
        <v>0</v>
      </c>
      <c r="EV208" s="158" t="e">
        <f t="shared" si="1601"/>
        <v>#DIV/0!</v>
      </c>
      <c r="EW208" s="149">
        <f t="shared" si="1330"/>
        <v>0</v>
      </c>
      <c r="EX208" s="157">
        <f>+[1]Аппарат!EX203</f>
        <v>0</v>
      </c>
      <c r="EY208" s="157">
        <f>+[1]Аппарат!EY203</f>
        <v>0</v>
      </c>
      <c r="EZ208" s="68"/>
      <c r="FA208" s="150">
        <f t="shared" si="1331"/>
        <v>0</v>
      </c>
      <c r="FB208" s="157">
        <f>+[1]Аппарат!FB203</f>
        <v>0</v>
      </c>
      <c r="FC208" s="157">
        <f>+[1]Аппарат!FC203</f>
        <v>0</v>
      </c>
      <c r="FD208" s="68">
        <f>+[1]Аппарат!FD203</f>
        <v>0</v>
      </c>
      <c r="FE208" s="157">
        <f t="shared" si="1602"/>
        <v>0</v>
      </c>
      <c r="FF208" s="158" t="e">
        <f t="shared" si="1603"/>
        <v>#DIV/0!</v>
      </c>
      <c r="FG208" s="149">
        <f t="shared" si="1332"/>
        <v>0</v>
      </c>
      <c r="FH208" s="157">
        <f>+[1]Аппарат!FH203</f>
        <v>0</v>
      </c>
      <c r="FI208" s="157">
        <f>+[1]Аппарат!FI203</f>
        <v>0</v>
      </c>
      <c r="FJ208" s="68"/>
      <c r="FK208" s="150">
        <f t="shared" si="1333"/>
        <v>0</v>
      </c>
      <c r="FL208" s="157">
        <f>+[1]Аппарат!FL203</f>
        <v>0</v>
      </c>
      <c r="FM208" s="157">
        <f>+[1]Аппарат!FM203</f>
        <v>0</v>
      </c>
      <c r="FN208" s="68">
        <f>+[1]Аппарат!FN203</f>
        <v>0</v>
      </c>
      <c r="FO208" s="157">
        <f t="shared" si="1604"/>
        <v>0</v>
      </c>
      <c r="FP208" s="158" t="e">
        <f t="shared" si="1605"/>
        <v>#DIV/0!</v>
      </c>
      <c r="FQ208" s="149">
        <f t="shared" si="1334"/>
        <v>0</v>
      </c>
      <c r="FR208" s="68">
        <f t="shared" si="1638"/>
        <v>0</v>
      </c>
      <c r="FS208" s="68">
        <f t="shared" si="1638"/>
        <v>0</v>
      </c>
      <c r="FT208" s="68">
        <f t="shared" si="1638"/>
        <v>0</v>
      </c>
      <c r="FU208" s="150">
        <f t="shared" si="1335"/>
        <v>0</v>
      </c>
      <c r="FV208" s="68">
        <f t="shared" si="1639"/>
        <v>0</v>
      </c>
      <c r="FW208" s="68">
        <f t="shared" si="1639"/>
        <v>0</v>
      </c>
      <c r="FX208" s="68">
        <f t="shared" si="1639"/>
        <v>0</v>
      </c>
      <c r="FY208" s="157">
        <f t="shared" si="1608"/>
        <v>0</v>
      </c>
      <c r="FZ208" s="158" t="e">
        <f t="shared" si="1609"/>
        <v>#DIV/0!</v>
      </c>
      <c r="GA208" s="149">
        <f t="shared" si="1336"/>
        <v>0</v>
      </c>
      <c r="GB208" s="68">
        <f t="shared" si="1640"/>
        <v>0</v>
      </c>
      <c r="GC208" s="68">
        <f t="shared" si="1640"/>
        <v>0</v>
      </c>
      <c r="GD208" s="68">
        <f t="shared" si="1640"/>
        <v>0</v>
      </c>
      <c r="GE208" s="150">
        <f t="shared" si="1337"/>
        <v>0</v>
      </c>
      <c r="GF208" s="68">
        <f t="shared" si="1641"/>
        <v>0</v>
      </c>
      <c r="GG208" s="68">
        <f t="shared" si="1641"/>
        <v>0</v>
      </c>
      <c r="GH208" s="68">
        <f t="shared" si="1641"/>
        <v>0</v>
      </c>
      <c r="GI208" s="157">
        <f t="shared" si="1612"/>
        <v>0</v>
      </c>
      <c r="GJ208" s="158" t="e">
        <f t="shared" si="1613"/>
        <v>#DIV/0!</v>
      </c>
      <c r="GK208" s="149">
        <f t="shared" si="1338"/>
        <v>0</v>
      </c>
      <c r="GL208" s="68">
        <f t="shared" si="1642"/>
        <v>0</v>
      </c>
      <c r="GM208" s="68">
        <f t="shared" si="1642"/>
        <v>0</v>
      </c>
      <c r="GN208" s="68">
        <f t="shared" si="1642"/>
        <v>0</v>
      </c>
      <c r="GO208" s="150">
        <f t="shared" si="1339"/>
        <v>0</v>
      </c>
      <c r="GP208" s="68">
        <f t="shared" si="1643"/>
        <v>0</v>
      </c>
      <c r="GQ208" s="68">
        <f t="shared" si="1643"/>
        <v>0</v>
      </c>
      <c r="GR208" s="68">
        <f t="shared" si="1643"/>
        <v>0</v>
      </c>
      <c r="GS208" s="157">
        <f t="shared" si="1616"/>
        <v>0</v>
      </c>
      <c r="GT208" s="158" t="e">
        <f t="shared" si="1617"/>
        <v>#DIV/0!</v>
      </c>
      <c r="GV208" s="31">
        <f>+GK208</f>
        <v>0</v>
      </c>
      <c r="GX208" s="65">
        <f t="shared" si="1619"/>
        <v>0</v>
      </c>
      <c r="GZ208" s="79">
        <f t="shared" si="1375"/>
        <v>0</v>
      </c>
    </row>
    <row r="209" spans="1:215" ht="15" x14ac:dyDescent="0.2">
      <c r="A209" s="338"/>
      <c r="B209" s="185" t="s">
        <v>466</v>
      </c>
      <c r="C209" s="149">
        <f t="shared" si="1624"/>
        <v>16250</v>
      </c>
      <c r="D209" s="157">
        <f>+[1]Аппарат!D204+[1]Филиалы!D133</f>
        <v>11896.45373621824</v>
      </c>
      <c r="E209" s="157">
        <f>+[1]Аппарат!E204+[1]Филиалы!F133</f>
        <v>4353.5462637817609</v>
      </c>
      <c r="F209" s="68">
        <f>+[1]Филиалы!E133</f>
        <v>0</v>
      </c>
      <c r="G209" s="150">
        <f t="shared" si="1413"/>
        <v>13479.431780822</v>
      </c>
      <c r="H209" s="157">
        <f>+[1]Аппарат!H204+[1]Филиалы!H133</f>
        <v>12678.16597586</v>
      </c>
      <c r="I209" s="157">
        <f>+[1]Аппарат!I204+[1]Филиалы!J133</f>
        <v>767.25040783999998</v>
      </c>
      <c r="J209" s="157">
        <f>+[1]Аппарат!J204</f>
        <v>34.015397122000003</v>
      </c>
      <c r="K209" s="157">
        <f t="shared" ref="K209:K217" si="1646">+C209-G209</f>
        <v>2770.5682191779997</v>
      </c>
      <c r="L209" s="158">
        <f t="shared" ref="L209:L217" si="1647">+G209/C209*100-100</f>
        <v>-17.049650579556925</v>
      </c>
      <c r="M209" s="149">
        <f t="shared" si="1625"/>
        <v>17083.333333333332</v>
      </c>
      <c r="N209" s="157">
        <f>+[1]Аппарат!N204+[1]Филиалы!N133</f>
        <v>12519.289555477713</v>
      </c>
      <c r="O209" s="157">
        <f>+[1]Аппарат!O204+[1]Филиалы!P133</f>
        <v>4564.0437778556197</v>
      </c>
      <c r="P209" s="68">
        <f>+[1]Филиалы!O133</f>
        <v>0</v>
      </c>
      <c r="Q209" s="150">
        <f t="shared" si="1644"/>
        <v>12996.3495054465</v>
      </c>
      <c r="R209" s="157">
        <f>+[1]Аппарат!R204+[1]Филиалы!R133</f>
        <v>12223.799844795001</v>
      </c>
      <c r="S209" s="157">
        <f>+[1]Аппарат!S204+[1]Филиалы!T133</f>
        <v>739.75332348000006</v>
      </c>
      <c r="T209" s="157">
        <f>+[1]Аппарат!T204</f>
        <v>32.796337171500006</v>
      </c>
      <c r="U209" s="157">
        <f t="shared" ref="U209:U217" si="1648">+M209-Q209</f>
        <v>4086.9838278868319</v>
      </c>
      <c r="V209" s="158">
        <f t="shared" ref="V209:V217" si="1649">+Q209/M209*100-100</f>
        <v>-23.923807772996085</v>
      </c>
      <c r="W209" s="149">
        <f t="shared" si="1308"/>
        <v>17916.666666666668</v>
      </c>
      <c r="X209" s="157">
        <f>+[1]Аппарат!X204+[1]Филиалы!X133</f>
        <v>13116.602837368828</v>
      </c>
      <c r="Y209" s="157">
        <f>+[1]Аппарат!Y204+[1]Филиалы!Z133</f>
        <v>4800.0638292978401</v>
      </c>
      <c r="Z209" s="68">
        <f>+[1]Филиалы!Y133</f>
        <v>0</v>
      </c>
      <c r="AA209" s="150">
        <f t="shared" si="1309"/>
        <v>12754.696868076</v>
      </c>
      <c r="AB209" s="157">
        <f>+[1]Аппарат!AB204+[1]Филиалы!AB133</f>
        <v>11996.41785188</v>
      </c>
      <c r="AC209" s="157">
        <f>+[1]Аппарат!AC204+[1]Филиалы!AD133</f>
        <v>725.99274272000002</v>
      </c>
      <c r="AD209" s="157">
        <f>+[1]Аппарат!AD204</f>
        <v>32.286273476000005</v>
      </c>
      <c r="AE209" s="157">
        <f t="shared" ref="AE209:AE217" si="1650">+W209-AA209</f>
        <v>5161.9697985906678</v>
      </c>
      <c r="AF209" s="158">
        <f t="shared" ref="AF209:AF217" si="1651">+AA209/W209*100-100</f>
        <v>-28.810994224692095</v>
      </c>
      <c r="AG209" s="149">
        <f t="shared" si="1310"/>
        <v>51250</v>
      </c>
      <c r="AH209" s="68">
        <f t="shared" si="1626"/>
        <v>37532.346129064783</v>
      </c>
      <c r="AI209" s="68">
        <f t="shared" si="1626"/>
        <v>13717.653870935221</v>
      </c>
      <c r="AJ209" s="68">
        <f t="shared" si="1626"/>
        <v>0</v>
      </c>
      <c r="AK209" s="150">
        <f t="shared" si="1311"/>
        <v>39230.478154344499</v>
      </c>
      <c r="AL209" s="68">
        <f t="shared" si="1627"/>
        <v>36898.383672534997</v>
      </c>
      <c r="AM209" s="68">
        <f t="shared" si="1627"/>
        <v>2232.9964740400001</v>
      </c>
      <c r="AN209" s="68">
        <f t="shared" si="1627"/>
        <v>99.098007769500015</v>
      </c>
      <c r="AO209" s="157">
        <f t="shared" ref="AO209:AO217" si="1652">+AG209-AK209</f>
        <v>12019.521845655501</v>
      </c>
      <c r="AP209" s="158">
        <f t="shared" ref="AP209:AP217" si="1653">+AK209/AG209*100-100</f>
        <v>-23.452725552498549</v>
      </c>
      <c r="AQ209" s="149">
        <f t="shared" si="1312"/>
        <v>19583.333333333332</v>
      </c>
      <c r="AR209" s="157">
        <f>+[1]Аппарат!AR204+[1]Филиалы!AR133</f>
        <v>14336.751938519414</v>
      </c>
      <c r="AS209" s="157">
        <f>+[1]Аппарат!AS204+[1]Филиалы!AT133</f>
        <v>5246.5813948139175</v>
      </c>
      <c r="AT209" s="68">
        <f>+[1]Филиалы!AS133</f>
        <v>0</v>
      </c>
      <c r="AU209" s="150">
        <f t="shared" si="1313"/>
        <v>12482.027</v>
      </c>
      <c r="AV209" s="157">
        <f>+[1]Аппарат!AV204+[1]Филиалы!AV133</f>
        <v>8941.5176403591486</v>
      </c>
      <c r="AW209" s="157">
        <f>+[1]Аппарат!AW204+[1]Филиалы!AX133</f>
        <v>3540.5093596408515</v>
      </c>
      <c r="AX209" s="68">
        <f>+[1]Аппарат!AX204</f>
        <v>0</v>
      </c>
      <c r="AY209" s="157">
        <f t="shared" ref="AY209:AY217" si="1654">+AQ209-AU209</f>
        <v>7101.3063333333321</v>
      </c>
      <c r="AZ209" s="158">
        <f t="shared" ref="AZ209:AZ217" si="1655">+AU209/AQ209*100-100</f>
        <v>-36.261989787234036</v>
      </c>
      <c r="BA209" s="149">
        <f t="shared" si="1314"/>
        <v>20416.666666666664</v>
      </c>
      <c r="BB209" s="157">
        <f>+[1]Аппарат!BB204+[1]Филиалы!BB133</f>
        <v>14856.541197978437</v>
      </c>
      <c r="BC209" s="157">
        <f>+[1]Аппарат!BC204+[1]Филиалы!BD133</f>
        <v>5560.1254686882285</v>
      </c>
      <c r="BD209" s="68">
        <f>+[1]Филиалы!BC133</f>
        <v>0</v>
      </c>
      <c r="BE209" s="150">
        <f t="shared" si="1315"/>
        <v>14449.26</v>
      </c>
      <c r="BF209" s="157">
        <f>+[1]Аппарат!BF204+[1]Филиалы!BF133</f>
        <v>10344.241819280614</v>
      </c>
      <c r="BG209" s="157">
        <f>+[1]Аппарат!BG204+[1]Филиалы!BH133</f>
        <v>4105.0181807193858</v>
      </c>
      <c r="BH209" s="68">
        <f>+[1]Аппарат!BH204</f>
        <v>0</v>
      </c>
      <c r="BI209" s="157">
        <f t="shared" ref="BI209:BI217" si="1656">+BA209-BE209</f>
        <v>5967.406666666664</v>
      </c>
      <c r="BJ209" s="158">
        <f t="shared" ref="BJ209:BJ217" si="1657">+BE209/BA209*100-100</f>
        <v>-29.228114285714284</v>
      </c>
      <c r="BK209" s="149">
        <f t="shared" si="1316"/>
        <v>20416.666666666664</v>
      </c>
      <c r="BL209" s="157">
        <f>+[1]Аппарат!BL204+[1]Филиалы!BL133</f>
        <v>14946.826489094708</v>
      </c>
      <c r="BM209" s="157">
        <f>+[1]Аппарат!BM204+[1]Филиалы!BN133</f>
        <v>5469.8401775719549</v>
      </c>
      <c r="BN209" s="68">
        <f>+[1]Филиалы!BM133</f>
        <v>0</v>
      </c>
      <c r="BO209" s="150">
        <f t="shared" si="1317"/>
        <v>16828.026999999995</v>
      </c>
      <c r="BP209" s="157">
        <f>+[1]Аппарат!BP204+[1]Филиалы!BP133</f>
        <v>12047.203844998516</v>
      </c>
      <c r="BQ209" s="157">
        <f>+[1]Аппарат!BQ204+[1]Филиалы!BR133</f>
        <v>4780.8231550014807</v>
      </c>
      <c r="BR209" s="68">
        <f>+[1]Аппарат!BR204</f>
        <v>0</v>
      </c>
      <c r="BS209" s="157">
        <f t="shared" ref="BS209:BS217" si="1658">+BK209-BO209</f>
        <v>3588.6396666666697</v>
      </c>
      <c r="BT209" s="158">
        <f t="shared" ref="BT209:BT217" si="1659">+BO209/BK209*100-100</f>
        <v>-17.577010612244919</v>
      </c>
      <c r="BU209" s="149">
        <f t="shared" si="1318"/>
        <v>60416.666666666657</v>
      </c>
      <c r="BV209" s="68">
        <f t="shared" si="1628"/>
        <v>44140.119625592561</v>
      </c>
      <c r="BW209" s="68">
        <f t="shared" si="1628"/>
        <v>16276.5470410741</v>
      </c>
      <c r="BX209" s="68">
        <f t="shared" si="1628"/>
        <v>0</v>
      </c>
      <c r="BY209" s="150">
        <f t="shared" si="1319"/>
        <v>43759.313999999998</v>
      </c>
      <c r="BZ209" s="68">
        <f t="shared" si="1629"/>
        <v>31332.963304638277</v>
      </c>
      <c r="CA209" s="68">
        <f t="shared" si="1629"/>
        <v>12426.350695361718</v>
      </c>
      <c r="CB209" s="68">
        <f t="shared" si="1629"/>
        <v>0</v>
      </c>
      <c r="CC209" s="157">
        <f t="shared" ref="CC209:CC217" si="1660">+BU209-BY209</f>
        <v>16657.352666666658</v>
      </c>
      <c r="CD209" s="158">
        <f t="shared" ref="CD209:CD217" si="1661">+BY209/BU209*100-100</f>
        <v>-27.57079062068965</v>
      </c>
      <c r="CE209" s="149">
        <f t="shared" si="1320"/>
        <v>111666.66666666666</v>
      </c>
      <c r="CF209" s="68">
        <f t="shared" si="1630"/>
        <v>81672.465754657343</v>
      </c>
      <c r="CG209" s="68">
        <f t="shared" si="1630"/>
        <v>29994.200912009321</v>
      </c>
      <c r="CH209" s="68">
        <f t="shared" si="1630"/>
        <v>0</v>
      </c>
      <c r="CI209" s="150">
        <f t="shared" si="1321"/>
        <v>82989.792154344497</v>
      </c>
      <c r="CJ209" s="68">
        <f t="shared" si="1631"/>
        <v>68231.346977173278</v>
      </c>
      <c r="CK209" s="68">
        <f t="shared" si="1631"/>
        <v>14659.347169401717</v>
      </c>
      <c r="CL209" s="68">
        <f t="shared" si="1631"/>
        <v>99.098007769500015</v>
      </c>
      <c r="CM209" s="157">
        <f t="shared" ref="CM209:CM227" si="1662">+CE209-CI209</f>
        <v>28676.87451232216</v>
      </c>
      <c r="CN209" s="158">
        <f t="shared" ref="CN209:CN227" si="1663">+CI209/CE209*100-100</f>
        <v>-25.680783145363122</v>
      </c>
      <c r="CO209" s="149">
        <f t="shared" si="1632"/>
        <v>21250</v>
      </c>
      <c r="CP209" s="157">
        <f>+[1]Аппарат!CP204+[1]Филиалы!CP133</f>
        <v>15556.901039670005</v>
      </c>
      <c r="CQ209" s="157">
        <f>+[1]Аппарат!CQ204+[1]Филиалы!CR133</f>
        <v>5693.0989603299968</v>
      </c>
      <c r="CR209" s="68">
        <f>+[1]Филиалы!CQ133</f>
        <v>0</v>
      </c>
      <c r="CS209" s="150">
        <f t="shared" si="1581"/>
        <v>16663.089</v>
      </c>
      <c r="CT209" s="157">
        <f>+[1]Аппарат!CT204+[1]Филиалы!CT133</f>
        <v>11744.477309691996</v>
      </c>
      <c r="CU209" s="157">
        <f>+[1]Аппарат!CU204+[1]Филиалы!CV133</f>
        <v>4918.6116903080037</v>
      </c>
      <c r="CV209" s="68">
        <f>+[1]Аппарат!CV204</f>
        <v>0</v>
      </c>
      <c r="CW209" s="157">
        <f t="shared" si="1582"/>
        <v>4586.9110000000001</v>
      </c>
      <c r="CX209" s="158">
        <f t="shared" si="1583"/>
        <v>-21.585463529411768</v>
      </c>
      <c r="CY209" s="149">
        <f t="shared" si="1633"/>
        <v>21250.000000000004</v>
      </c>
      <c r="CZ209" s="157">
        <f>+[1]Аппарат!CZ204+[1]Филиалы!CZ133</f>
        <v>15463.455691373949</v>
      </c>
      <c r="DA209" s="157">
        <f>+[1]Аппарат!DA204+[1]Филиалы!DB133</f>
        <v>5786.5443086260539</v>
      </c>
      <c r="DB209" s="68">
        <f>+[1]Филиалы!DA133</f>
        <v>0</v>
      </c>
      <c r="DC209" s="150">
        <f t="shared" si="1645"/>
        <v>16293.031999999999</v>
      </c>
      <c r="DD209" s="157">
        <f>+[1]Аппарат!DD204+[1]Филиалы!DD133</f>
        <v>11756.430571334242</v>
      </c>
      <c r="DE209" s="157">
        <f>+[1]Аппарат!DE204+[1]Филиалы!DF133</f>
        <v>4536.6014286657573</v>
      </c>
      <c r="DF209" s="68">
        <f>+[1]Аппарат!DF204</f>
        <v>0</v>
      </c>
      <c r="DG209" s="157">
        <f t="shared" si="1586"/>
        <v>4956.9680000000044</v>
      </c>
      <c r="DH209" s="158">
        <f t="shared" si="1587"/>
        <v>-23.326908235294127</v>
      </c>
      <c r="DI209" s="149">
        <f t="shared" si="1322"/>
        <v>21250</v>
      </c>
      <c r="DJ209" s="157">
        <f>+[1]Аппарат!DJ204+[1]Филиалы!DJ133</f>
        <v>15556.901039670003</v>
      </c>
      <c r="DK209" s="157">
        <f>+[1]Аппарат!DK204+[1]Филиалы!DL133</f>
        <v>5693.0989603299968</v>
      </c>
      <c r="DL209" s="68">
        <f>+[1]Филиалы!DK133</f>
        <v>0</v>
      </c>
      <c r="DM209" s="150">
        <f t="shared" si="1323"/>
        <v>17082.791000000001</v>
      </c>
      <c r="DN209" s="157">
        <f>+[1]Аппарат!DN204+[1]Филиалы!DN133</f>
        <v>12417.310808915912</v>
      </c>
      <c r="DO209" s="157">
        <f>+[1]Аппарат!DO204+[1]Филиалы!DP133</f>
        <v>4665.4801910840888</v>
      </c>
      <c r="DP209" s="68">
        <f>+[1]Аппарат!DP204</f>
        <v>0</v>
      </c>
      <c r="DQ209" s="157">
        <f t="shared" si="1588"/>
        <v>4167.2089999999989</v>
      </c>
      <c r="DR209" s="158">
        <f t="shared" si="1589"/>
        <v>-19.610395294117637</v>
      </c>
      <c r="DS209" s="149">
        <f t="shared" si="1590"/>
        <v>63750</v>
      </c>
      <c r="DT209" s="68">
        <f t="shared" si="1634"/>
        <v>46577.257770713957</v>
      </c>
      <c r="DU209" s="68">
        <f t="shared" si="1634"/>
        <v>17172.742229286046</v>
      </c>
      <c r="DV209" s="68">
        <f t="shared" si="1634"/>
        <v>0</v>
      </c>
      <c r="DW209" s="150">
        <f t="shared" si="1325"/>
        <v>50038.911999999997</v>
      </c>
      <c r="DX209" s="68">
        <f t="shared" si="1635"/>
        <v>35918.21868994215</v>
      </c>
      <c r="DY209" s="68">
        <f t="shared" si="1635"/>
        <v>14120.69331005785</v>
      </c>
      <c r="DZ209" s="68">
        <f t="shared" si="1635"/>
        <v>0</v>
      </c>
      <c r="EA209" s="157">
        <f t="shared" si="1593"/>
        <v>13711.088000000003</v>
      </c>
      <c r="EB209" s="158">
        <f t="shared" si="1594"/>
        <v>-21.507589019607849</v>
      </c>
      <c r="EC209" s="149">
        <f t="shared" si="1595"/>
        <v>175416.66666666669</v>
      </c>
      <c r="ED209" s="68">
        <f t="shared" si="1636"/>
        <v>128249.7235253713</v>
      </c>
      <c r="EE209" s="68">
        <f t="shared" si="1636"/>
        <v>47166.943141295371</v>
      </c>
      <c r="EF209" s="68">
        <f t="shared" si="1636"/>
        <v>0</v>
      </c>
      <c r="EG209" s="150">
        <f t="shared" si="1327"/>
        <v>133028.70415434451</v>
      </c>
      <c r="EH209" s="68">
        <f t="shared" si="1637"/>
        <v>104149.56566711543</v>
      </c>
      <c r="EI209" s="68">
        <f t="shared" si="1637"/>
        <v>28780.040479459567</v>
      </c>
      <c r="EJ209" s="68">
        <f t="shared" si="1637"/>
        <v>99.098007769500015</v>
      </c>
      <c r="EK209" s="157">
        <f t="shared" si="1598"/>
        <v>42387.962512322178</v>
      </c>
      <c r="EL209" s="158">
        <f t="shared" si="1599"/>
        <v>-24.16415915191763</v>
      </c>
      <c r="EM209" s="149">
        <f t="shared" si="1328"/>
        <v>22916.666666666672</v>
      </c>
      <c r="EN209" s="157">
        <f>+[1]Аппарат!EN204+[1]Филиалы!EN133</f>
        <v>16777.050140820596</v>
      </c>
      <c r="EO209" s="157">
        <f>+[1]Аппарат!EO204+[1]Филиалы!EP133</f>
        <v>6139.6165258460733</v>
      </c>
      <c r="EP209" s="68">
        <f>+[1]Филиалы!EO133</f>
        <v>0</v>
      </c>
      <c r="EQ209" s="150">
        <f t="shared" si="1329"/>
        <v>21115.929</v>
      </c>
      <c r="ER209" s="157">
        <f>+[1]Аппарат!ER204+[1]Филиалы!ER133</f>
        <v>15317.170709295871</v>
      </c>
      <c r="ES209" s="157">
        <f>+[1]Аппарат!ES204+[1]Филиалы!ET133</f>
        <v>5798.7582907041278</v>
      </c>
      <c r="ET209" s="68">
        <f>+[1]Аппарат!ET204</f>
        <v>0</v>
      </c>
      <c r="EU209" s="157">
        <f t="shared" si="1600"/>
        <v>1800.7376666666714</v>
      </c>
      <c r="EV209" s="158">
        <f t="shared" si="1601"/>
        <v>-7.8577643636363916</v>
      </c>
      <c r="EW209" s="149">
        <f t="shared" si="1330"/>
        <v>22916.666666666664</v>
      </c>
      <c r="EX209" s="157">
        <f>+[1]Аппарат!EX204+[1]Филиалы!EX133</f>
        <v>16673.777104156321</v>
      </c>
      <c r="EY209" s="157">
        <f>+[1]Аппарат!EY204+[1]Филиалы!EZ133</f>
        <v>6242.8895625103432</v>
      </c>
      <c r="EZ209" s="68">
        <f>+[1]Филиалы!EY133</f>
        <v>0</v>
      </c>
      <c r="FA209" s="150">
        <f t="shared" si="1331"/>
        <v>22162.745999999999</v>
      </c>
      <c r="FB209" s="157">
        <f>+[1]Аппарат!FB204+[1]Филиалы!FB133</f>
        <v>16001.485307606918</v>
      </c>
      <c r="FC209" s="157">
        <f>+[1]Аппарат!FC204+[1]Филиалы!FD133</f>
        <v>6161.2606923930798</v>
      </c>
      <c r="FD209" s="68">
        <f>+[1]Аппарат!FD204</f>
        <v>0</v>
      </c>
      <c r="FE209" s="157">
        <f t="shared" si="1602"/>
        <v>753.92066666666506</v>
      </c>
      <c r="FF209" s="158">
        <f t="shared" si="1603"/>
        <v>-3.2898356363636196</v>
      </c>
      <c r="FG209" s="149">
        <f t="shared" si="1332"/>
        <v>22916.666666666661</v>
      </c>
      <c r="FH209" s="157">
        <f>+[1]Аппарат!FH204+[1]Филиалы!FH133</f>
        <v>16777.050140820589</v>
      </c>
      <c r="FI209" s="157">
        <f>+[1]Аппарат!FI204+[1]Филиалы!FJ133</f>
        <v>6139.6165258460724</v>
      </c>
      <c r="FJ209" s="68">
        <f>+[1]Филиалы!FI133</f>
        <v>0</v>
      </c>
      <c r="FK209" s="150">
        <f t="shared" si="1333"/>
        <v>28568.65</v>
      </c>
      <c r="FL209" s="157">
        <f>+[1]Аппарат!FL204+[1]Филиалы!FL133</f>
        <v>20904.759216895269</v>
      </c>
      <c r="FM209" s="157">
        <f>+[1]Аппарат!FM204+[1]Филиалы!FN133</f>
        <v>7663.8907831047336</v>
      </c>
      <c r="FN209" s="68">
        <f>+[1]Аппарат!FN204</f>
        <v>0</v>
      </c>
      <c r="FO209" s="157">
        <f t="shared" si="1604"/>
        <v>-5651.9833333333409</v>
      </c>
      <c r="FP209" s="158">
        <f t="shared" si="1605"/>
        <v>24.663200000000046</v>
      </c>
      <c r="FQ209" s="149">
        <f t="shared" si="1334"/>
        <v>68750</v>
      </c>
      <c r="FR209" s="68">
        <f t="shared" si="1638"/>
        <v>50227.877385797503</v>
      </c>
      <c r="FS209" s="68">
        <f t="shared" si="1638"/>
        <v>18522.12261420249</v>
      </c>
      <c r="FT209" s="68">
        <f t="shared" si="1638"/>
        <v>0</v>
      </c>
      <c r="FU209" s="150">
        <f t="shared" si="1335"/>
        <v>71847.324999999997</v>
      </c>
      <c r="FV209" s="68">
        <f t="shared" si="1639"/>
        <v>52223.415233798056</v>
      </c>
      <c r="FW209" s="68">
        <f t="shared" si="1639"/>
        <v>19623.909766201941</v>
      </c>
      <c r="FX209" s="68">
        <f t="shared" si="1639"/>
        <v>0</v>
      </c>
      <c r="FY209" s="157">
        <f t="shared" si="1608"/>
        <v>-3097.3249999999971</v>
      </c>
      <c r="FZ209" s="158">
        <f t="shared" si="1609"/>
        <v>4.5051999999999879</v>
      </c>
      <c r="GA209" s="149">
        <f t="shared" si="1336"/>
        <v>132500</v>
      </c>
      <c r="GB209" s="68">
        <f t="shared" si="1640"/>
        <v>96805.13515651146</v>
      </c>
      <c r="GC209" s="68">
        <f t="shared" si="1640"/>
        <v>35694.86484348854</v>
      </c>
      <c r="GD209" s="68">
        <f t="shared" si="1640"/>
        <v>0</v>
      </c>
      <c r="GE209" s="150">
        <f t="shared" si="1337"/>
        <v>121886.23700000001</v>
      </c>
      <c r="GF209" s="68">
        <f t="shared" si="1641"/>
        <v>88141.633923740214</v>
      </c>
      <c r="GG209" s="68">
        <f t="shared" si="1641"/>
        <v>33744.603076259795</v>
      </c>
      <c r="GH209" s="68">
        <f t="shared" si="1641"/>
        <v>0</v>
      </c>
      <c r="GI209" s="157">
        <f t="shared" si="1612"/>
        <v>10613.762999999992</v>
      </c>
      <c r="GJ209" s="158">
        <f t="shared" si="1613"/>
        <v>-8.0103871698113238</v>
      </c>
      <c r="GK209" s="149">
        <f t="shared" si="1338"/>
        <v>244166.66666666666</v>
      </c>
      <c r="GL209" s="68">
        <f t="shared" si="1642"/>
        <v>178477.60091116879</v>
      </c>
      <c r="GM209" s="68">
        <f t="shared" si="1642"/>
        <v>65689.065755497868</v>
      </c>
      <c r="GN209" s="68">
        <f t="shared" si="1642"/>
        <v>0</v>
      </c>
      <c r="GO209" s="150">
        <f t="shared" si="1339"/>
        <v>204876.02915434449</v>
      </c>
      <c r="GP209" s="68">
        <f t="shared" si="1643"/>
        <v>156372.98090091348</v>
      </c>
      <c r="GQ209" s="68">
        <f t="shared" si="1643"/>
        <v>48403.950245661508</v>
      </c>
      <c r="GR209" s="68">
        <f t="shared" si="1643"/>
        <v>99.098007769500015</v>
      </c>
      <c r="GS209" s="157">
        <f t="shared" si="1616"/>
        <v>39290.637512322166</v>
      </c>
      <c r="GT209" s="158">
        <f t="shared" si="1617"/>
        <v>-16.091728673988598</v>
      </c>
      <c r="GV209" s="31">
        <f>+GK209-[1]Шатура!GK133</f>
        <v>244166.66666666666</v>
      </c>
      <c r="GX209" s="65">
        <f t="shared" si="1619"/>
        <v>-82989.792154344497</v>
      </c>
      <c r="GZ209" s="79">
        <f t="shared" si="1375"/>
        <v>39230.478154344499</v>
      </c>
    </row>
    <row r="210" spans="1:215" ht="15" x14ac:dyDescent="0.2">
      <c r="A210" s="338"/>
      <c r="B210" s="185" t="s">
        <v>467</v>
      </c>
      <c r="C210" s="149">
        <f t="shared" si="1624"/>
        <v>497.97700000000003</v>
      </c>
      <c r="D210" s="157">
        <f>+[1]Аппарат!D205+[1]Филиалы!D134</f>
        <v>476.05816713692059</v>
      </c>
      <c r="E210" s="157">
        <f>+[1]Аппарат!E205+[1]Филиалы!F134</f>
        <v>21.918832863079441</v>
      </c>
      <c r="F210" s="68">
        <f>+[1]Филиалы!E134</f>
        <v>0</v>
      </c>
      <c r="G210" s="150">
        <f t="shared" si="1413"/>
        <v>398.73700000000008</v>
      </c>
      <c r="H210" s="157">
        <f>+[1]Аппарат!H205+[1]Филиалы!H134</f>
        <v>381.17008577383109</v>
      </c>
      <c r="I210" s="157">
        <f>+[1]Аппарат!I205+[1]Филиалы!J134</f>
        <v>17.566914226169001</v>
      </c>
      <c r="J210" s="157">
        <f>+[1]Аппарат!J205</f>
        <v>0</v>
      </c>
      <c r="K210" s="157">
        <f t="shared" si="1646"/>
        <v>99.239999999999952</v>
      </c>
      <c r="L210" s="158">
        <f t="shared" si="1647"/>
        <v>-19.928631242005139</v>
      </c>
      <c r="M210" s="149">
        <f t="shared" ref="M210" si="1664">SUM(N210:P210)</f>
        <v>514.92899999999997</v>
      </c>
      <c r="N210" s="157">
        <f>+[1]Аппарат!N205+[1]Филиалы!N134</f>
        <v>493.07128228440121</v>
      </c>
      <c r="O210" s="157">
        <f>+[1]Аппарат!O205+[1]Филиалы!P134</f>
        <v>21.85771771559881</v>
      </c>
      <c r="P210" s="68">
        <f>+[1]Филиалы!O134</f>
        <v>0</v>
      </c>
      <c r="Q210" s="150">
        <f t="shared" si="1644"/>
        <v>407.89572343869992</v>
      </c>
      <c r="R210" s="157">
        <f>+[1]Аппарат!R205+[1]Филиалы!R134</f>
        <v>384.28707861669994</v>
      </c>
      <c r="S210" s="157">
        <f>+[1]Аппарат!S205+[1]Филиалы!T134</f>
        <v>23.608644821999999</v>
      </c>
      <c r="T210" s="157">
        <f>+[1]Аппарат!T205</f>
        <v>0</v>
      </c>
      <c r="U210" s="157">
        <f t="shared" si="1648"/>
        <v>107.03327656130006</v>
      </c>
      <c r="V210" s="158">
        <f t="shared" si="1649"/>
        <v>-20.786026143662539</v>
      </c>
      <c r="W210" s="149">
        <f t="shared" si="1308"/>
        <v>523.17700000000002</v>
      </c>
      <c r="X210" s="157">
        <f>+[1]Аппарат!X205+[1]Филиалы!X134</f>
        <v>501.25816713692052</v>
      </c>
      <c r="Y210" s="157">
        <f>+[1]Аппарат!Y205+[1]Филиалы!Z134</f>
        <v>21.918832863079448</v>
      </c>
      <c r="Z210" s="68">
        <f>+[1]Филиалы!Y134</f>
        <v>0</v>
      </c>
      <c r="AA210" s="150">
        <f t="shared" si="1309"/>
        <v>388.54456000000005</v>
      </c>
      <c r="AB210" s="157">
        <f>+[1]Аппарат!AB205+[1]Филиалы!AB134</f>
        <v>369.93590759060004</v>
      </c>
      <c r="AC210" s="157">
        <f>+[1]Аппарат!AC205+[1]Филиалы!AD134</f>
        <v>18.608652409400001</v>
      </c>
      <c r="AD210" s="157">
        <f>+[1]Аппарат!AD205</f>
        <v>0</v>
      </c>
      <c r="AE210" s="157">
        <f t="shared" si="1650"/>
        <v>134.63243999999997</v>
      </c>
      <c r="AF210" s="158">
        <f t="shared" si="1651"/>
        <v>-25.733631256725729</v>
      </c>
      <c r="AG210" s="149">
        <f t="shared" si="1310"/>
        <v>1536.0830000000001</v>
      </c>
      <c r="AH210" s="68">
        <f t="shared" si="1626"/>
        <v>1470.3876165582424</v>
      </c>
      <c r="AI210" s="68">
        <f t="shared" si="1626"/>
        <v>65.695383441757699</v>
      </c>
      <c r="AJ210" s="68">
        <f t="shared" si="1626"/>
        <v>0</v>
      </c>
      <c r="AK210" s="150">
        <f t="shared" si="1311"/>
        <v>1195.1772834387</v>
      </c>
      <c r="AL210" s="68">
        <f t="shared" si="1627"/>
        <v>1135.393071981131</v>
      </c>
      <c r="AM210" s="68">
        <f t="shared" si="1627"/>
        <v>59.784211457569</v>
      </c>
      <c r="AN210" s="68">
        <f t="shared" si="1627"/>
        <v>0</v>
      </c>
      <c r="AO210" s="157">
        <f t="shared" si="1652"/>
        <v>340.9057165613001</v>
      </c>
      <c r="AP210" s="158">
        <f t="shared" si="1653"/>
        <v>-22.19318334759906</v>
      </c>
      <c r="AQ210" s="149">
        <f t="shared" si="1312"/>
        <v>552.20699999999999</v>
      </c>
      <c r="AR210" s="157">
        <f>+[1]Аппарат!AR205+[1]Филиалы!AR134</f>
        <v>530.28816713692049</v>
      </c>
      <c r="AS210" s="157">
        <f>+[1]Аппарат!AS205+[1]Филиалы!AT134</f>
        <v>21.918832863079448</v>
      </c>
      <c r="AT210" s="68">
        <f>+[1]Филиалы!AS134</f>
        <v>0</v>
      </c>
      <c r="AU210" s="150">
        <f t="shared" si="1313"/>
        <v>452.85908000000001</v>
      </c>
      <c r="AV210" s="157">
        <f>+[1]Аппарат!AV205+[1]Филиалы!AV134</f>
        <v>426.36629092064868</v>
      </c>
      <c r="AW210" s="157">
        <f>+[1]Аппарат!AW205+[1]Филиалы!AX134</f>
        <v>26.492789079351322</v>
      </c>
      <c r="AX210" s="68">
        <f>+[1]Аппарат!AX205</f>
        <v>0</v>
      </c>
      <c r="AY210" s="157">
        <f t="shared" si="1654"/>
        <v>99.347919999999988</v>
      </c>
      <c r="AZ210" s="158">
        <f t="shared" si="1655"/>
        <v>-17.991064944848574</v>
      </c>
      <c r="BA210" s="149">
        <f t="shared" si="1314"/>
        <v>570.13699999999994</v>
      </c>
      <c r="BB210" s="157">
        <f>+[1]Аппарат!BB205+[1]Филиалы!BB134</f>
        <v>547.85637444431381</v>
      </c>
      <c r="BC210" s="157">
        <f>+[1]Аппарат!BC205+[1]Филиалы!BD134</f>
        <v>22.280625555686143</v>
      </c>
      <c r="BD210" s="68">
        <f>+[1]Филиалы!BC134</f>
        <v>0</v>
      </c>
      <c r="BE210" s="150">
        <f t="shared" si="1315"/>
        <v>423.96057999999994</v>
      </c>
      <c r="BF210" s="157">
        <f>+[1]Аппарат!BF205+[1]Филиалы!BF134</f>
        <v>397.61798010948496</v>
      </c>
      <c r="BG210" s="157">
        <f>+[1]Аппарат!BG205+[1]Филиалы!BH134</f>
        <v>26.342599890514975</v>
      </c>
      <c r="BH210" s="68">
        <f>+[1]Аппарат!BH205</f>
        <v>0</v>
      </c>
      <c r="BI210" s="157">
        <f t="shared" si="1656"/>
        <v>146.17642000000001</v>
      </c>
      <c r="BJ210" s="158">
        <f t="shared" si="1657"/>
        <v>-25.638823651157523</v>
      </c>
      <c r="BK210" s="149">
        <f t="shared" si="1316"/>
        <v>635.697</v>
      </c>
      <c r="BL210" s="157">
        <f>+[1]Аппарат!BL205+[1]Филиалы!BL134</f>
        <v>613.77816713692062</v>
      </c>
      <c r="BM210" s="157">
        <f>+[1]Аппарат!BM205+[1]Филиалы!BN134</f>
        <v>21.918832863079441</v>
      </c>
      <c r="BN210" s="68">
        <f>+[1]Филиалы!BM134</f>
        <v>0</v>
      </c>
      <c r="BO210" s="150">
        <f t="shared" si="1317"/>
        <v>460.47179999999997</v>
      </c>
      <c r="BP210" s="157">
        <f>+[1]Аппарат!BP205+[1]Филиалы!BP134</f>
        <v>437.00474851910656</v>
      </c>
      <c r="BQ210" s="157">
        <f>+[1]Аппарат!BQ205+[1]Филиалы!BR134</f>
        <v>23.467051480893407</v>
      </c>
      <c r="BR210" s="68">
        <f>+[1]Аппарат!BR205</f>
        <v>0</v>
      </c>
      <c r="BS210" s="157">
        <f t="shared" si="1658"/>
        <v>175.22520000000003</v>
      </c>
      <c r="BT210" s="158">
        <f t="shared" si="1659"/>
        <v>-27.564264106956614</v>
      </c>
      <c r="BU210" s="149">
        <f t="shared" si="1318"/>
        <v>1758.0409999999999</v>
      </c>
      <c r="BV210" s="68">
        <f t="shared" si="1628"/>
        <v>1691.9227087181548</v>
      </c>
      <c r="BW210" s="68">
        <f t="shared" si="1628"/>
        <v>66.118291281845032</v>
      </c>
      <c r="BX210" s="68">
        <f t="shared" si="1628"/>
        <v>0</v>
      </c>
      <c r="BY210" s="150">
        <f t="shared" si="1319"/>
        <v>1337.2914599999999</v>
      </c>
      <c r="BZ210" s="68">
        <f t="shared" si="1629"/>
        <v>1260.9890195492403</v>
      </c>
      <c r="CA210" s="68">
        <f t="shared" si="1629"/>
        <v>76.302440450759704</v>
      </c>
      <c r="CB210" s="68">
        <f t="shared" si="1629"/>
        <v>0</v>
      </c>
      <c r="CC210" s="157">
        <f t="shared" si="1660"/>
        <v>420.74954000000002</v>
      </c>
      <c r="CD210" s="158">
        <f t="shared" si="1661"/>
        <v>-23.93286277168734</v>
      </c>
      <c r="CE210" s="149">
        <f t="shared" si="1320"/>
        <v>3294.1239999999998</v>
      </c>
      <c r="CF210" s="68">
        <f t="shared" si="1630"/>
        <v>3162.3103252763972</v>
      </c>
      <c r="CG210" s="68">
        <f t="shared" si="1630"/>
        <v>131.81367472360273</v>
      </c>
      <c r="CH210" s="68">
        <f t="shared" si="1630"/>
        <v>0</v>
      </c>
      <c r="CI210" s="150">
        <f t="shared" si="1321"/>
        <v>2532.4687434387001</v>
      </c>
      <c r="CJ210" s="68">
        <f t="shared" si="1631"/>
        <v>2396.3820915303713</v>
      </c>
      <c r="CK210" s="68">
        <f t="shared" si="1631"/>
        <v>136.08665190832869</v>
      </c>
      <c r="CL210" s="68">
        <f t="shared" si="1631"/>
        <v>0</v>
      </c>
      <c r="CM210" s="157">
        <f t="shared" si="1662"/>
        <v>761.65525656129967</v>
      </c>
      <c r="CN210" s="158">
        <f t="shared" si="1663"/>
        <v>-23.121632839604686</v>
      </c>
      <c r="CO210" s="149">
        <f t="shared" si="1632"/>
        <v>691.13700000000006</v>
      </c>
      <c r="CP210" s="157">
        <f>+[1]Аппарат!CP205+[1]Филиалы!CP134</f>
        <v>669.21816713692056</v>
      </c>
      <c r="CQ210" s="157">
        <f>+[1]Аппарат!CQ205+[1]Филиалы!CR134</f>
        <v>21.918832863079452</v>
      </c>
      <c r="CR210" s="68">
        <f>+[1]Филиалы!CQ134</f>
        <v>0</v>
      </c>
      <c r="CS210" s="150">
        <f t="shared" si="1581"/>
        <v>543.21814999999981</v>
      </c>
      <c r="CT210" s="157">
        <f>+[1]Аппарат!CT205+[1]Филиалы!CT134</f>
        <v>514.90721366688615</v>
      </c>
      <c r="CU210" s="157">
        <f>+[1]Аппарат!CU205+[1]Филиалы!CV134</f>
        <v>28.310936333113698</v>
      </c>
      <c r="CV210" s="68">
        <f>+[1]Аппарат!CV205</f>
        <v>0</v>
      </c>
      <c r="CW210" s="157">
        <f t="shared" si="1582"/>
        <v>147.91885000000025</v>
      </c>
      <c r="CX210" s="158">
        <f t="shared" si="1583"/>
        <v>-21.402247311314582</v>
      </c>
      <c r="CY210" s="149">
        <f t="shared" si="1633"/>
        <v>659.577</v>
      </c>
      <c r="CZ210" s="157">
        <f>+[1]Аппарат!CZ205+[1]Филиалы!CZ134</f>
        <v>637.29839594983855</v>
      </c>
      <c r="DA210" s="157">
        <f>+[1]Аппарат!DA205+[1]Филиалы!DB134</f>
        <v>22.278604050161505</v>
      </c>
      <c r="DB210" s="68">
        <f>+[1]Филиалы!DA134</f>
        <v>0</v>
      </c>
      <c r="DC210" s="150">
        <f t="shared" si="1645"/>
        <v>502.26027999999997</v>
      </c>
      <c r="DD210" s="157">
        <f>+[1]Аппарат!DD205+[1]Филиалы!DD134</f>
        <v>476.46630854191034</v>
      </c>
      <c r="DE210" s="157">
        <f>+[1]Аппарат!DE205+[1]Филиалы!DF134</f>
        <v>25.793971458089654</v>
      </c>
      <c r="DF210" s="68">
        <f>+[1]Аппарат!DF205</f>
        <v>0</v>
      </c>
      <c r="DG210" s="157">
        <f t="shared" si="1586"/>
        <v>157.31672000000003</v>
      </c>
      <c r="DH210" s="158">
        <f t="shared" si="1587"/>
        <v>-23.851153087509118</v>
      </c>
      <c r="DI210" s="149">
        <f t="shared" si="1322"/>
        <v>659.0870000000001</v>
      </c>
      <c r="DJ210" s="157">
        <f>+[1]Аппарат!DJ205+[1]Филиалы!DJ134</f>
        <v>637.1681671369206</v>
      </c>
      <c r="DK210" s="157">
        <f>+[1]Аппарат!DK205+[1]Филиалы!DL134</f>
        <v>21.918832863079452</v>
      </c>
      <c r="DL210" s="68">
        <f>+[1]Филиалы!DK134</f>
        <v>0</v>
      </c>
      <c r="DM210" s="150">
        <f t="shared" si="1323"/>
        <v>461.88552000000004</v>
      </c>
      <c r="DN210" s="157">
        <f>+[1]Аппарат!DN205+[1]Филиалы!DN134</f>
        <v>436.45678229115254</v>
      </c>
      <c r="DO210" s="157">
        <f>+[1]Аппарат!DO205+[1]Филиалы!DP134</f>
        <v>25.428737708847489</v>
      </c>
      <c r="DP210" s="68">
        <f>+[1]Аппарат!DP205</f>
        <v>0</v>
      </c>
      <c r="DQ210" s="157">
        <f t="shared" si="1588"/>
        <v>197.20148000000006</v>
      </c>
      <c r="DR210" s="158">
        <f t="shared" si="1589"/>
        <v>-29.920402010660212</v>
      </c>
      <c r="DS210" s="149">
        <f t="shared" si="1590"/>
        <v>2009.8010000000002</v>
      </c>
      <c r="DT210" s="68">
        <f t="shared" si="1634"/>
        <v>1943.6847302236797</v>
      </c>
      <c r="DU210" s="68">
        <f t="shared" si="1634"/>
        <v>66.116269776320408</v>
      </c>
      <c r="DV210" s="68">
        <f t="shared" si="1634"/>
        <v>0</v>
      </c>
      <c r="DW210" s="150">
        <f t="shared" si="1325"/>
        <v>1507.3639499999997</v>
      </c>
      <c r="DX210" s="68">
        <f t="shared" si="1635"/>
        <v>1427.8303044999489</v>
      </c>
      <c r="DY210" s="68">
        <f t="shared" si="1635"/>
        <v>79.533645500050838</v>
      </c>
      <c r="DZ210" s="68">
        <f t="shared" si="1635"/>
        <v>0</v>
      </c>
      <c r="EA210" s="157">
        <f t="shared" si="1593"/>
        <v>502.43705000000045</v>
      </c>
      <c r="EB210" s="158">
        <f t="shared" si="1594"/>
        <v>-24.999343218557485</v>
      </c>
      <c r="EC210" s="149">
        <f t="shared" si="1595"/>
        <v>5303.9250000000002</v>
      </c>
      <c r="ED210" s="68">
        <f t="shared" si="1636"/>
        <v>5105.9950555000769</v>
      </c>
      <c r="EE210" s="68">
        <f t="shared" si="1636"/>
        <v>197.92994449992312</v>
      </c>
      <c r="EF210" s="68">
        <f t="shared" si="1636"/>
        <v>0</v>
      </c>
      <c r="EG210" s="150">
        <f t="shared" si="1327"/>
        <v>4039.8326934386996</v>
      </c>
      <c r="EH210" s="68">
        <f t="shared" si="1637"/>
        <v>3824.2123960303202</v>
      </c>
      <c r="EI210" s="68">
        <f t="shared" si="1637"/>
        <v>215.62029740837954</v>
      </c>
      <c r="EJ210" s="68">
        <f t="shared" si="1637"/>
        <v>0</v>
      </c>
      <c r="EK210" s="157">
        <f t="shared" si="1598"/>
        <v>1264.0923065613006</v>
      </c>
      <c r="EL210" s="158">
        <f t="shared" si="1599"/>
        <v>-23.833148216863933</v>
      </c>
      <c r="EM210" s="149">
        <f t="shared" si="1328"/>
        <v>666.84699999999998</v>
      </c>
      <c r="EN210" s="157">
        <f>+[1]Аппарат!EN205+[1]Филиалы!EN134</f>
        <v>644.92816713692048</v>
      </c>
      <c r="EO210" s="157">
        <f>+[1]Аппарат!EO205+[1]Филиалы!EP134</f>
        <v>21.918832863079448</v>
      </c>
      <c r="EP210" s="68">
        <f>+[1]Филиалы!EO134</f>
        <v>0</v>
      </c>
      <c r="EQ210" s="150">
        <f t="shared" si="1329"/>
        <v>459.73525999999998</v>
      </c>
      <c r="ER210" s="157">
        <f>+[1]Аппарат!ER205+[1]Филиалы!ER134</f>
        <v>434.93615728172585</v>
      </c>
      <c r="ES210" s="157">
        <f>+[1]Аппарат!ES205+[1]Филиалы!ET134</f>
        <v>24.799102718274149</v>
      </c>
      <c r="ET210" s="68">
        <f>+[1]Аппарат!ET205</f>
        <v>0</v>
      </c>
      <c r="EU210" s="157">
        <f t="shared" si="1600"/>
        <v>207.11174</v>
      </c>
      <c r="EV210" s="158">
        <f t="shared" si="1601"/>
        <v>-31.058359713697442</v>
      </c>
      <c r="EW210" s="149">
        <f t="shared" si="1330"/>
        <v>655.83699999999988</v>
      </c>
      <c r="EX210" s="157">
        <f>+[1]Аппарат!EX205+[1]Филиалы!EX134</f>
        <v>633.54947563633937</v>
      </c>
      <c r="EY210" s="157">
        <f>+[1]Аппарат!EY205+[1]Филиалы!EZ134</f>
        <v>22.287524363660562</v>
      </c>
      <c r="EZ210" s="68">
        <f>+[1]Филиалы!EY134</f>
        <v>0</v>
      </c>
      <c r="FA210" s="150">
        <f t="shared" si="1331"/>
        <v>361.13275999999996</v>
      </c>
      <c r="FB210" s="157">
        <f>+[1]Аппарат!FB205+[1]Филиалы!FB134</f>
        <v>338.29004093383571</v>
      </c>
      <c r="FC210" s="157">
        <f>+[1]Аппарат!FC205+[1]Филиалы!FD134</f>
        <v>22.842719066164239</v>
      </c>
      <c r="FD210" s="68">
        <f>+[1]Аппарат!FD205</f>
        <v>0</v>
      </c>
      <c r="FE210" s="157">
        <f t="shared" si="1602"/>
        <v>294.70423999999991</v>
      </c>
      <c r="FF210" s="158">
        <f t="shared" si="1603"/>
        <v>-44.935592227946877</v>
      </c>
      <c r="FG210" s="149">
        <f t="shared" si="1332"/>
        <v>658.36699999999996</v>
      </c>
      <c r="FH210" s="157">
        <f>+[1]Аппарат!FH205+[1]Филиалы!FH134</f>
        <v>636.44816713692057</v>
      </c>
      <c r="FI210" s="157">
        <f>+[1]Аппарат!FI205+[1]Филиалы!FJ134</f>
        <v>21.918832863079441</v>
      </c>
      <c r="FJ210" s="68">
        <f>+[1]Филиалы!FI134</f>
        <v>0</v>
      </c>
      <c r="FK210" s="150">
        <f t="shared" si="1333"/>
        <v>433.88466999999997</v>
      </c>
      <c r="FL210" s="157">
        <f>+[1]Аппарат!FL205+[1]Филиалы!FL134</f>
        <v>409.29916621097345</v>
      </c>
      <c r="FM210" s="157">
        <f>+[1]Аппарат!FM205+[1]Филиалы!FN134</f>
        <v>24.585503789026539</v>
      </c>
      <c r="FN210" s="68">
        <f>+[1]Аппарат!FN205</f>
        <v>0</v>
      </c>
      <c r="FO210" s="157">
        <f t="shared" si="1604"/>
        <v>224.48232999999999</v>
      </c>
      <c r="FP210" s="158">
        <f t="shared" si="1605"/>
        <v>-34.09683808574853</v>
      </c>
      <c r="FQ210" s="149">
        <f t="shared" si="1334"/>
        <v>1981.0509999999999</v>
      </c>
      <c r="FR210" s="68">
        <f t="shared" si="1638"/>
        <v>1914.9258099101805</v>
      </c>
      <c r="FS210" s="68">
        <f t="shared" si="1638"/>
        <v>66.125190089819455</v>
      </c>
      <c r="FT210" s="68">
        <f t="shared" si="1638"/>
        <v>0</v>
      </c>
      <c r="FU210" s="150">
        <f t="shared" si="1335"/>
        <v>1254.7526899999998</v>
      </c>
      <c r="FV210" s="68">
        <f t="shared" si="1639"/>
        <v>1182.5253644265349</v>
      </c>
      <c r="FW210" s="68">
        <f t="shared" si="1639"/>
        <v>72.227325573464924</v>
      </c>
      <c r="FX210" s="68">
        <f t="shared" si="1639"/>
        <v>0</v>
      </c>
      <c r="FY210" s="157">
        <f t="shared" si="1608"/>
        <v>726.29831000000013</v>
      </c>
      <c r="FZ210" s="158">
        <f t="shared" si="1609"/>
        <v>-36.66227219793938</v>
      </c>
      <c r="GA210" s="149">
        <f t="shared" si="1336"/>
        <v>3990.8519999999999</v>
      </c>
      <c r="GB210" s="68">
        <f t="shared" si="1640"/>
        <v>3858.61054013386</v>
      </c>
      <c r="GC210" s="68">
        <f t="shared" si="1640"/>
        <v>132.24145986613985</v>
      </c>
      <c r="GD210" s="68">
        <f t="shared" si="1640"/>
        <v>0</v>
      </c>
      <c r="GE210" s="150">
        <f t="shared" si="1337"/>
        <v>2762.1166399999993</v>
      </c>
      <c r="GF210" s="68">
        <f t="shared" si="1641"/>
        <v>2610.3556689264838</v>
      </c>
      <c r="GG210" s="68">
        <f t="shared" si="1641"/>
        <v>151.76097107351575</v>
      </c>
      <c r="GH210" s="68">
        <f t="shared" si="1641"/>
        <v>0</v>
      </c>
      <c r="GI210" s="157">
        <f t="shared" si="1612"/>
        <v>1228.7353600000006</v>
      </c>
      <c r="GJ210" s="158">
        <f t="shared" si="1613"/>
        <v>-30.788797980982523</v>
      </c>
      <c r="GK210" s="149">
        <f t="shared" si="1338"/>
        <v>7284.9760000000006</v>
      </c>
      <c r="GL210" s="68">
        <f t="shared" si="1642"/>
        <v>7020.9208654102576</v>
      </c>
      <c r="GM210" s="68">
        <f t="shared" si="1642"/>
        <v>264.05513458974258</v>
      </c>
      <c r="GN210" s="68">
        <f t="shared" si="1642"/>
        <v>0</v>
      </c>
      <c r="GO210" s="150">
        <f t="shared" si="1339"/>
        <v>5294.5853834386999</v>
      </c>
      <c r="GP210" s="68">
        <f t="shared" si="1643"/>
        <v>5006.7377604568555</v>
      </c>
      <c r="GQ210" s="68">
        <f t="shared" si="1643"/>
        <v>287.84762298184444</v>
      </c>
      <c r="GR210" s="68">
        <f t="shared" si="1643"/>
        <v>0</v>
      </c>
      <c r="GS210" s="157">
        <f t="shared" si="1616"/>
        <v>1990.3906165613007</v>
      </c>
      <c r="GT210" s="158">
        <f t="shared" si="1617"/>
        <v>-27.321855508670183</v>
      </c>
      <c r="GV210" s="31">
        <f>+GK210-[1]Шатура!GK134</f>
        <v>7046.7270000000008</v>
      </c>
      <c r="GX210" s="65">
        <f t="shared" si="1619"/>
        <v>-2532.4687434387001</v>
      </c>
      <c r="GZ210" s="79">
        <f t="shared" si="1375"/>
        <v>1195.1772834387</v>
      </c>
    </row>
    <row r="211" spans="1:215" ht="25.5" x14ac:dyDescent="0.2">
      <c r="A211" s="338"/>
      <c r="B211" s="185" t="s">
        <v>468</v>
      </c>
      <c r="C211" s="149">
        <f t="shared" si="1624"/>
        <v>0</v>
      </c>
      <c r="D211" s="157">
        <f>+[1]Аппарат!D206</f>
        <v>0</v>
      </c>
      <c r="E211" s="157">
        <f>+[1]Аппарат!E206</f>
        <v>0</v>
      </c>
      <c r="F211" s="68"/>
      <c r="G211" s="150">
        <f t="shared" si="1413"/>
        <v>13</v>
      </c>
      <c r="H211" s="157">
        <f>+[1]Аппарат!H206</f>
        <v>9.1872900990000002</v>
      </c>
      <c r="I211" s="157">
        <f>+[1]Аппарат!I206</f>
        <v>3.8127099010000003</v>
      </c>
      <c r="J211" s="157">
        <f>+[1]Аппарат!J206</f>
        <v>0</v>
      </c>
      <c r="K211" s="157">
        <f t="shared" si="1646"/>
        <v>-13</v>
      </c>
      <c r="L211" s="158" t="e">
        <f t="shared" si="1647"/>
        <v>#DIV/0!</v>
      </c>
      <c r="M211" s="149">
        <f t="shared" si="1625"/>
        <v>0</v>
      </c>
      <c r="N211" s="157">
        <f>+[1]Аппарат!N206</f>
        <v>0</v>
      </c>
      <c r="O211" s="157">
        <f>+[1]Аппарат!O206</f>
        <v>0</v>
      </c>
      <c r="P211" s="68"/>
      <c r="Q211" s="150">
        <f t="shared" si="1644"/>
        <v>7.679398656</v>
      </c>
      <c r="R211" s="157">
        <f>+[1]Аппарат!R206</f>
        <v>5.3845992960000002</v>
      </c>
      <c r="S211" s="157">
        <f>+[1]Аппарат!S206</f>
        <v>2.2947993599999998</v>
      </c>
      <c r="T211" s="157">
        <f>+[1]Аппарат!T206</f>
        <v>0</v>
      </c>
      <c r="U211" s="157">
        <f t="shared" si="1648"/>
        <v>-7.679398656</v>
      </c>
      <c r="V211" s="158" t="e">
        <f t="shared" si="1649"/>
        <v>#DIV/0!</v>
      </c>
      <c r="W211" s="149">
        <f t="shared" si="1308"/>
        <v>0</v>
      </c>
      <c r="X211" s="157">
        <f>+[1]Аппарат!X206</f>
        <v>0</v>
      </c>
      <c r="Y211" s="157">
        <f>+[1]Аппарат!Y206</f>
        <v>0</v>
      </c>
      <c r="Z211" s="68"/>
      <c r="AA211" s="150">
        <f t="shared" si="1309"/>
        <v>4</v>
      </c>
      <c r="AB211" s="157">
        <f>+[1]Аппарат!AB206</f>
        <v>2.9285359199999998</v>
      </c>
      <c r="AC211" s="157">
        <f>+[1]Аппарат!AC206</f>
        <v>1.0714640800000002</v>
      </c>
      <c r="AD211" s="157">
        <f>+[1]Аппарат!AD206</f>
        <v>0</v>
      </c>
      <c r="AE211" s="157">
        <f t="shared" si="1650"/>
        <v>-4</v>
      </c>
      <c r="AF211" s="158" t="e">
        <f t="shared" si="1651"/>
        <v>#DIV/0!</v>
      </c>
      <c r="AG211" s="149">
        <f t="shared" si="1310"/>
        <v>0</v>
      </c>
      <c r="AH211" s="68">
        <f t="shared" si="1626"/>
        <v>0</v>
      </c>
      <c r="AI211" s="68">
        <f t="shared" si="1626"/>
        <v>0</v>
      </c>
      <c r="AJ211" s="68">
        <f t="shared" si="1626"/>
        <v>0</v>
      </c>
      <c r="AK211" s="150">
        <f t="shared" si="1311"/>
        <v>24.679398656000004</v>
      </c>
      <c r="AL211" s="68">
        <f t="shared" si="1627"/>
        <v>17.500425315000001</v>
      </c>
      <c r="AM211" s="68">
        <f t="shared" si="1627"/>
        <v>7.1789733410000007</v>
      </c>
      <c r="AN211" s="68">
        <f t="shared" si="1627"/>
        <v>0</v>
      </c>
      <c r="AO211" s="157">
        <f t="shared" si="1652"/>
        <v>-24.679398656000004</v>
      </c>
      <c r="AP211" s="158" t="e">
        <f t="shared" si="1653"/>
        <v>#DIV/0!</v>
      </c>
      <c r="AQ211" s="149">
        <f t="shared" si="1312"/>
        <v>0</v>
      </c>
      <c r="AR211" s="157">
        <f>+[1]Аппарат!AR206</f>
        <v>0</v>
      </c>
      <c r="AS211" s="157">
        <f>+[1]Аппарат!AS206</f>
        <v>0</v>
      </c>
      <c r="AT211" s="68"/>
      <c r="AU211" s="150">
        <f t="shared" si="1313"/>
        <v>4</v>
      </c>
      <c r="AV211" s="157">
        <f>+[1]Аппарат!AV206</f>
        <v>2.8654056397600001</v>
      </c>
      <c r="AW211" s="157">
        <f>+[1]Аппарат!AW206</f>
        <v>1.1345943602399999</v>
      </c>
      <c r="AX211" s="68">
        <f>+[1]Аппарат!AX206</f>
        <v>0</v>
      </c>
      <c r="AY211" s="157">
        <f t="shared" si="1654"/>
        <v>-4</v>
      </c>
      <c r="AZ211" s="158" t="e">
        <f t="shared" si="1655"/>
        <v>#DIV/0!</v>
      </c>
      <c r="BA211" s="149">
        <f t="shared" si="1314"/>
        <v>0</v>
      </c>
      <c r="BB211" s="157">
        <f>+[1]Аппарат!BB206</f>
        <v>0</v>
      </c>
      <c r="BC211" s="157">
        <f>+[1]Аппарат!BC206</f>
        <v>0</v>
      </c>
      <c r="BD211" s="68"/>
      <c r="BE211" s="150">
        <f t="shared" si="1315"/>
        <v>4</v>
      </c>
      <c r="BF211" s="157">
        <f>+[1]Аппарат!BF206</f>
        <v>2.8636045913162649</v>
      </c>
      <c r="BG211" s="157">
        <f>+[1]Аппарат!BG206</f>
        <v>1.1363954086837349</v>
      </c>
      <c r="BH211" s="68">
        <f>+[1]Аппарат!BH206</f>
        <v>0</v>
      </c>
      <c r="BI211" s="157">
        <f t="shared" si="1656"/>
        <v>-4</v>
      </c>
      <c r="BJ211" s="158" t="e">
        <f t="shared" si="1657"/>
        <v>#DIV/0!</v>
      </c>
      <c r="BK211" s="149">
        <f t="shared" si="1316"/>
        <v>0</v>
      </c>
      <c r="BL211" s="157">
        <f>+[1]Аппарат!BL206</f>
        <v>0</v>
      </c>
      <c r="BM211" s="157">
        <f>+[1]Аппарат!BM206</f>
        <v>0</v>
      </c>
      <c r="BN211" s="68"/>
      <c r="BO211" s="150">
        <f t="shared" si="1317"/>
        <v>1.1104875792555082</v>
      </c>
      <c r="BP211" s="157">
        <f>+[1]Аппарат!BP206</f>
        <v>0</v>
      </c>
      <c r="BQ211" s="157">
        <f>+[1]Аппарат!BQ206</f>
        <v>1.1104875792555082</v>
      </c>
      <c r="BR211" s="68">
        <f>+[1]Аппарат!BR206</f>
        <v>0</v>
      </c>
      <c r="BS211" s="157">
        <f t="shared" si="1658"/>
        <v>-1.1104875792555082</v>
      </c>
      <c r="BT211" s="158" t="e">
        <f t="shared" si="1659"/>
        <v>#DIV/0!</v>
      </c>
      <c r="BU211" s="149">
        <f t="shared" si="1318"/>
        <v>0</v>
      </c>
      <c r="BV211" s="68">
        <f t="shared" si="1628"/>
        <v>0</v>
      </c>
      <c r="BW211" s="68">
        <f t="shared" si="1628"/>
        <v>0</v>
      </c>
      <c r="BX211" s="68">
        <f t="shared" si="1628"/>
        <v>0</v>
      </c>
      <c r="BY211" s="150">
        <f t="shared" si="1319"/>
        <v>9.1104875792555085</v>
      </c>
      <c r="BZ211" s="68">
        <f t="shared" si="1629"/>
        <v>5.7290102310762645</v>
      </c>
      <c r="CA211" s="68">
        <f t="shared" si="1629"/>
        <v>3.3814773481792431</v>
      </c>
      <c r="CB211" s="68">
        <f t="shared" si="1629"/>
        <v>0</v>
      </c>
      <c r="CC211" s="157">
        <f t="shared" si="1660"/>
        <v>-9.1104875792555085</v>
      </c>
      <c r="CD211" s="158" t="e">
        <f t="shared" si="1661"/>
        <v>#DIV/0!</v>
      </c>
      <c r="CE211" s="149">
        <f t="shared" si="1320"/>
        <v>0</v>
      </c>
      <c r="CF211" s="68">
        <f t="shared" si="1630"/>
        <v>0</v>
      </c>
      <c r="CG211" s="68">
        <f t="shared" si="1630"/>
        <v>0</v>
      </c>
      <c r="CH211" s="68">
        <f t="shared" si="1630"/>
        <v>0</v>
      </c>
      <c r="CI211" s="150">
        <f t="shared" si="1321"/>
        <v>33.789886235255508</v>
      </c>
      <c r="CJ211" s="68">
        <f t="shared" si="1631"/>
        <v>23.229435546076267</v>
      </c>
      <c r="CK211" s="68">
        <f t="shared" si="1631"/>
        <v>10.560450689179245</v>
      </c>
      <c r="CL211" s="68">
        <f t="shared" si="1631"/>
        <v>0</v>
      </c>
      <c r="CM211" s="157">
        <f t="shared" si="1662"/>
        <v>-33.789886235255508</v>
      </c>
      <c r="CN211" s="158" t="e">
        <f t="shared" si="1663"/>
        <v>#DIV/0!</v>
      </c>
      <c r="CO211" s="149">
        <f t="shared" si="1632"/>
        <v>0</v>
      </c>
      <c r="CP211" s="157">
        <f>+[1]Аппарат!CP206</f>
        <v>0</v>
      </c>
      <c r="CQ211" s="157">
        <f>+[1]Аппарат!CQ206</f>
        <v>0</v>
      </c>
      <c r="CR211" s="68"/>
      <c r="CS211" s="150">
        <f t="shared" si="1581"/>
        <v>9.0600000000000023</v>
      </c>
      <c r="CT211" s="157">
        <f>+[1]Аппарат!CT206</f>
        <v>6.385668613173074</v>
      </c>
      <c r="CU211" s="157">
        <f>+[1]Аппарат!CU206</f>
        <v>2.6743313868269274</v>
      </c>
      <c r="CV211" s="68">
        <f>+[1]Аппарат!CV206</f>
        <v>0</v>
      </c>
      <c r="CW211" s="157">
        <f t="shared" si="1582"/>
        <v>-9.0600000000000023</v>
      </c>
      <c r="CX211" s="158" t="e">
        <f t="shared" si="1583"/>
        <v>#DIV/0!</v>
      </c>
      <c r="CY211" s="149">
        <f t="shared" ref="CY211:CY213" si="1665">SUM(CZ211:DB211)</f>
        <v>0</v>
      </c>
      <c r="CZ211" s="157">
        <f>+[1]Аппарат!CZ206</f>
        <v>0</v>
      </c>
      <c r="DA211" s="157">
        <f>+[1]Аппарат!DA206</f>
        <v>0</v>
      </c>
      <c r="DB211" s="68"/>
      <c r="DC211" s="150">
        <f t="shared" si="1645"/>
        <v>9.0600000000000023</v>
      </c>
      <c r="DD211" s="157">
        <f>+[1]Аппарат!DD206</f>
        <v>6.5373505051907008</v>
      </c>
      <c r="DE211" s="157">
        <f>+[1]Аппарат!DE206</f>
        <v>2.5226494948093006</v>
      </c>
      <c r="DF211" s="68">
        <f>+[1]Аппарат!DF206</f>
        <v>0</v>
      </c>
      <c r="DG211" s="157">
        <f t="shared" si="1586"/>
        <v>-9.0600000000000023</v>
      </c>
      <c r="DH211" s="158" t="e">
        <f t="shared" si="1587"/>
        <v>#DIV/0!</v>
      </c>
      <c r="DI211" s="149">
        <f t="shared" si="1322"/>
        <v>0</v>
      </c>
      <c r="DJ211" s="157">
        <f>+[1]Аппарат!DJ206</f>
        <v>0</v>
      </c>
      <c r="DK211" s="157">
        <f>+[1]Аппарат!DK206</f>
        <v>0</v>
      </c>
      <c r="DL211" s="68"/>
      <c r="DM211" s="150">
        <f t="shared" si="1323"/>
        <v>0</v>
      </c>
      <c r="DN211" s="157">
        <f>+[1]Аппарат!DN206</f>
        <v>0</v>
      </c>
      <c r="DO211" s="157">
        <f>+[1]Аппарат!DO206</f>
        <v>0</v>
      </c>
      <c r="DP211" s="68">
        <f>+[1]Аппарат!DP206</f>
        <v>0</v>
      </c>
      <c r="DQ211" s="157">
        <f t="shared" si="1588"/>
        <v>0</v>
      </c>
      <c r="DR211" s="158" t="e">
        <f t="shared" si="1589"/>
        <v>#DIV/0!</v>
      </c>
      <c r="DS211" s="149">
        <f t="shared" si="1590"/>
        <v>0</v>
      </c>
      <c r="DT211" s="68">
        <f t="shared" si="1634"/>
        <v>0</v>
      </c>
      <c r="DU211" s="68">
        <f t="shared" si="1634"/>
        <v>0</v>
      </c>
      <c r="DV211" s="68">
        <f t="shared" si="1634"/>
        <v>0</v>
      </c>
      <c r="DW211" s="150">
        <f t="shared" si="1325"/>
        <v>18.120000000000005</v>
      </c>
      <c r="DX211" s="68">
        <f t="shared" si="1635"/>
        <v>12.923019118363776</v>
      </c>
      <c r="DY211" s="68">
        <f t="shared" si="1635"/>
        <v>5.196980881636228</v>
      </c>
      <c r="DZ211" s="68">
        <f t="shared" si="1635"/>
        <v>0</v>
      </c>
      <c r="EA211" s="157">
        <f t="shared" si="1593"/>
        <v>-18.120000000000005</v>
      </c>
      <c r="EB211" s="158" t="e">
        <f t="shared" si="1594"/>
        <v>#DIV/0!</v>
      </c>
      <c r="EC211" s="149">
        <f t="shared" si="1595"/>
        <v>0</v>
      </c>
      <c r="ED211" s="68">
        <f t="shared" si="1636"/>
        <v>0</v>
      </c>
      <c r="EE211" s="68">
        <f t="shared" si="1636"/>
        <v>0</v>
      </c>
      <c r="EF211" s="68">
        <f t="shared" si="1636"/>
        <v>0</v>
      </c>
      <c r="EG211" s="150">
        <f t="shared" si="1327"/>
        <v>51.909886235255513</v>
      </c>
      <c r="EH211" s="68">
        <f t="shared" si="1637"/>
        <v>36.152454664440043</v>
      </c>
      <c r="EI211" s="68">
        <f t="shared" si="1637"/>
        <v>15.757431570815474</v>
      </c>
      <c r="EJ211" s="68">
        <f t="shared" si="1637"/>
        <v>0</v>
      </c>
      <c r="EK211" s="157">
        <f t="shared" si="1598"/>
        <v>-51.909886235255513</v>
      </c>
      <c r="EL211" s="158" t="e">
        <f t="shared" si="1599"/>
        <v>#DIV/0!</v>
      </c>
      <c r="EM211" s="149">
        <f t="shared" si="1328"/>
        <v>0</v>
      </c>
      <c r="EN211" s="157">
        <f>+[1]Аппарат!EN206</f>
        <v>0</v>
      </c>
      <c r="EO211" s="157">
        <f>+[1]Аппарат!EO206</f>
        <v>0</v>
      </c>
      <c r="EP211" s="68"/>
      <c r="EQ211" s="150">
        <f t="shared" si="1329"/>
        <v>11.679999999999998</v>
      </c>
      <c r="ER211" s="157">
        <f>+[1]Аппарат!ER206</f>
        <v>8.4724926800320155</v>
      </c>
      <c r="ES211" s="157">
        <f>+[1]Аппарат!ES206</f>
        <v>3.2075073199679829</v>
      </c>
      <c r="ET211" s="68">
        <f>+[1]Аппарат!ET206</f>
        <v>0</v>
      </c>
      <c r="EU211" s="157">
        <f t="shared" si="1600"/>
        <v>-11.679999999999998</v>
      </c>
      <c r="EV211" s="158" t="e">
        <f t="shared" si="1601"/>
        <v>#DIV/0!</v>
      </c>
      <c r="EW211" s="149">
        <f t="shared" si="1330"/>
        <v>0</v>
      </c>
      <c r="EX211" s="157">
        <f>+[1]Аппарат!EX206</f>
        <v>0</v>
      </c>
      <c r="EY211" s="157">
        <f>+[1]Аппарат!EY206</f>
        <v>0</v>
      </c>
      <c r="EZ211" s="68"/>
      <c r="FA211" s="150">
        <f t="shared" si="1331"/>
        <v>4</v>
      </c>
      <c r="FB211" s="157">
        <f>+[1]Аппарат!FB206</f>
        <v>2.8879968768503539</v>
      </c>
      <c r="FC211" s="157">
        <f>+[1]Аппарат!FC206</f>
        <v>1.1120031231496459</v>
      </c>
      <c r="FD211" s="68">
        <f>+[1]Аппарат!FD206</f>
        <v>0</v>
      </c>
      <c r="FE211" s="157">
        <f t="shared" si="1602"/>
        <v>-4</v>
      </c>
      <c r="FF211" s="158" t="e">
        <f t="shared" si="1603"/>
        <v>#DIV/0!</v>
      </c>
      <c r="FG211" s="149">
        <f t="shared" si="1332"/>
        <v>0</v>
      </c>
      <c r="FH211" s="157">
        <f>+[1]Аппарат!FH206</f>
        <v>0</v>
      </c>
      <c r="FI211" s="157">
        <f>+[1]Аппарат!FI206</f>
        <v>0</v>
      </c>
      <c r="FJ211" s="68"/>
      <c r="FK211" s="150">
        <f t="shared" si="1333"/>
        <v>5.6920000000000002</v>
      </c>
      <c r="FL211" s="157">
        <f>+[1]Аппарат!FL206</f>
        <v>4.1650511824173657</v>
      </c>
      <c r="FM211" s="157">
        <f>+[1]Аппарат!FM206</f>
        <v>1.5269488175826349</v>
      </c>
      <c r="FN211" s="68">
        <f>+[1]Аппарат!FN206</f>
        <v>0</v>
      </c>
      <c r="FO211" s="157">
        <f t="shared" si="1604"/>
        <v>-5.6920000000000002</v>
      </c>
      <c r="FP211" s="158" t="e">
        <f t="shared" si="1605"/>
        <v>#DIV/0!</v>
      </c>
      <c r="FQ211" s="149">
        <f t="shared" si="1334"/>
        <v>0</v>
      </c>
      <c r="FR211" s="68">
        <f t="shared" si="1638"/>
        <v>0</v>
      </c>
      <c r="FS211" s="68">
        <f t="shared" si="1638"/>
        <v>0</v>
      </c>
      <c r="FT211" s="68">
        <f t="shared" si="1638"/>
        <v>0</v>
      </c>
      <c r="FU211" s="150">
        <f t="shared" si="1335"/>
        <v>21.372</v>
      </c>
      <c r="FV211" s="68">
        <f t="shared" si="1639"/>
        <v>15.525540739299736</v>
      </c>
      <c r="FW211" s="68">
        <f t="shared" si="1639"/>
        <v>5.8464592607002643</v>
      </c>
      <c r="FX211" s="68">
        <f t="shared" si="1639"/>
        <v>0</v>
      </c>
      <c r="FY211" s="157">
        <f t="shared" si="1608"/>
        <v>-21.372</v>
      </c>
      <c r="FZ211" s="158" t="e">
        <f t="shared" si="1609"/>
        <v>#DIV/0!</v>
      </c>
      <c r="GA211" s="149">
        <f t="shared" si="1336"/>
        <v>0</v>
      </c>
      <c r="GB211" s="68">
        <f t="shared" si="1640"/>
        <v>0</v>
      </c>
      <c r="GC211" s="68">
        <f t="shared" si="1640"/>
        <v>0</v>
      </c>
      <c r="GD211" s="68">
        <f t="shared" si="1640"/>
        <v>0</v>
      </c>
      <c r="GE211" s="150">
        <f t="shared" si="1337"/>
        <v>39.492000000000004</v>
      </c>
      <c r="GF211" s="68">
        <f t="shared" si="1641"/>
        <v>28.448559857663511</v>
      </c>
      <c r="GG211" s="68">
        <f t="shared" si="1641"/>
        <v>11.043440142336493</v>
      </c>
      <c r="GH211" s="68">
        <f t="shared" si="1641"/>
        <v>0</v>
      </c>
      <c r="GI211" s="157">
        <f t="shared" si="1612"/>
        <v>-39.492000000000004</v>
      </c>
      <c r="GJ211" s="158" t="e">
        <f t="shared" si="1613"/>
        <v>#DIV/0!</v>
      </c>
      <c r="GK211" s="149">
        <f t="shared" si="1338"/>
        <v>0</v>
      </c>
      <c r="GL211" s="68">
        <f t="shared" si="1642"/>
        <v>0</v>
      </c>
      <c r="GM211" s="68">
        <f t="shared" si="1642"/>
        <v>0</v>
      </c>
      <c r="GN211" s="68">
        <f t="shared" si="1642"/>
        <v>0</v>
      </c>
      <c r="GO211" s="150">
        <f t="shared" si="1339"/>
        <v>73.281886235255513</v>
      </c>
      <c r="GP211" s="68">
        <f t="shared" si="1643"/>
        <v>51.677995403739779</v>
      </c>
      <c r="GQ211" s="68">
        <f t="shared" si="1643"/>
        <v>21.603890831515738</v>
      </c>
      <c r="GR211" s="68">
        <f t="shared" si="1643"/>
        <v>0</v>
      </c>
      <c r="GS211" s="157">
        <f t="shared" si="1616"/>
        <v>-73.281886235255513</v>
      </c>
      <c r="GT211" s="158" t="e">
        <f t="shared" si="1617"/>
        <v>#DIV/0!</v>
      </c>
      <c r="GV211" s="31"/>
      <c r="GX211" s="65">
        <f t="shared" si="1619"/>
        <v>-33.789886235255508</v>
      </c>
      <c r="GZ211" s="79">
        <f t="shared" si="1375"/>
        <v>24.679398656000004</v>
      </c>
    </row>
    <row r="212" spans="1:215" ht="15" x14ac:dyDescent="0.2">
      <c r="A212" s="338"/>
      <c r="B212" s="185" t="s">
        <v>469</v>
      </c>
      <c r="C212" s="149">
        <f t="shared" si="1624"/>
        <v>0</v>
      </c>
      <c r="D212" s="157">
        <f>+[1]Аппарат!D207</f>
        <v>0</v>
      </c>
      <c r="E212" s="157">
        <f>+[1]Аппарат!E207</f>
        <v>0</v>
      </c>
      <c r="F212" s="68"/>
      <c r="G212" s="150">
        <f t="shared" si="1413"/>
        <v>0</v>
      </c>
      <c r="H212" s="157">
        <f>+[1]Аппарат!H207</f>
        <v>0</v>
      </c>
      <c r="I212" s="157">
        <f>+[1]Аппарат!I207</f>
        <v>0</v>
      </c>
      <c r="J212" s="157">
        <f>+[1]Аппарат!J207</f>
        <v>0</v>
      </c>
      <c r="K212" s="157">
        <f t="shared" si="1646"/>
        <v>0</v>
      </c>
      <c r="L212" s="158" t="e">
        <f t="shared" si="1647"/>
        <v>#DIV/0!</v>
      </c>
      <c r="M212" s="149">
        <f t="shared" si="1625"/>
        <v>0</v>
      </c>
      <c r="N212" s="157">
        <f>+[1]Аппарат!N207</f>
        <v>0</v>
      </c>
      <c r="O212" s="157">
        <f>+[1]Аппарат!O207</f>
        <v>0</v>
      </c>
      <c r="P212" s="68"/>
      <c r="Q212" s="150">
        <f t="shared" si="1644"/>
        <v>0</v>
      </c>
      <c r="R212" s="157">
        <f>+[1]Аппарат!R207</f>
        <v>0</v>
      </c>
      <c r="S212" s="157">
        <f>+[1]Аппарат!S207</f>
        <v>0</v>
      </c>
      <c r="T212" s="157">
        <f>+[1]Аппарат!T207</f>
        <v>0</v>
      </c>
      <c r="U212" s="157">
        <f t="shared" si="1648"/>
        <v>0</v>
      </c>
      <c r="V212" s="158" t="e">
        <f t="shared" si="1649"/>
        <v>#DIV/0!</v>
      </c>
      <c r="W212" s="149">
        <f t="shared" si="1308"/>
        <v>0</v>
      </c>
      <c r="X212" s="157">
        <f>+[1]Аппарат!X207</f>
        <v>0</v>
      </c>
      <c r="Y212" s="157">
        <f>+[1]Аппарат!Y207</f>
        <v>0</v>
      </c>
      <c r="Z212" s="68"/>
      <c r="AA212" s="150">
        <f t="shared" si="1309"/>
        <v>0</v>
      </c>
      <c r="AB212" s="157">
        <f>+[1]Аппарат!AB207</f>
        <v>0</v>
      </c>
      <c r="AC212" s="157">
        <f>+[1]Аппарат!AC207</f>
        <v>0</v>
      </c>
      <c r="AD212" s="157">
        <f>+[1]Аппарат!AD207</f>
        <v>0</v>
      </c>
      <c r="AE212" s="157">
        <f t="shared" si="1650"/>
        <v>0</v>
      </c>
      <c r="AF212" s="158" t="e">
        <f t="shared" si="1651"/>
        <v>#DIV/0!</v>
      </c>
      <c r="AG212" s="149">
        <f t="shared" si="1310"/>
        <v>0</v>
      </c>
      <c r="AH212" s="68">
        <f t="shared" si="1626"/>
        <v>0</v>
      </c>
      <c r="AI212" s="68">
        <f t="shared" si="1626"/>
        <v>0</v>
      </c>
      <c r="AJ212" s="68">
        <f t="shared" si="1626"/>
        <v>0</v>
      </c>
      <c r="AK212" s="150">
        <f t="shared" si="1311"/>
        <v>0</v>
      </c>
      <c r="AL212" s="68">
        <f t="shared" si="1627"/>
        <v>0</v>
      </c>
      <c r="AM212" s="68">
        <f t="shared" si="1627"/>
        <v>0</v>
      </c>
      <c r="AN212" s="68">
        <f t="shared" si="1627"/>
        <v>0</v>
      </c>
      <c r="AO212" s="157">
        <f t="shared" si="1652"/>
        <v>0</v>
      </c>
      <c r="AP212" s="158" t="e">
        <f t="shared" si="1653"/>
        <v>#DIV/0!</v>
      </c>
      <c r="AQ212" s="149">
        <f t="shared" si="1312"/>
        <v>0</v>
      </c>
      <c r="AR212" s="157">
        <f>+[1]Аппарат!AR207</f>
        <v>0</v>
      </c>
      <c r="AS212" s="157">
        <f>+[1]Аппарат!AS207</f>
        <v>0</v>
      </c>
      <c r="AT212" s="68"/>
      <c r="AU212" s="150">
        <f t="shared" si="1313"/>
        <v>0</v>
      </c>
      <c r="AV212" s="157">
        <f>+[1]Аппарат!AV207</f>
        <v>0</v>
      </c>
      <c r="AW212" s="157">
        <f>+[1]Аппарат!AW207</f>
        <v>0</v>
      </c>
      <c r="AX212" s="68">
        <f>+[1]Аппарат!AX207</f>
        <v>0</v>
      </c>
      <c r="AY212" s="157">
        <f t="shared" si="1654"/>
        <v>0</v>
      </c>
      <c r="AZ212" s="158" t="e">
        <f t="shared" si="1655"/>
        <v>#DIV/0!</v>
      </c>
      <c r="BA212" s="149">
        <f t="shared" si="1314"/>
        <v>0</v>
      </c>
      <c r="BB212" s="157">
        <f>+[1]Аппарат!BB207</f>
        <v>0</v>
      </c>
      <c r="BC212" s="157">
        <f>+[1]Аппарат!BC207</f>
        <v>0</v>
      </c>
      <c r="BD212" s="68"/>
      <c r="BE212" s="150">
        <f t="shared" si="1315"/>
        <v>0</v>
      </c>
      <c r="BF212" s="157">
        <f>+[1]Аппарат!BF207</f>
        <v>0</v>
      </c>
      <c r="BG212" s="157">
        <f>+[1]Аппарат!BG207</f>
        <v>0</v>
      </c>
      <c r="BH212" s="68">
        <f>+[1]Аппарат!BH207</f>
        <v>0</v>
      </c>
      <c r="BI212" s="157">
        <f t="shared" si="1656"/>
        <v>0</v>
      </c>
      <c r="BJ212" s="158" t="e">
        <f t="shared" si="1657"/>
        <v>#DIV/0!</v>
      </c>
      <c r="BK212" s="149">
        <f t="shared" si="1316"/>
        <v>0</v>
      </c>
      <c r="BL212" s="157">
        <f>+[1]Аппарат!BL207</f>
        <v>0</v>
      </c>
      <c r="BM212" s="157">
        <f>+[1]Аппарат!BM207</f>
        <v>0</v>
      </c>
      <c r="BN212" s="68"/>
      <c r="BO212" s="150">
        <f t="shared" si="1317"/>
        <v>0</v>
      </c>
      <c r="BP212" s="157">
        <f>+[1]Аппарат!BP207</f>
        <v>0</v>
      </c>
      <c r="BQ212" s="157">
        <f>+[1]Аппарат!BQ207</f>
        <v>0</v>
      </c>
      <c r="BR212" s="68">
        <f>+[1]Аппарат!BR207</f>
        <v>0</v>
      </c>
      <c r="BS212" s="157">
        <f t="shared" si="1658"/>
        <v>0</v>
      </c>
      <c r="BT212" s="158" t="e">
        <f t="shared" si="1659"/>
        <v>#DIV/0!</v>
      </c>
      <c r="BU212" s="149">
        <f t="shared" si="1318"/>
        <v>0</v>
      </c>
      <c r="BV212" s="68">
        <f t="shared" si="1628"/>
        <v>0</v>
      </c>
      <c r="BW212" s="68">
        <f t="shared" si="1628"/>
        <v>0</v>
      </c>
      <c r="BX212" s="68">
        <f t="shared" si="1628"/>
        <v>0</v>
      </c>
      <c r="BY212" s="150">
        <f t="shared" si="1319"/>
        <v>0</v>
      </c>
      <c r="BZ212" s="68">
        <f t="shared" si="1629"/>
        <v>0</v>
      </c>
      <c r="CA212" s="68">
        <f t="shared" si="1629"/>
        <v>0</v>
      </c>
      <c r="CB212" s="68">
        <f t="shared" si="1629"/>
        <v>0</v>
      </c>
      <c r="CC212" s="157">
        <f t="shared" si="1660"/>
        <v>0</v>
      </c>
      <c r="CD212" s="158" t="e">
        <f t="shared" si="1661"/>
        <v>#DIV/0!</v>
      </c>
      <c r="CE212" s="149">
        <f t="shared" si="1320"/>
        <v>0</v>
      </c>
      <c r="CF212" s="68">
        <f t="shared" si="1630"/>
        <v>0</v>
      </c>
      <c r="CG212" s="68">
        <f t="shared" si="1630"/>
        <v>0</v>
      </c>
      <c r="CH212" s="68">
        <f t="shared" si="1630"/>
        <v>0</v>
      </c>
      <c r="CI212" s="150">
        <f t="shared" si="1321"/>
        <v>0</v>
      </c>
      <c r="CJ212" s="68">
        <f t="shared" si="1631"/>
        <v>0</v>
      </c>
      <c r="CK212" s="68">
        <f t="shared" si="1631"/>
        <v>0</v>
      </c>
      <c r="CL212" s="68">
        <f t="shared" si="1631"/>
        <v>0</v>
      </c>
      <c r="CM212" s="157">
        <f t="shared" si="1662"/>
        <v>0</v>
      </c>
      <c r="CN212" s="158" t="e">
        <f t="shared" si="1663"/>
        <v>#DIV/0!</v>
      </c>
      <c r="CO212" s="149">
        <f t="shared" si="1632"/>
        <v>0</v>
      </c>
      <c r="CP212" s="157">
        <f>+[1]Аппарат!CP207</f>
        <v>0</v>
      </c>
      <c r="CQ212" s="157">
        <f>+[1]Аппарат!CQ207</f>
        <v>0</v>
      </c>
      <c r="CR212" s="68"/>
      <c r="CS212" s="150">
        <f t="shared" si="1581"/>
        <v>0</v>
      </c>
      <c r="CT212" s="157">
        <f>+[1]Аппарат!CT207</f>
        <v>0</v>
      </c>
      <c r="CU212" s="157">
        <f>+[1]Аппарат!CU207</f>
        <v>0</v>
      </c>
      <c r="CV212" s="68">
        <f>+[1]Аппарат!CV207</f>
        <v>0</v>
      </c>
      <c r="CW212" s="157">
        <f t="shared" si="1582"/>
        <v>0</v>
      </c>
      <c r="CX212" s="158" t="e">
        <f t="shared" si="1583"/>
        <v>#DIV/0!</v>
      </c>
      <c r="CY212" s="149">
        <f t="shared" si="1665"/>
        <v>0</v>
      </c>
      <c r="CZ212" s="157">
        <f>+[1]Аппарат!CZ207</f>
        <v>0</v>
      </c>
      <c r="DA212" s="157">
        <f>+[1]Аппарат!DA207</f>
        <v>0</v>
      </c>
      <c r="DB212" s="68"/>
      <c r="DC212" s="150">
        <f t="shared" si="1645"/>
        <v>0</v>
      </c>
      <c r="DD212" s="157">
        <f>+[1]Аппарат!DD207</f>
        <v>0</v>
      </c>
      <c r="DE212" s="157">
        <f>+[1]Аппарат!DE207</f>
        <v>0</v>
      </c>
      <c r="DF212" s="68">
        <f>+[1]Аппарат!DF207</f>
        <v>0</v>
      </c>
      <c r="DG212" s="157">
        <f t="shared" si="1586"/>
        <v>0</v>
      </c>
      <c r="DH212" s="158" t="e">
        <f t="shared" si="1587"/>
        <v>#DIV/0!</v>
      </c>
      <c r="DI212" s="149">
        <f t="shared" si="1322"/>
        <v>0</v>
      </c>
      <c r="DJ212" s="157">
        <f>+[1]Аппарат!DJ207</f>
        <v>0</v>
      </c>
      <c r="DK212" s="157">
        <f>+[1]Аппарат!DK207</f>
        <v>0</v>
      </c>
      <c r="DL212" s="68"/>
      <c r="DM212" s="150">
        <f t="shared" si="1323"/>
        <v>0</v>
      </c>
      <c r="DN212" s="157">
        <f>+[1]Аппарат!DN207</f>
        <v>0</v>
      </c>
      <c r="DO212" s="157">
        <f>+[1]Аппарат!DO207</f>
        <v>0</v>
      </c>
      <c r="DP212" s="68">
        <f>+[1]Аппарат!DP207</f>
        <v>0</v>
      </c>
      <c r="DQ212" s="157">
        <f t="shared" si="1588"/>
        <v>0</v>
      </c>
      <c r="DR212" s="158" t="e">
        <f t="shared" si="1589"/>
        <v>#DIV/0!</v>
      </c>
      <c r="DS212" s="149">
        <f t="shared" si="1590"/>
        <v>0</v>
      </c>
      <c r="DT212" s="68">
        <f t="shared" si="1634"/>
        <v>0</v>
      </c>
      <c r="DU212" s="68">
        <f t="shared" si="1634"/>
        <v>0</v>
      </c>
      <c r="DV212" s="68">
        <f t="shared" si="1634"/>
        <v>0</v>
      </c>
      <c r="DW212" s="150">
        <f t="shared" si="1325"/>
        <v>0</v>
      </c>
      <c r="DX212" s="68">
        <f t="shared" si="1635"/>
        <v>0</v>
      </c>
      <c r="DY212" s="68">
        <f t="shared" si="1635"/>
        <v>0</v>
      </c>
      <c r="DZ212" s="68">
        <f t="shared" si="1635"/>
        <v>0</v>
      </c>
      <c r="EA212" s="157">
        <f t="shared" si="1593"/>
        <v>0</v>
      </c>
      <c r="EB212" s="158" t="e">
        <f t="shared" si="1594"/>
        <v>#DIV/0!</v>
      </c>
      <c r="EC212" s="149">
        <f t="shared" si="1595"/>
        <v>0</v>
      </c>
      <c r="ED212" s="68">
        <f t="shared" si="1636"/>
        <v>0</v>
      </c>
      <c r="EE212" s="68">
        <f t="shared" si="1636"/>
        <v>0</v>
      </c>
      <c r="EF212" s="68">
        <f t="shared" si="1636"/>
        <v>0</v>
      </c>
      <c r="EG212" s="150">
        <f t="shared" si="1327"/>
        <v>0</v>
      </c>
      <c r="EH212" s="68">
        <f t="shared" si="1637"/>
        <v>0</v>
      </c>
      <c r="EI212" s="68">
        <f t="shared" si="1637"/>
        <v>0</v>
      </c>
      <c r="EJ212" s="68">
        <f t="shared" si="1637"/>
        <v>0</v>
      </c>
      <c r="EK212" s="157">
        <f t="shared" si="1598"/>
        <v>0</v>
      </c>
      <c r="EL212" s="158" t="e">
        <f t="shared" si="1599"/>
        <v>#DIV/0!</v>
      </c>
      <c r="EM212" s="149">
        <f t="shared" si="1328"/>
        <v>0</v>
      </c>
      <c r="EN212" s="157">
        <f>+[1]Аппарат!EN207</f>
        <v>0</v>
      </c>
      <c r="EO212" s="157">
        <f>+[1]Аппарат!EO207</f>
        <v>0</v>
      </c>
      <c r="EP212" s="68"/>
      <c r="EQ212" s="150">
        <f t="shared" si="1329"/>
        <v>0</v>
      </c>
      <c r="ER212" s="157">
        <f>+[1]Аппарат!ER207</f>
        <v>0</v>
      </c>
      <c r="ES212" s="157">
        <f>+[1]Аппарат!ES207</f>
        <v>0</v>
      </c>
      <c r="ET212" s="68">
        <f>+[1]Аппарат!ET207</f>
        <v>0</v>
      </c>
      <c r="EU212" s="157">
        <f t="shared" si="1600"/>
        <v>0</v>
      </c>
      <c r="EV212" s="158" t="e">
        <f t="shared" si="1601"/>
        <v>#DIV/0!</v>
      </c>
      <c r="EW212" s="149">
        <f t="shared" si="1330"/>
        <v>0</v>
      </c>
      <c r="EX212" s="157">
        <f>+[1]Аппарат!EX207</f>
        <v>0</v>
      </c>
      <c r="EY212" s="157">
        <f>+[1]Аппарат!EY207</f>
        <v>0</v>
      </c>
      <c r="EZ212" s="68"/>
      <c r="FA212" s="150">
        <f t="shared" si="1331"/>
        <v>0</v>
      </c>
      <c r="FB212" s="157">
        <f>+[1]Аппарат!FB207</f>
        <v>0</v>
      </c>
      <c r="FC212" s="157">
        <f>+[1]Аппарат!FC207</f>
        <v>0</v>
      </c>
      <c r="FD212" s="68">
        <f>+[1]Аппарат!FD207</f>
        <v>0</v>
      </c>
      <c r="FE212" s="157">
        <f t="shared" si="1602"/>
        <v>0</v>
      </c>
      <c r="FF212" s="158" t="e">
        <f t="shared" si="1603"/>
        <v>#DIV/0!</v>
      </c>
      <c r="FG212" s="149">
        <f t="shared" si="1332"/>
        <v>0</v>
      </c>
      <c r="FH212" s="157">
        <f>+[1]Аппарат!FH207</f>
        <v>0</v>
      </c>
      <c r="FI212" s="157">
        <f>+[1]Аппарат!FI207</f>
        <v>0</v>
      </c>
      <c r="FJ212" s="68"/>
      <c r="FK212" s="150">
        <f t="shared" si="1333"/>
        <v>0</v>
      </c>
      <c r="FL212" s="157">
        <f>+[1]Аппарат!FL207</f>
        <v>0</v>
      </c>
      <c r="FM212" s="157">
        <f>+[1]Аппарат!FM207</f>
        <v>0</v>
      </c>
      <c r="FN212" s="68">
        <f>+[1]Аппарат!FN207</f>
        <v>0</v>
      </c>
      <c r="FO212" s="157">
        <f t="shared" si="1604"/>
        <v>0</v>
      </c>
      <c r="FP212" s="158" t="e">
        <f t="shared" si="1605"/>
        <v>#DIV/0!</v>
      </c>
      <c r="FQ212" s="149">
        <f t="shared" si="1334"/>
        <v>0</v>
      </c>
      <c r="FR212" s="68">
        <f t="shared" si="1638"/>
        <v>0</v>
      </c>
      <c r="FS212" s="68">
        <f t="shared" si="1638"/>
        <v>0</v>
      </c>
      <c r="FT212" s="68">
        <f t="shared" si="1638"/>
        <v>0</v>
      </c>
      <c r="FU212" s="150">
        <f t="shared" si="1335"/>
        <v>0</v>
      </c>
      <c r="FV212" s="68">
        <f t="shared" si="1639"/>
        <v>0</v>
      </c>
      <c r="FW212" s="68">
        <f t="shared" si="1639"/>
        <v>0</v>
      </c>
      <c r="FX212" s="68">
        <f t="shared" si="1639"/>
        <v>0</v>
      </c>
      <c r="FY212" s="157">
        <f t="shared" si="1608"/>
        <v>0</v>
      </c>
      <c r="FZ212" s="158" t="e">
        <f t="shared" si="1609"/>
        <v>#DIV/0!</v>
      </c>
      <c r="GA212" s="149">
        <f t="shared" si="1336"/>
        <v>0</v>
      </c>
      <c r="GB212" s="68">
        <f t="shared" si="1640"/>
        <v>0</v>
      </c>
      <c r="GC212" s="68">
        <f t="shared" si="1640"/>
        <v>0</v>
      </c>
      <c r="GD212" s="68">
        <f t="shared" si="1640"/>
        <v>0</v>
      </c>
      <c r="GE212" s="150">
        <f t="shared" si="1337"/>
        <v>0</v>
      </c>
      <c r="GF212" s="68">
        <f t="shared" si="1641"/>
        <v>0</v>
      </c>
      <c r="GG212" s="68">
        <f t="shared" si="1641"/>
        <v>0</v>
      </c>
      <c r="GH212" s="68">
        <f t="shared" si="1641"/>
        <v>0</v>
      </c>
      <c r="GI212" s="157">
        <f t="shared" si="1612"/>
        <v>0</v>
      </c>
      <c r="GJ212" s="158" t="e">
        <f t="shared" si="1613"/>
        <v>#DIV/0!</v>
      </c>
      <c r="GK212" s="149">
        <f t="shared" si="1338"/>
        <v>0</v>
      </c>
      <c r="GL212" s="68">
        <f t="shared" si="1642"/>
        <v>0</v>
      </c>
      <c r="GM212" s="68">
        <f t="shared" si="1642"/>
        <v>0</v>
      </c>
      <c r="GN212" s="68">
        <f t="shared" si="1642"/>
        <v>0</v>
      </c>
      <c r="GO212" s="150">
        <f t="shared" si="1339"/>
        <v>0</v>
      </c>
      <c r="GP212" s="68">
        <f t="shared" si="1643"/>
        <v>0</v>
      </c>
      <c r="GQ212" s="68">
        <f t="shared" si="1643"/>
        <v>0</v>
      </c>
      <c r="GR212" s="68">
        <f t="shared" si="1643"/>
        <v>0</v>
      </c>
      <c r="GS212" s="157">
        <f t="shared" si="1616"/>
        <v>0</v>
      </c>
      <c r="GT212" s="158" t="e">
        <f t="shared" si="1617"/>
        <v>#DIV/0!</v>
      </c>
      <c r="GV212" s="31"/>
      <c r="GX212" s="65">
        <f t="shared" si="1619"/>
        <v>0</v>
      </c>
      <c r="GZ212" s="79">
        <f t="shared" si="1375"/>
        <v>0</v>
      </c>
    </row>
    <row r="213" spans="1:215" ht="15" x14ac:dyDescent="0.2">
      <c r="A213" s="338"/>
      <c r="B213" s="185" t="s">
        <v>470</v>
      </c>
      <c r="C213" s="149">
        <f t="shared" si="1624"/>
        <v>0</v>
      </c>
      <c r="D213" s="157">
        <f>+[1]Аппарат!D208+[1]Филиалы!D135</f>
        <v>0</v>
      </c>
      <c r="E213" s="157">
        <f>+[1]Аппарат!E208+[1]Филиалы!F135</f>
        <v>0</v>
      </c>
      <c r="F213" s="68">
        <f>+[1]Филиалы!E135</f>
        <v>0</v>
      </c>
      <c r="G213" s="150">
        <f t="shared" si="1413"/>
        <v>20.5</v>
      </c>
      <c r="H213" s="157">
        <f>+[1]Аппарат!H208+[1]Филиалы!H135</f>
        <v>20.5</v>
      </c>
      <c r="I213" s="157">
        <f>+[1]Аппарат!I208+[1]Филиалы!J135</f>
        <v>0</v>
      </c>
      <c r="J213" s="157">
        <f>+[1]Аппарат!J208</f>
        <v>0</v>
      </c>
      <c r="K213" s="157">
        <f t="shared" si="1646"/>
        <v>-20.5</v>
      </c>
      <c r="L213" s="158" t="e">
        <f t="shared" si="1647"/>
        <v>#DIV/0!</v>
      </c>
      <c r="M213" s="149">
        <f t="shared" si="1625"/>
        <v>0</v>
      </c>
      <c r="N213" s="157">
        <f>+[1]Аппарат!N208+[1]Филиалы!N135</f>
        <v>0</v>
      </c>
      <c r="O213" s="157">
        <f>+[1]Аппарат!O208+[1]Филиалы!P135</f>
        <v>0</v>
      </c>
      <c r="P213" s="68">
        <f>+[1]Филиалы!O135</f>
        <v>0</v>
      </c>
      <c r="Q213" s="150">
        <f t="shared" si="1644"/>
        <v>264.79000000000002</v>
      </c>
      <c r="R213" s="157">
        <f>+[1]Аппарат!R208+[1]Филиалы!R135</f>
        <v>264.79000000000002</v>
      </c>
      <c r="S213" s="157">
        <f>+[1]Аппарат!S208+[1]Филиалы!T135</f>
        <v>0</v>
      </c>
      <c r="T213" s="157">
        <f>+[1]Аппарат!T208</f>
        <v>0</v>
      </c>
      <c r="U213" s="157">
        <f t="shared" si="1648"/>
        <v>-264.79000000000002</v>
      </c>
      <c r="V213" s="158" t="e">
        <f t="shared" si="1649"/>
        <v>#DIV/0!</v>
      </c>
      <c r="W213" s="149">
        <f t="shared" si="1308"/>
        <v>8.3000000000000007</v>
      </c>
      <c r="X213" s="157">
        <f>+[1]Аппарат!X208+[1]Филиалы!X135</f>
        <v>8.3000000000000007</v>
      </c>
      <c r="Y213" s="157">
        <f>+[1]Аппарат!Y208+[1]Филиалы!Z135</f>
        <v>0</v>
      </c>
      <c r="Z213" s="68">
        <f>+[1]Филиалы!Y135</f>
        <v>0</v>
      </c>
      <c r="AA213" s="150">
        <f t="shared" si="1309"/>
        <v>62.240000000000009</v>
      </c>
      <c r="AB213" s="157">
        <f>+[1]Аппарат!AB208+[1]Филиалы!AB135</f>
        <v>62.240000000000009</v>
      </c>
      <c r="AC213" s="157">
        <f>+[1]Аппарат!AC208+[1]Филиалы!AD135</f>
        <v>0</v>
      </c>
      <c r="AD213" s="157">
        <f>+[1]Аппарат!AD208</f>
        <v>0</v>
      </c>
      <c r="AE213" s="157">
        <f t="shared" si="1650"/>
        <v>-53.940000000000012</v>
      </c>
      <c r="AF213" s="158">
        <f t="shared" si="1651"/>
        <v>649.87951807228922</v>
      </c>
      <c r="AG213" s="149">
        <f t="shared" si="1310"/>
        <v>8.3000000000000007</v>
      </c>
      <c r="AH213" s="68">
        <f t="shared" si="1626"/>
        <v>8.3000000000000007</v>
      </c>
      <c r="AI213" s="68">
        <f t="shared" si="1626"/>
        <v>0</v>
      </c>
      <c r="AJ213" s="68">
        <f t="shared" si="1626"/>
        <v>0</v>
      </c>
      <c r="AK213" s="150">
        <f t="shared" si="1311"/>
        <v>347.53000000000003</v>
      </c>
      <c r="AL213" s="68">
        <f t="shared" si="1627"/>
        <v>347.53000000000003</v>
      </c>
      <c r="AM213" s="68">
        <f t="shared" si="1627"/>
        <v>0</v>
      </c>
      <c r="AN213" s="68">
        <f t="shared" si="1627"/>
        <v>0</v>
      </c>
      <c r="AO213" s="157">
        <f t="shared" si="1652"/>
        <v>-339.23</v>
      </c>
      <c r="AP213" s="158">
        <f t="shared" si="1653"/>
        <v>4087.1084337349394</v>
      </c>
      <c r="AQ213" s="149">
        <f t="shared" si="1312"/>
        <v>2.4500000000000002</v>
      </c>
      <c r="AR213" s="157">
        <f>+[1]Аппарат!AR208+[1]Филиалы!AR135</f>
        <v>2.4500000000000002</v>
      </c>
      <c r="AS213" s="157">
        <f>+[1]Аппарат!AS208+[1]Филиалы!AT135</f>
        <v>0</v>
      </c>
      <c r="AT213" s="68">
        <f>+[1]Филиалы!AS135</f>
        <v>0</v>
      </c>
      <c r="AU213" s="150">
        <f t="shared" si="1313"/>
        <v>144.38499999999999</v>
      </c>
      <c r="AV213" s="157">
        <f>+[1]Аппарат!AV208+[1]Филиалы!AV135</f>
        <v>144.38499999999999</v>
      </c>
      <c r="AW213" s="157">
        <f>+[1]Аппарат!AW208+[1]Филиалы!AX135</f>
        <v>0</v>
      </c>
      <c r="AX213" s="68">
        <f>+[1]Аппарат!AX208</f>
        <v>0</v>
      </c>
      <c r="AY213" s="157">
        <f t="shared" si="1654"/>
        <v>-141.935</v>
      </c>
      <c r="AZ213" s="158">
        <f t="shared" si="1655"/>
        <v>5793.2653061224482</v>
      </c>
      <c r="BA213" s="149">
        <f t="shared" si="1314"/>
        <v>2</v>
      </c>
      <c r="BB213" s="157">
        <f>+[1]Аппарат!BB208+[1]Филиалы!BB135</f>
        <v>2</v>
      </c>
      <c r="BC213" s="157">
        <f>+[1]Аппарат!BC208+[1]Филиалы!BD135</f>
        <v>0</v>
      </c>
      <c r="BD213" s="68">
        <f>+[1]Филиалы!BC135</f>
        <v>0</v>
      </c>
      <c r="BE213" s="150">
        <f t="shared" si="1315"/>
        <v>103.18</v>
      </c>
      <c r="BF213" s="157">
        <f>+[1]Аппарат!BF208+[1]Филиалы!BF135</f>
        <v>103.18</v>
      </c>
      <c r="BG213" s="157">
        <f>+[1]Аппарат!BG208+[1]Филиалы!BH135</f>
        <v>0</v>
      </c>
      <c r="BH213" s="68">
        <f>+[1]Аппарат!BH208</f>
        <v>0</v>
      </c>
      <c r="BI213" s="157">
        <f t="shared" si="1656"/>
        <v>-101.18</v>
      </c>
      <c r="BJ213" s="158">
        <f t="shared" si="1657"/>
        <v>5059</v>
      </c>
      <c r="BK213" s="149">
        <f t="shared" si="1316"/>
        <v>3</v>
      </c>
      <c r="BL213" s="157">
        <f>+[1]Аппарат!BL208+[1]Филиалы!BL135</f>
        <v>3</v>
      </c>
      <c r="BM213" s="157">
        <f>+[1]Аппарат!BM208+[1]Филиалы!BN135</f>
        <v>0</v>
      </c>
      <c r="BN213" s="68">
        <f>+[1]Филиалы!BM135</f>
        <v>0</v>
      </c>
      <c r="BO213" s="150">
        <f t="shared" si="1317"/>
        <v>6726.3329999999996</v>
      </c>
      <c r="BP213" s="157">
        <f>+[1]Аппарат!BP208+[1]Филиалы!BP135</f>
        <v>6726.3329999999996</v>
      </c>
      <c r="BQ213" s="157">
        <f>+[1]Аппарат!BQ208+[1]Филиалы!BR135</f>
        <v>0</v>
      </c>
      <c r="BR213" s="68">
        <f>+[1]Аппарат!BR208</f>
        <v>0</v>
      </c>
      <c r="BS213" s="157">
        <f t="shared" si="1658"/>
        <v>-6723.3329999999996</v>
      </c>
      <c r="BT213" s="158">
        <f t="shared" si="1659"/>
        <v>224111.09999999998</v>
      </c>
      <c r="BU213" s="149">
        <f t="shared" si="1318"/>
        <v>7.45</v>
      </c>
      <c r="BV213" s="68">
        <f t="shared" si="1628"/>
        <v>7.45</v>
      </c>
      <c r="BW213" s="68">
        <f t="shared" si="1628"/>
        <v>0</v>
      </c>
      <c r="BX213" s="68">
        <f t="shared" si="1628"/>
        <v>0</v>
      </c>
      <c r="BY213" s="150">
        <f t="shared" si="1319"/>
        <v>6973.8979999999992</v>
      </c>
      <c r="BZ213" s="68">
        <f t="shared" si="1629"/>
        <v>6973.8979999999992</v>
      </c>
      <c r="CA213" s="68">
        <f t="shared" si="1629"/>
        <v>0</v>
      </c>
      <c r="CB213" s="68">
        <f t="shared" si="1629"/>
        <v>0</v>
      </c>
      <c r="CC213" s="157">
        <f t="shared" si="1660"/>
        <v>-6966.4479999999994</v>
      </c>
      <c r="CD213" s="158">
        <f t="shared" si="1661"/>
        <v>93509.369127516766</v>
      </c>
      <c r="CE213" s="149">
        <f t="shared" si="1320"/>
        <v>15.75</v>
      </c>
      <c r="CF213" s="68">
        <f t="shared" si="1630"/>
        <v>15.75</v>
      </c>
      <c r="CG213" s="68">
        <f t="shared" si="1630"/>
        <v>0</v>
      </c>
      <c r="CH213" s="68">
        <f t="shared" si="1630"/>
        <v>0</v>
      </c>
      <c r="CI213" s="150">
        <f t="shared" si="1321"/>
        <v>7321.427999999999</v>
      </c>
      <c r="CJ213" s="68">
        <f t="shared" si="1631"/>
        <v>7321.427999999999</v>
      </c>
      <c r="CK213" s="68">
        <f t="shared" si="1631"/>
        <v>0</v>
      </c>
      <c r="CL213" s="68">
        <f t="shared" si="1631"/>
        <v>0</v>
      </c>
      <c r="CM213" s="157">
        <f t="shared" si="1662"/>
        <v>-7305.677999999999</v>
      </c>
      <c r="CN213" s="158">
        <f t="shared" si="1663"/>
        <v>46385.257142857139</v>
      </c>
      <c r="CO213" s="149">
        <f t="shared" si="1632"/>
        <v>4.5</v>
      </c>
      <c r="CP213" s="157">
        <f>+[1]Аппарат!CP208+[1]Филиалы!CP135</f>
        <v>4.5</v>
      </c>
      <c r="CQ213" s="157">
        <f>+[1]Аппарат!CQ208+[1]Филиалы!CR135</f>
        <v>0</v>
      </c>
      <c r="CR213" s="68">
        <f>+[1]Филиалы!CQ135</f>
        <v>0</v>
      </c>
      <c r="CS213" s="150">
        <f t="shared" si="1581"/>
        <v>-8.52</v>
      </c>
      <c r="CT213" s="157">
        <f>+[1]Аппарат!CT208+[1]Филиалы!CT135</f>
        <v>-8.52</v>
      </c>
      <c r="CU213" s="157">
        <f>+[1]Аппарат!CU208+[1]Филиалы!CV135</f>
        <v>0</v>
      </c>
      <c r="CV213" s="68">
        <f>+[1]Аппарат!CV208</f>
        <v>0</v>
      </c>
      <c r="CW213" s="157">
        <f t="shared" si="1582"/>
        <v>13.02</v>
      </c>
      <c r="CX213" s="158">
        <f t="shared" si="1583"/>
        <v>-289.33333333333337</v>
      </c>
      <c r="CY213" s="149">
        <f t="shared" si="1665"/>
        <v>15</v>
      </c>
      <c r="CZ213" s="157">
        <f>+[1]Аппарат!CZ208+[1]Филиалы!CZ135</f>
        <v>15</v>
      </c>
      <c r="DA213" s="157">
        <f>+[1]Аппарат!DA208+[1]Филиалы!DB135</f>
        <v>0</v>
      </c>
      <c r="DB213" s="68">
        <f>+[1]Филиалы!DA135</f>
        <v>0</v>
      </c>
      <c r="DC213" s="150">
        <f t="shared" si="1645"/>
        <v>43.040999999999997</v>
      </c>
      <c r="DD213" s="157">
        <f>+[1]Аппарат!DD208+[1]Филиалы!DD135</f>
        <v>43.040999999999997</v>
      </c>
      <c r="DE213" s="157">
        <f>+[1]Аппарат!DE208+[1]Филиалы!DF135</f>
        <v>0</v>
      </c>
      <c r="DF213" s="68">
        <f>+[1]Аппарат!DF208</f>
        <v>0</v>
      </c>
      <c r="DG213" s="157">
        <f t="shared" si="1586"/>
        <v>-28.040999999999997</v>
      </c>
      <c r="DH213" s="158">
        <f t="shared" si="1587"/>
        <v>186.94</v>
      </c>
      <c r="DI213" s="149">
        <f t="shared" si="1322"/>
        <v>45</v>
      </c>
      <c r="DJ213" s="157">
        <f>+[1]Аппарат!DJ208+[1]Филиалы!DJ135</f>
        <v>45</v>
      </c>
      <c r="DK213" s="157">
        <f>+[1]Аппарат!DK208+[1]Филиалы!DL135</f>
        <v>0</v>
      </c>
      <c r="DL213" s="68">
        <f>+[1]Филиалы!DK135</f>
        <v>0</v>
      </c>
      <c r="DM213" s="150">
        <f t="shared" si="1323"/>
        <v>1195.6906300000001</v>
      </c>
      <c r="DN213" s="157">
        <f>+[1]Аппарат!DN208+[1]Филиалы!DN135</f>
        <v>1195.24063</v>
      </c>
      <c r="DO213" s="157">
        <f>+[1]Аппарат!DO208+[1]Филиалы!DP135</f>
        <v>0.45</v>
      </c>
      <c r="DP213" s="68">
        <f>+[1]Аппарат!DP208</f>
        <v>0</v>
      </c>
      <c r="DQ213" s="157">
        <f t="shared" si="1588"/>
        <v>-1150.6906300000001</v>
      </c>
      <c r="DR213" s="158">
        <f t="shared" si="1589"/>
        <v>2557.0902888888891</v>
      </c>
      <c r="DS213" s="149">
        <f t="shared" si="1590"/>
        <v>64.5</v>
      </c>
      <c r="DT213" s="68">
        <f t="shared" si="1634"/>
        <v>64.5</v>
      </c>
      <c r="DU213" s="68">
        <f t="shared" si="1634"/>
        <v>0</v>
      </c>
      <c r="DV213" s="68">
        <f t="shared" si="1634"/>
        <v>0</v>
      </c>
      <c r="DW213" s="150">
        <f t="shared" si="1325"/>
        <v>1230.21163</v>
      </c>
      <c r="DX213" s="68">
        <f t="shared" si="1635"/>
        <v>1229.76163</v>
      </c>
      <c r="DY213" s="68">
        <f t="shared" si="1635"/>
        <v>0.45</v>
      </c>
      <c r="DZ213" s="68">
        <f t="shared" si="1635"/>
        <v>0</v>
      </c>
      <c r="EA213" s="157">
        <f t="shared" si="1593"/>
        <v>-1165.71163</v>
      </c>
      <c r="EB213" s="158">
        <f t="shared" si="1594"/>
        <v>1807.3048527131782</v>
      </c>
      <c r="EC213" s="149">
        <f t="shared" si="1595"/>
        <v>80.25</v>
      </c>
      <c r="ED213" s="68">
        <f t="shared" si="1636"/>
        <v>80.25</v>
      </c>
      <c r="EE213" s="68">
        <f t="shared" si="1636"/>
        <v>0</v>
      </c>
      <c r="EF213" s="68">
        <f t="shared" si="1636"/>
        <v>0</v>
      </c>
      <c r="EG213" s="150">
        <f t="shared" si="1327"/>
        <v>8551.6396299999997</v>
      </c>
      <c r="EH213" s="68">
        <f t="shared" si="1637"/>
        <v>8551.1896299999989</v>
      </c>
      <c r="EI213" s="68">
        <f t="shared" si="1637"/>
        <v>0.45</v>
      </c>
      <c r="EJ213" s="68">
        <f t="shared" si="1637"/>
        <v>0</v>
      </c>
      <c r="EK213" s="157">
        <f t="shared" si="1598"/>
        <v>-8471.3896299999997</v>
      </c>
      <c r="EL213" s="158">
        <f t="shared" si="1599"/>
        <v>10556.24876012461</v>
      </c>
      <c r="EM213" s="149">
        <f t="shared" si="1328"/>
        <v>10</v>
      </c>
      <c r="EN213" s="157">
        <f>+[1]Аппарат!EN208+[1]Филиалы!EN135</f>
        <v>10</v>
      </c>
      <c r="EO213" s="157">
        <f>+[1]Аппарат!EO208+[1]Филиалы!EP135</f>
        <v>0</v>
      </c>
      <c r="EP213" s="68">
        <f>+[1]Филиалы!EO135</f>
        <v>0</v>
      </c>
      <c r="EQ213" s="150">
        <f t="shared" si="1329"/>
        <v>3642.5026599999997</v>
      </c>
      <c r="ER213" s="157">
        <f>+[1]Аппарат!ER208+[1]Филиалы!ER135</f>
        <v>3642.5026599999997</v>
      </c>
      <c r="ES213" s="157">
        <f>+[1]Аппарат!ES208+[1]Филиалы!ET135</f>
        <v>0</v>
      </c>
      <c r="ET213" s="68">
        <f>+[1]Аппарат!ET208</f>
        <v>0</v>
      </c>
      <c r="EU213" s="157">
        <f t="shared" si="1600"/>
        <v>-3632.5026599999997</v>
      </c>
      <c r="EV213" s="158">
        <f t="shared" si="1601"/>
        <v>36325.026599999997</v>
      </c>
      <c r="EW213" s="149">
        <f t="shared" si="1330"/>
        <v>15</v>
      </c>
      <c r="EX213" s="157">
        <f>+[1]Аппарат!EX208+[1]Филиалы!EX135</f>
        <v>15</v>
      </c>
      <c r="EY213" s="157">
        <f>+[1]Аппарат!EY208+[1]Филиалы!EZ135</f>
        <v>0</v>
      </c>
      <c r="EZ213" s="68">
        <f>+[1]Филиалы!EY135</f>
        <v>0</v>
      </c>
      <c r="FA213" s="150">
        <f t="shared" si="1331"/>
        <v>562.90099999999995</v>
      </c>
      <c r="FB213" s="157">
        <f>+[1]Аппарат!FB208+[1]Филиалы!FB135</f>
        <v>562.90099999999995</v>
      </c>
      <c r="FC213" s="157">
        <f>+[1]Аппарат!FC208+[1]Филиалы!FD135</f>
        <v>0</v>
      </c>
      <c r="FD213" s="68">
        <f>+[1]Аппарат!FD208</f>
        <v>0</v>
      </c>
      <c r="FE213" s="157">
        <f t="shared" si="1602"/>
        <v>-547.90099999999995</v>
      </c>
      <c r="FF213" s="158">
        <f t="shared" si="1603"/>
        <v>3652.6733333333332</v>
      </c>
      <c r="FG213" s="149">
        <f t="shared" si="1332"/>
        <v>13</v>
      </c>
      <c r="FH213" s="157">
        <f>+[1]Аппарат!FH208+[1]Филиалы!FH135</f>
        <v>13</v>
      </c>
      <c r="FI213" s="157">
        <f>+[1]Аппарат!FI208+[1]Филиалы!FJ135</f>
        <v>0</v>
      </c>
      <c r="FJ213" s="68">
        <f>+[1]Филиалы!FI135</f>
        <v>0</v>
      </c>
      <c r="FK213" s="150">
        <f t="shared" si="1333"/>
        <v>174.13</v>
      </c>
      <c r="FL213" s="157">
        <f>+[1]Аппарат!FL208+[1]Филиалы!FL135</f>
        <v>174.13</v>
      </c>
      <c r="FM213" s="157">
        <f>+[1]Аппарат!FM208+[1]Филиалы!FN135</f>
        <v>0</v>
      </c>
      <c r="FN213" s="68">
        <f>+[1]Аппарат!FN208</f>
        <v>0</v>
      </c>
      <c r="FO213" s="157">
        <f t="shared" si="1604"/>
        <v>-161.13</v>
      </c>
      <c r="FP213" s="158">
        <f t="shared" si="1605"/>
        <v>1239.4615384615386</v>
      </c>
      <c r="FQ213" s="149">
        <f t="shared" si="1334"/>
        <v>38</v>
      </c>
      <c r="FR213" s="68">
        <f t="shared" si="1638"/>
        <v>38</v>
      </c>
      <c r="FS213" s="68">
        <f t="shared" si="1638"/>
        <v>0</v>
      </c>
      <c r="FT213" s="68">
        <f t="shared" si="1638"/>
        <v>0</v>
      </c>
      <c r="FU213" s="150">
        <f t="shared" si="1335"/>
        <v>4379.5336600000001</v>
      </c>
      <c r="FV213" s="68">
        <f t="shared" si="1639"/>
        <v>4379.5336600000001</v>
      </c>
      <c r="FW213" s="68">
        <f t="shared" si="1639"/>
        <v>0</v>
      </c>
      <c r="FX213" s="68">
        <f t="shared" si="1639"/>
        <v>0</v>
      </c>
      <c r="FY213" s="157">
        <f t="shared" si="1608"/>
        <v>-4341.5336600000001</v>
      </c>
      <c r="FZ213" s="158">
        <f t="shared" si="1609"/>
        <v>11425.088578947369</v>
      </c>
      <c r="GA213" s="149">
        <f t="shared" si="1336"/>
        <v>102.5</v>
      </c>
      <c r="GB213" s="68">
        <f t="shared" si="1640"/>
        <v>102.5</v>
      </c>
      <c r="GC213" s="68">
        <f t="shared" si="1640"/>
        <v>0</v>
      </c>
      <c r="GD213" s="68">
        <f t="shared" si="1640"/>
        <v>0</v>
      </c>
      <c r="GE213" s="150">
        <f t="shared" si="1337"/>
        <v>5609.7452899999998</v>
      </c>
      <c r="GF213" s="68">
        <f t="shared" si="1641"/>
        <v>5609.29529</v>
      </c>
      <c r="GG213" s="68">
        <f t="shared" si="1641"/>
        <v>0.45</v>
      </c>
      <c r="GH213" s="68">
        <f t="shared" si="1641"/>
        <v>0</v>
      </c>
      <c r="GI213" s="157">
        <f t="shared" si="1612"/>
        <v>-5507.2452899999998</v>
      </c>
      <c r="GJ213" s="158">
        <f t="shared" si="1613"/>
        <v>5372.922234146341</v>
      </c>
      <c r="GK213" s="149">
        <f t="shared" si="1338"/>
        <v>118.25</v>
      </c>
      <c r="GL213" s="68">
        <f t="shared" si="1642"/>
        <v>118.25</v>
      </c>
      <c r="GM213" s="68">
        <f t="shared" si="1642"/>
        <v>0</v>
      </c>
      <c r="GN213" s="68">
        <f t="shared" si="1642"/>
        <v>0</v>
      </c>
      <c r="GO213" s="150">
        <f t="shared" si="1339"/>
        <v>12931.173289999999</v>
      </c>
      <c r="GP213" s="68">
        <f t="shared" si="1643"/>
        <v>12930.723289999998</v>
      </c>
      <c r="GQ213" s="68">
        <f t="shared" si="1643"/>
        <v>0.45</v>
      </c>
      <c r="GR213" s="68">
        <f t="shared" si="1643"/>
        <v>0</v>
      </c>
      <c r="GS213" s="157">
        <f t="shared" si="1616"/>
        <v>-12812.923289999999</v>
      </c>
      <c r="GT213" s="158">
        <f t="shared" si="1617"/>
        <v>10835.45309936575</v>
      </c>
      <c r="GV213" s="31">
        <f>+GK213-[1]Шатура!GK135</f>
        <v>118.25</v>
      </c>
      <c r="GX213" s="65">
        <f t="shared" si="1619"/>
        <v>-7321.427999999999</v>
      </c>
      <c r="GZ213" s="79">
        <f t="shared" si="1375"/>
        <v>347.53000000000003</v>
      </c>
    </row>
    <row r="214" spans="1:215" ht="25.5" x14ac:dyDescent="0.2">
      <c r="A214" s="338"/>
      <c r="B214" s="185" t="s">
        <v>471</v>
      </c>
      <c r="C214" s="149">
        <f t="shared" si="1624"/>
        <v>0</v>
      </c>
      <c r="D214" s="157">
        <f>+[1]Аппарат!D209+[1]Филиалы!D136</f>
        <v>0</v>
      </c>
      <c r="E214" s="157">
        <f>+[1]Аппарат!E209+[1]Филиалы!F136</f>
        <v>0</v>
      </c>
      <c r="F214" s="68">
        <f>+[1]Филиалы!E136</f>
        <v>0</v>
      </c>
      <c r="G214" s="150">
        <f t="shared" si="1413"/>
        <v>0</v>
      </c>
      <c r="H214" s="157">
        <f>+[1]Аппарат!H209+[1]Филиалы!H136</f>
        <v>0</v>
      </c>
      <c r="I214" s="157">
        <f>+[1]Аппарат!I209+[1]Филиалы!J136</f>
        <v>0</v>
      </c>
      <c r="J214" s="157">
        <f>+[1]Аппарат!J209</f>
        <v>0</v>
      </c>
      <c r="K214" s="157">
        <f t="shared" si="1646"/>
        <v>0</v>
      </c>
      <c r="L214" s="158" t="e">
        <f t="shared" si="1647"/>
        <v>#DIV/0!</v>
      </c>
      <c r="M214" s="149">
        <f t="shared" ref="M214:M215" si="1666">SUM(N214:P214)</f>
        <v>0</v>
      </c>
      <c r="N214" s="157">
        <f>+[1]Аппарат!N209+[1]Филиалы!N136</f>
        <v>0</v>
      </c>
      <c r="O214" s="157">
        <f>+[1]Аппарат!O209+[1]Филиалы!P136</f>
        <v>0</v>
      </c>
      <c r="P214" s="68">
        <f>+[1]Филиалы!O136</f>
        <v>0</v>
      </c>
      <c r="Q214" s="150">
        <f t="shared" si="1644"/>
        <v>0</v>
      </c>
      <c r="R214" s="157">
        <f>+[1]Аппарат!R209+[1]Филиалы!R136</f>
        <v>0</v>
      </c>
      <c r="S214" s="157">
        <f>+[1]Аппарат!S209+[1]Филиалы!T136</f>
        <v>0</v>
      </c>
      <c r="T214" s="157">
        <f>+[1]Аппарат!T209</f>
        <v>0</v>
      </c>
      <c r="U214" s="157">
        <f t="shared" si="1648"/>
        <v>0</v>
      </c>
      <c r="V214" s="158" t="e">
        <f t="shared" si="1649"/>
        <v>#DIV/0!</v>
      </c>
      <c r="W214" s="149">
        <f t="shared" si="1308"/>
        <v>0</v>
      </c>
      <c r="X214" s="157">
        <f>+[1]Аппарат!X209+[1]Филиалы!X136</f>
        <v>0</v>
      </c>
      <c r="Y214" s="157">
        <f>+[1]Аппарат!Y209+[1]Филиалы!Z136</f>
        <v>0</v>
      </c>
      <c r="Z214" s="68">
        <f>+[1]Филиалы!Y136</f>
        <v>0</v>
      </c>
      <c r="AA214" s="150">
        <f t="shared" si="1309"/>
        <v>0</v>
      </c>
      <c r="AB214" s="157">
        <f>+[1]Аппарат!AB209+[1]Филиалы!AB136</f>
        <v>0</v>
      </c>
      <c r="AC214" s="157">
        <f>+[1]Аппарат!AC209+[1]Филиалы!AD136</f>
        <v>0</v>
      </c>
      <c r="AD214" s="157">
        <f>+[1]Аппарат!AD209</f>
        <v>0</v>
      </c>
      <c r="AE214" s="157">
        <f t="shared" si="1650"/>
        <v>0</v>
      </c>
      <c r="AF214" s="158" t="e">
        <f t="shared" si="1651"/>
        <v>#DIV/0!</v>
      </c>
      <c r="AG214" s="149">
        <f t="shared" si="1310"/>
        <v>0</v>
      </c>
      <c r="AH214" s="68">
        <f t="shared" si="1626"/>
        <v>0</v>
      </c>
      <c r="AI214" s="68">
        <f t="shared" si="1626"/>
        <v>0</v>
      </c>
      <c r="AJ214" s="68">
        <f t="shared" si="1626"/>
        <v>0</v>
      </c>
      <c r="AK214" s="150">
        <f t="shared" si="1311"/>
        <v>0</v>
      </c>
      <c r="AL214" s="68">
        <f t="shared" si="1627"/>
        <v>0</v>
      </c>
      <c r="AM214" s="68">
        <f t="shared" si="1627"/>
        <v>0</v>
      </c>
      <c r="AN214" s="68">
        <f t="shared" si="1627"/>
        <v>0</v>
      </c>
      <c r="AO214" s="157">
        <f t="shared" si="1652"/>
        <v>0</v>
      </c>
      <c r="AP214" s="158" t="e">
        <f t="shared" si="1653"/>
        <v>#DIV/0!</v>
      </c>
      <c r="AQ214" s="149">
        <f t="shared" si="1312"/>
        <v>0</v>
      </c>
      <c r="AR214" s="157">
        <f>+[1]Аппарат!AR209+[1]Филиалы!AR136</f>
        <v>0</v>
      </c>
      <c r="AS214" s="157">
        <f>+[1]Аппарат!AS209+[1]Филиалы!AT136</f>
        <v>0</v>
      </c>
      <c r="AT214" s="68">
        <f>+[1]Филиалы!AS136</f>
        <v>0</v>
      </c>
      <c r="AU214" s="150">
        <f t="shared" si="1313"/>
        <v>0</v>
      </c>
      <c r="AV214" s="157">
        <f>+[1]Аппарат!AV209+[1]Филиалы!AV136</f>
        <v>0</v>
      </c>
      <c r="AW214" s="157">
        <f>+[1]Аппарат!AW209+[1]Филиалы!AX136</f>
        <v>0</v>
      </c>
      <c r="AX214" s="68">
        <f>+[1]Аппарат!AX209</f>
        <v>0</v>
      </c>
      <c r="AY214" s="157">
        <f t="shared" si="1654"/>
        <v>0</v>
      </c>
      <c r="AZ214" s="158" t="e">
        <f t="shared" si="1655"/>
        <v>#DIV/0!</v>
      </c>
      <c r="BA214" s="149">
        <f t="shared" si="1314"/>
        <v>0</v>
      </c>
      <c r="BB214" s="157">
        <f>+[1]Аппарат!BB209+[1]Филиалы!BB136</f>
        <v>0</v>
      </c>
      <c r="BC214" s="157">
        <f>+[1]Аппарат!BC209+[1]Филиалы!BD136</f>
        <v>0</v>
      </c>
      <c r="BD214" s="68">
        <f>+[1]Филиалы!BC136</f>
        <v>0</v>
      </c>
      <c r="BE214" s="150">
        <f t="shared" si="1315"/>
        <v>0</v>
      </c>
      <c r="BF214" s="157">
        <f>+[1]Аппарат!BF209+[1]Филиалы!BF136</f>
        <v>0</v>
      </c>
      <c r="BG214" s="157">
        <f>+[1]Аппарат!BG209+[1]Филиалы!BH136</f>
        <v>0</v>
      </c>
      <c r="BH214" s="68">
        <f>+[1]Аппарат!BH209</f>
        <v>0</v>
      </c>
      <c r="BI214" s="157">
        <f t="shared" si="1656"/>
        <v>0</v>
      </c>
      <c r="BJ214" s="158" t="e">
        <f t="shared" si="1657"/>
        <v>#DIV/0!</v>
      </c>
      <c r="BK214" s="149">
        <f t="shared" si="1316"/>
        <v>0</v>
      </c>
      <c r="BL214" s="157">
        <f>+[1]Аппарат!BL209+[1]Филиалы!BL136</f>
        <v>0</v>
      </c>
      <c r="BM214" s="157">
        <f>+[1]Аппарат!BM209+[1]Филиалы!BN136</f>
        <v>0</v>
      </c>
      <c r="BN214" s="68">
        <f>+[1]Филиалы!BM136</f>
        <v>0</v>
      </c>
      <c r="BO214" s="150">
        <f t="shared" si="1317"/>
        <v>0</v>
      </c>
      <c r="BP214" s="157">
        <f>+[1]Аппарат!BP209+[1]Филиалы!BP136</f>
        <v>0</v>
      </c>
      <c r="BQ214" s="157">
        <f>+[1]Аппарат!BQ209+[1]Филиалы!BR136</f>
        <v>0</v>
      </c>
      <c r="BR214" s="68">
        <f>+[1]Аппарат!BR209</f>
        <v>0</v>
      </c>
      <c r="BS214" s="157">
        <f t="shared" si="1658"/>
        <v>0</v>
      </c>
      <c r="BT214" s="158" t="e">
        <f t="shared" si="1659"/>
        <v>#DIV/0!</v>
      </c>
      <c r="BU214" s="149">
        <f t="shared" si="1318"/>
        <v>0</v>
      </c>
      <c r="BV214" s="68">
        <f t="shared" si="1628"/>
        <v>0</v>
      </c>
      <c r="BW214" s="68">
        <f t="shared" si="1628"/>
        <v>0</v>
      </c>
      <c r="BX214" s="68">
        <f t="shared" si="1628"/>
        <v>0</v>
      </c>
      <c r="BY214" s="150">
        <f t="shared" si="1319"/>
        <v>0</v>
      </c>
      <c r="BZ214" s="68">
        <f t="shared" si="1629"/>
        <v>0</v>
      </c>
      <c r="CA214" s="68">
        <f t="shared" si="1629"/>
        <v>0</v>
      </c>
      <c r="CB214" s="68">
        <f t="shared" si="1629"/>
        <v>0</v>
      </c>
      <c r="CC214" s="157">
        <f t="shared" si="1660"/>
        <v>0</v>
      </c>
      <c r="CD214" s="158" t="e">
        <f t="shared" si="1661"/>
        <v>#DIV/0!</v>
      </c>
      <c r="CE214" s="149">
        <f t="shared" si="1320"/>
        <v>0</v>
      </c>
      <c r="CF214" s="68">
        <f t="shared" si="1630"/>
        <v>0</v>
      </c>
      <c r="CG214" s="68">
        <f t="shared" si="1630"/>
        <v>0</v>
      </c>
      <c r="CH214" s="68">
        <f t="shared" si="1630"/>
        <v>0</v>
      </c>
      <c r="CI214" s="150">
        <f t="shared" si="1321"/>
        <v>0</v>
      </c>
      <c r="CJ214" s="68">
        <f t="shared" si="1631"/>
        <v>0</v>
      </c>
      <c r="CK214" s="68">
        <f t="shared" si="1631"/>
        <v>0</v>
      </c>
      <c r="CL214" s="68">
        <f t="shared" si="1631"/>
        <v>0</v>
      </c>
      <c r="CM214" s="157">
        <f t="shared" si="1662"/>
        <v>0</v>
      </c>
      <c r="CN214" s="158" t="e">
        <f t="shared" si="1663"/>
        <v>#DIV/0!</v>
      </c>
      <c r="CO214" s="149">
        <f t="shared" si="1632"/>
        <v>0</v>
      </c>
      <c r="CP214" s="157">
        <f>+[1]Аппарат!CP209+[1]Филиалы!CP136</f>
        <v>0</v>
      </c>
      <c r="CQ214" s="157">
        <f>+[1]Аппарат!CQ209+[1]Филиалы!CR136</f>
        <v>0</v>
      </c>
      <c r="CR214" s="68">
        <f>+[1]Филиалы!CQ136</f>
        <v>0</v>
      </c>
      <c r="CS214" s="150">
        <f t="shared" si="1581"/>
        <v>0</v>
      </c>
      <c r="CT214" s="157">
        <f>+[1]Аппарат!CT209+[1]Филиалы!CT136</f>
        <v>0</v>
      </c>
      <c r="CU214" s="157">
        <f>+[1]Аппарат!CU209+[1]Филиалы!CV136</f>
        <v>0</v>
      </c>
      <c r="CV214" s="68">
        <f>+[1]Аппарат!CV209</f>
        <v>0</v>
      </c>
      <c r="CW214" s="157">
        <f t="shared" si="1582"/>
        <v>0</v>
      </c>
      <c r="CX214" s="158" t="e">
        <f t="shared" si="1583"/>
        <v>#DIV/0!</v>
      </c>
      <c r="CY214" s="149">
        <f t="shared" ref="CY214:CY215" si="1667">SUM(CZ214:DB214)</f>
        <v>0</v>
      </c>
      <c r="CZ214" s="157">
        <f>+[1]Аппарат!CZ209+[1]Филиалы!CZ136</f>
        <v>0</v>
      </c>
      <c r="DA214" s="157">
        <f>+[1]Аппарат!DA209+[1]Филиалы!DB136</f>
        <v>0</v>
      </c>
      <c r="DB214" s="68">
        <f>+[1]Филиалы!DA136</f>
        <v>0</v>
      </c>
      <c r="DC214" s="150">
        <f t="shared" si="1645"/>
        <v>0</v>
      </c>
      <c r="DD214" s="157">
        <f>+[1]Аппарат!DD209+[1]Филиалы!DD136</f>
        <v>0</v>
      </c>
      <c r="DE214" s="157">
        <f>+[1]Аппарат!DE209+[1]Филиалы!DF136</f>
        <v>0</v>
      </c>
      <c r="DF214" s="68">
        <f>+[1]Аппарат!DF209</f>
        <v>0</v>
      </c>
      <c r="DG214" s="157">
        <f t="shared" si="1586"/>
        <v>0</v>
      </c>
      <c r="DH214" s="158" t="e">
        <f t="shared" si="1587"/>
        <v>#DIV/0!</v>
      </c>
      <c r="DI214" s="149">
        <f t="shared" si="1322"/>
        <v>0</v>
      </c>
      <c r="DJ214" s="157">
        <f>+[1]Аппарат!DJ209+[1]Филиалы!DJ136</f>
        <v>0</v>
      </c>
      <c r="DK214" s="157">
        <f>+[1]Аппарат!DK209+[1]Филиалы!DL136</f>
        <v>0</v>
      </c>
      <c r="DL214" s="68">
        <f>+[1]Филиалы!DK136</f>
        <v>0</v>
      </c>
      <c r="DM214" s="150">
        <f t="shared" si="1323"/>
        <v>0</v>
      </c>
      <c r="DN214" s="157">
        <f>+[1]Аппарат!DN209+[1]Филиалы!DN136</f>
        <v>0</v>
      </c>
      <c r="DO214" s="157">
        <f>+[1]Аппарат!DO209+[1]Филиалы!DP136</f>
        <v>0</v>
      </c>
      <c r="DP214" s="68">
        <f>+[1]Аппарат!DP209</f>
        <v>0</v>
      </c>
      <c r="DQ214" s="157">
        <f t="shared" si="1588"/>
        <v>0</v>
      </c>
      <c r="DR214" s="158" t="e">
        <f t="shared" si="1589"/>
        <v>#DIV/0!</v>
      </c>
      <c r="DS214" s="149">
        <f t="shared" si="1590"/>
        <v>0</v>
      </c>
      <c r="DT214" s="68">
        <f t="shared" si="1634"/>
        <v>0</v>
      </c>
      <c r="DU214" s="68">
        <f t="shared" si="1634"/>
        <v>0</v>
      </c>
      <c r="DV214" s="68">
        <f t="shared" si="1634"/>
        <v>0</v>
      </c>
      <c r="DW214" s="150">
        <f t="shared" si="1325"/>
        <v>0</v>
      </c>
      <c r="DX214" s="68">
        <f t="shared" si="1635"/>
        <v>0</v>
      </c>
      <c r="DY214" s="68">
        <f t="shared" si="1635"/>
        <v>0</v>
      </c>
      <c r="DZ214" s="68">
        <f t="shared" si="1635"/>
        <v>0</v>
      </c>
      <c r="EA214" s="157">
        <f t="shared" si="1593"/>
        <v>0</v>
      </c>
      <c r="EB214" s="158" t="e">
        <f t="shared" si="1594"/>
        <v>#DIV/0!</v>
      </c>
      <c r="EC214" s="149">
        <f t="shared" si="1595"/>
        <v>0</v>
      </c>
      <c r="ED214" s="68">
        <f t="shared" si="1636"/>
        <v>0</v>
      </c>
      <c r="EE214" s="68">
        <f t="shared" si="1636"/>
        <v>0</v>
      </c>
      <c r="EF214" s="68">
        <f t="shared" si="1636"/>
        <v>0</v>
      </c>
      <c r="EG214" s="150">
        <f t="shared" si="1327"/>
        <v>0</v>
      </c>
      <c r="EH214" s="68">
        <f t="shared" si="1637"/>
        <v>0</v>
      </c>
      <c r="EI214" s="68">
        <f t="shared" si="1637"/>
        <v>0</v>
      </c>
      <c r="EJ214" s="68">
        <f t="shared" si="1637"/>
        <v>0</v>
      </c>
      <c r="EK214" s="157">
        <f t="shared" si="1598"/>
        <v>0</v>
      </c>
      <c r="EL214" s="158" t="e">
        <f t="shared" si="1599"/>
        <v>#DIV/0!</v>
      </c>
      <c r="EM214" s="149">
        <f t="shared" si="1328"/>
        <v>0</v>
      </c>
      <c r="EN214" s="157">
        <f>+[1]Аппарат!EN209+[1]Филиалы!EN136</f>
        <v>0</v>
      </c>
      <c r="EO214" s="157">
        <f>+[1]Аппарат!EO209+[1]Филиалы!EP136</f>
        <v>0</v>
      </c>
      <c r="EP214" s="68">
        <f>+[1]Филиалы!EO136</f>
        <v>0</v>
      </c>
      <c r="EQ214" s="150">
        <f t="shared" si="1329"/>
        <v>0</v>
      </c>
      <c r="ER214" s="157">
        <f>+[1]Аппарат!ER209+[1]Филиалы!ER136</f>
        <v>0</v>
      </c>
      <c r="ES214" s="157">
        <f>+[1]Аппарат!ES209+[1]Филиалы!ET136</f>
        <v>0</v>
      </c>
      <c r="ET214" s="68">
        <f>+[1]Аппарат!ET209</f>
        <v>0</v>
      </c>
      <c r="EU214" s="157">
        <f t="shared" si="1600"/>
        <v>0</v>
      </c>
      <c r="EV214" s="158" t="e">
        <f t="shared" si="1601"/>
        <v>#DIV/0!</v>
      </c>
      <c r="EW214" s="149">
        <f t="shared" si="1330"/>
        <v>0</v>
      </c>
      <c r="EX214" s="157">
        <f>+[1]Аппарат!EX209+[1]Филиалы!EX136</f>
        <v>0</v>
      </c>
      <c r="EY214" s="157">
        <f>+[1]Аппарат!EY209+[1]Филиалы!EZ136</f>
        <v>0</v>
      </c>
      <c r="EZ214" s="68">
        <f>+[1]Филиалы!EY136</f>
        <v>0</v>
      </c>
      <c r="FA214" s="150">
        <f t="shared" si="1331"/>
        <v>0</v>
      </c>
      <c r="FB214" s="157">
        <f>+[1]Аппарат!FB209+[1]Филиалы!FB136</f>
        <v>0</v>
      </c>
      <c r="FC214" s="157">
        <f>+[1]Аппарат!FC209+[1]Филиалы!FD136</f>
        <v>0</v>
      </c>
      <c r="FD214" s="68">
        <f>+[1]Аппарат!FD209</f>
        <v>0</v>
      </c>
      <c r="FE214" s="157">
        <f t="shared" si="1602"/>
        <v>0</v>
      </c>
      <c r="FF214" s="158" t="e">
        <f t="shared" si="1603"/>
        <v>#DIV/0!</v>
      </c>
      <c r="FG214" s="149">
        <f t="shared" si="1332"/>
        <v>0</v>
      </c>
      <c r="FH214" s="157">
        <f>+[1]Аппарат!FH209+[1]Филиалы!FH136</f>
        <v>0</v>
      </c>
      <c r="FI214" s="157">
        <f>+[1]Аппарат!FI209+[1]Филиалы!FJ136</f>
        <v>0</v>
      </c>
      <c r="FJ214" s="68">
        <f>+[1]Филиалы!FI136</f>
        <v>0</v>
      </c>
      <c r="FK214" s="150">
        <f t="shared" si="1333"/>
        <v>0.85</v>
      </c>
      <c r="FL214" s="157">
        <f>+[1]Аппарат!FL209+[1]Филиалы!FL136</f>
        <v>0.85</v>
      </c>
      <c r="FM214" s="157">
        <f>+[1]Аппарат!FM209+[1]Филиалы!FN136</f>
        <v>0</v>
      </c>
      <c r="FN214" s="68">
        <f>+[1]Аппарат!FN209</f>
        <v>0</v>
      </c>
      <c r="FO214" s="157">
        <f t="shared" si="1604"/>
        <v>-0.85</v>
      </c>
      <c r="FP214" s="158" t="e">
        <f t="shared" si="1605"/>
        <v>#DIV/0!</v>
      </c>
      <c r="FQ214" s="149">
        <f t="shared" si="1334"/>
        <v>0</v>
      </c>
      <c r="FR214" s="68">
        <f t="shared" si="1638"/>
        <v>0</v>
      </c>
      <c r="FS214" s="68">
        <f t="shared" si="1638"/>
        <v>0</v>
      </c>
      <c r="FT214" s="68">
        <f t="shared" si="1638"/>
        <v>0</v>
      </c>
      <c r="FU214" s="150">
        <f t="shared" si="1335"/>
        <v>0.85</v>
      </c>
      <c r="FV214" s="68">
        <f t="shared" si="1639"/>
        <v>0.85</v>
      </c>
      <c r="FW214" s="68">
        <f t="shared" si="1639"/>
        <v>0</v>
      </c>
      <c r="FX214" s="68">
        <f t="shared" si="1639"/>
        <v>0</v>
      </c>
      <c r="FY214" s="157">
        <f t="shared" si="1608"/>
        <v>-0.85</v>
      </c>
      <c r="FZ214" s="158" t="e">
        <f t="shared" si="1609"/>
        <v>#DIV/0!</v>
      </c>
      <c r="GA214" s="149">
        <f t="shared" si="1336"/>
        <v>0</v>
      </c>
      <c r="GB214" s="68">
        <f t="shared" si="1640"/>
        <v>0</v>
      </c>
      <c r="GC214" s="68">
        <f t="shared" si="1640"/>
        <v>0</v>
      </c>
      <c r="GD214" s="68">
        <f t="shared" si="1640"/>
        <v>0</v>
      </c>
      <c r="GE214" s="150">
        <f t="shared" si="1337"/>
        <v>0.85</v>
      </c>
      <c r="GF214" s="68">
        <f t="shared" si="1641"/>
        <v>0.85</v>
      </c>
      <c r="GG214" s="68">
        <f t="shared" si="1641"/>
        <v>0</v>
      </c>
      <c r="GH214" s="68">
        <f t="shared" si="1641"/>
        <v>0</v>
      </c>
      <c r="GI214" s="157">
        <f t="shared" si="1612"/>
        <v>-0.85</v>
      </c>
      <c r="GJ214" s="158" t="e">
        <f t="shared" si="1613"/>
        <v>#DIV/0!</v>
      </c>
      <c r="GK214" s="149">
        <f t="shared" si="1338"/>
        <v>0</v>
      </c>
      <c r="GL214" s="68">
        <f t="shared" si="1642"/>
        <v>0</v>
      </c>
      <c r="GM214" s="68">
        <f t="shared" si="1642"/>
        <v>0</v>
      </c>
      <c r="GN214" s="68">
        <f t="shared" si="1642"/>
        <v>0</v>
      </c>
      <c r="GO214" s="150">
        <f t="shared" si="1339"/>
        <v>0.85</v>
      </c>
      <c r="GP214" s="68">
        <f t="shared" si="1643"/>
        <v>0.85</v>
      </c>
      <c r="GQ214" s="68">
        <f t="shared" si="1643"/>
        <v>0</v>
      </c>
      <c r="GR214" s="68">
        <f t="shared" si="1643"/>
        <v>0</v>
      </c>
      <c r="GS214" s="157">
        <f t="shared" si="1616"/>
        <v>-0.85</v>
      </c>
      <c r="GT214" s="158" t="e">
        <f t="shared" si="1617"/>
        <v>#DIV/0!</v>
      </c>
      <c r="GV214" s="31"/>
      <c r="GX214" s="65">
        <f t="shared" si="1619"/>
        <v>0</v>
      </c>
      <c r="GZ214" s="79">
        <f t="shared" si="1375"/>
        <v>0</v>
      </c>
    </row>
    <row r="215" spans="1:215" ht="15" x14ac:dyDescent="0.2">
      <c r="A215" s="338"/>
      <c r="B215" s="185" t="s">
        <v>472</v>
      </c>
      <c r="C215" s="149">
        <f t="shared" si="1624"/>
        <v>0</v>
      </c>
      <c r="D215" s="157">
        <f>+[1]Аппарат!D210+[1]Филиалы!D137</f>
        <v>0</v>
      </c>
      <c r="E215" s="157">
        <f>+[1]Аппарат!E210+[1]Филиалы!F137</f>
        <v>0</v>
      </c>
      <c r="F215" s="68">
        <f>+[1]Филиалы!E194</f>
        <v>0</v>
      </c>
      <c r="G215" s="150">
        <f t="shared" si="1413"/>
        <v>674.06100000000004</v>
      </c>
      <c r="H215" s="157">
        <f>+[1]Аппарат!H210+[1]Филиалы!H137</f>
        <v>476.36876549400301</v>
      </c>
      <c r="I215" s="157">
        <f>+[1]Аппарат!I210+[1]Филиалы!J137</f>
        <v>197.69223450599702</v>
      </c>
      <c r="J215" s="157">
        <f>+[1]Аппарат!J210</f>
        <v>0</v>
      </c>
      <c r="K215" s="157">
        <f t="shared" si="1646"/>
        <v>-674.06100000000004</v>
      </c>
      <c r="L215" s="158" t="e">
        <f t="shared" si="1647"/>
        <v>#DIV/0!</v>
      </c>
      <c r="M215" s="149">
        <f t="shared" si="1666"/>
        <v>0</v>
      </c>
      <c r="N215" s="157">
        <f>+[1]Аппарат!N210+[1]Филиалы!N137</f>
        <v>0</v>
      </c>
      <c r="O215" s="157">
        <f>+[1]Аппарат!O210+[1]Филиалы!P137</f>
        <v>0</v>
      </c>
      <c r="P215" s="68">
        <f>+[1]Филиалы!O194</f>
        <v>0</v>
      </c>
      <c r="Q215" s="150">
        <f t="shared" si="1644"/>
        <v>0</v>
      </c>
      <c r="R215" s="157">
        <f>+[1]Аппарат!R210+[1]Филиалы!R137</f>
        <v>0</v>
      </c>
      <c r="S215" s="157">
        <f>+[1]Аппарат!S210+[1]Филиалы!T137</f>
        <v>0</v>
      </c>
      <c r="T215" s="157">
        <f>+[1]Аппарат!T210</f>
        <v>0</v>
      </c>
      <c r="U215" s="157">
        <f t="shared" si="1648"/>
        <v>0</v>
      </c>
      <c r="V215" s="158" t="e">
        <f t="shared" si="1649"/>
        <v>#DIV/0!</v>
      </c>
      <c r="W215" s="149">
        <f t="shared" si="1308"/>
        <v>0</v>
      </c>
      <c r="X215" s="157">
        <f>+[1]Аппарат!X210+[1]Филиалы!X137</f>
        <v>0</v>
      </c>
      <c r="Y215" s="157">
        <f>+[1]Аппарат!Y210+[1]Филиалы!Z137</f>
        <v>0</v>
      </c>
      <c r="Z215" s="68">
        <f>+[1]Филиалы!Y194</f>
        <v>0</v>
      </c>
      <c r="AA215" s="150">
        <f t="shared" si="1309"/>
        <v>202.44399999999999</v>
      </c>
      <c r="AB215" s="157">
        <f>+[1]Аппарат!AB210+[1]Филиалы!AB137</f>
        <v>148.21613144711998</v>
      </c>
      <c r="AC215" s="157">
        <f>+[1]Аппарат!AC210+[1]Филиалы!AD137</f>
        <v>54.227868552880004</v>
      </c>
      <c r="AD215" s="157">
        <f>+[1]Аппарат!AD210</f>
        <v>0</v>
      </c>
      <c r="AE215" s="157">
        <f t="shared" si="1650"/>
        <v>-202.44399999999999</v>
      </c>
      <c r="AF215" s="158" t="e">
        <f t="shared" si="1651"/>
        <v>#DIV/0!</v>
      </c>
      <c r="AG215" s="149">
        <f t="shared" si="1310"/>
        <v>0</v>
      </c>
      <c r="AH215" s="68">
        <f t="shared" si="1626"/>
        <v>0</v>
      </c>
      <c r="AI215" s="68">
        <f t="shared" si="1626"/>
        <v>0</v>
      </c>
      <c r="AJ215" s="68">
        <f t="shared" si="1626"/>
        <v>0</v>
      </c>
      <c r="AK215" s="150">
        <f t="shared" si="1311"/>
        <v>876.50500000000011</v>
      </c>
      <c r="AL215" s="68">
        <f t="shared" si="1627"/>
        <v>624.58489694112302</v>
      </c>
      <c r="AM215" s="68">
        <f t="shared" si="1627"/>
        <v>251.92010305887703</v>
      </c>
      <c r="AN215" s="68">
        <f t="shared" si="1627"/>
        <v>0</v>
      </c>
      <c r="AO215" s="157">
        <f t="shared" si="1652"/>
        <v>-876.50500000000011</v>
      </c>
      <c r="AP215" s="158" t="e">
        <f t="shared" si="1653"/>
        <v>#DIV/0!</v>
      </c>
      <c r="AQ215" s="149">
        <f t="shared" si="1312"/>
        <v>0</v>
      </c>
      <c r="AR215" s="157">
        <f>+[1]Аппарат!AR210+[1]Филиалы!AR137</f>
        <v>0</v>
      </c>
      <c r="AS215" s="157">
        <f>+[1]Аппарат!AS210+[1]Филиалы!AT137</f>
        <v>0</v>
      </c>
      <c r="AT215" s="68">
        <f>+[1]Филиалы!AS194</f>
        <v>0</v>
      </c>
      <c r="AU215" s="150">
        <f t="shared" si="1313"/>
        <v>0</v>
      </c>
      <c r="AV215" s="157">
        <f>+[1]Аппарат!AV210+[1]Филиалы!AV137</f>
        <v>0</v>
      </c>
      <c r="AW215" s="157">
        <f>+[1]Аппарат!AW210+[1]Филиалы!AX137</f>
        <v>0</v>
      </c>
      <c r="AX215" s="68">
        <f>+[1]Аппарат!AX210</f>
        <v>0</v>
      </c>
      <c r="AY215" s="157">
        <f t="shared" si="1654"/>
        <v>0</v>
      </c>
      <c r="AZ215" s="158" t="e">
        <f t="shared" si="1655"/>
        <v>#DIV/0!</v>
      </c>
      <c r="BA215" s="149">
        <f t="shared" si="1314"/>
        <v>0</v>
      </c>
      <c r="BB215" s="157">
        <f>+[1]Аппарат!BB210+[1]Филиалы!BB137</f>
        <v>0</v>
      </c>
      <c r="BC215" s="157">
        <f>+[1]Аппарат!BC210+[1]Филиалы!BD137</f>
        <v>0</v>
      </c>
      <c r="BD215" s="68">
        <f>+[1]Филиалы!BC194</f>
        <v>0</v>
      </c>
      <c r="BE215" s="150">
        <f t="shared" si="1315"/>
        <v>0</v>
      </c>
      <c r="BF215" s="157">
        <f>+[1]Аппарат!BF210+[1]Филиалы!BF137</f>
        <v>0</v>
      </c>
      <c r="BG215" s="157">
        <f>+[1]Аппарат!BG210+[1]Филиалы!BH137</f>
        <v>0</v>
      </c>
      <c r="BH215" s="68">
        <f>+[1]Аппарат!BH210</f>
        <v>0</v>
      </c>
      <c r="BI215" s="157">
        <f t="shared" si="1656"/>
        <v>0</v>
      </c>
      <c r="BJ215" s="158" t="e">
        <f t="shared" si="1657"/>
        <v>#DIV/0!</v>
      </c>
      <c r="BK215" s="149">
        <f t="shared" si="1316"/>
        <v>0</v>
      </c>
      <c r="BL215" s="157">
        <f>+[1]Аппарат!BL210+[1]Филиалы!BL137</f>
        <v>0</v>
      </c>
      <c r="BM215" s="157">
        <f>+[1]Аппарат!BM210+[1]Филиалы!BN137</f>
        <v>0</v>
      </c>
      <c r="BN215" s="68">
        <f>+[1]Филиалы!BM194</f>
        <v>0</v>
      </c>
      <c r="BO215" s="150">
        <f t="shared" si="1317"/>
        <v>0</v>
      </c>
      <c r="BP215" s="157">
        <f>+[1]Аппарат!BP210+[1]Филиалы!BP137</f>
        <v>0</v>
      </c>
      <c r="BQ215" s="157">
        <f>+[1]Аппарат!BQ210+[1]Филиалы!BR137</f>
        <v>0</v>
      </c>
      <c r="BR215" s="68">
        <f>+[1]Аппарат!BR210</f>
        <v>0</v>
      </c>
      <c r="BS215" s="157">
        <f t="shared" si="1658"/>
        <v>0</v>
      </c>
      <c r="BT215" s="158" t="e">
        <f t="shared" si="1659"/>
        <v>#DIV/0!</v>
      </c>
      <c r="BU215" s="149">
        <f t="shared" si="1318"/>
        <v>0</v>
      </c>
      <c r="BV215" s="68">
        <f t="shared" si="1628"/>
        <v>0</v>
      </c>
      <c r="BW215" s="68">
        <f t="shared" si="1628"/>
        <v>0</v>
      </c>
      <c r="BX215" s="68">
        <f t="shared" si="1628"/>
        <v>0</v>
      </c>
      <c r="BY215" s="150">
        <f t="shared" si="1319"/>
        <v>0</v>
      </c>
      <c r="BZ215" s="68">
        <f t="shared" si="1629"/>
        <v>0</v>
      </c>
      <c r="CA215" s="68">
        <f t="shared" si="1629"/>
        <v>0</v>
      </c>
      <c r="CB215" s="68">
        <f t="shared" si="1629"/>
        <v>0</v>
      </c>
      <c r="CC215" s="157">
        <f t="shared" si="1660"/>
        <v>0</v>
      </c>
      <c r="CD215" s="158" t="e">
        <f t="shared" si="1661"/>
        <v>#DIV/0!</v>
      </c>
      <c r="CE215" s="149">
        <f t="shared" si="1320"/>
        <v>0</v>
      </c>
      <c r="CF215" s="68">
        <f t="shared" si="1630"/>
        <v>0</v>
      </c>
      <c r="CG215" s="68">
        <f t="shared" si="1630"/>
        <v>0</v>
      </c>
      <c r="CH215" s="68">
        <f t="shared" si="1630"/>
        <v>0</v>
      </c>
      <c r="CI215" s="150">
        <f t="shared" si="1321"/>
        <v>876.50500000000011</v>
      </c>
      <c r="CJ215" s="68">
        <f t="shared" si="1631"/>
        <v>624.58489694112302</v>
      </c>
      <c r="CK215" s="68">
        <f t="shared" si="1631"/>
        <v>251.92010305887703</v>
      </c>
      <c r="CL215" s="68">
        <f t="shared" si="1631"/>
        <v>0</v>
      </c>
      <c r="CM215" s="157">
        <f t="shared" si="1662"/>
        <v>-876.50500000000011</v>
      </c>
      <c r="CN215" s="158" t="e">
        <f t="shared" si="1663"/>
        <v>#DIV/0!</v>
      </c>
      <c r="CO215" s="149">
        <f t="shared" si="1632"/>
        <v>0</v>
      </c>
      <c r="CP215" s="157">
        <f>+[1]Аппарат!CP210+[1]Филиалы!CP137</f>
        <v>0</v>
      </c>
      <c r="CQ215" s="157">
        <f>+[1]Аппарат!CQ210+[1]Филиалы!CR137</f>
        <v>0</v>
      </c>
      <c r="CR215" s="68">
        <f>+[1]Филиалы!CQ194</f>
        <v>0</v>
      </c>
      <c r="CS215" s="150">
        <f t="shared" si="1581"/>
        <v>61187.234000000011</v>
      </c>
      <c r="CT215" s="157">
        <f>+[1]Аппарат!CT210+[1]Филиалы!CT137</f>
        <v>43126.121039340855</v>
      </c>
      <c r="CU215" s="157">
        <f>+[1]Аппарат!CU210+[1]Филиалы!CV137</f>
        <v>18061.112960659153</v>
      </c>
      <c r="CV215" s="68">
        <f>+[1]Аппарат!CV210</f>
        <v>0</v>
      </c>
      <c r="CW215" s="157">
        <f t="shared" si="1582"/>
        <v>-61187.234000000011</v>
      </c>
      <c r="CX215" s="158" t="e">
        <f t="shared" si="1583"/>
        <v>#DIV/0!</v>
      </c>
      <c r="CY215" s="149">
        <f t="shared" si="1667"/>
        <v>0</v>
      </c>
      <c r="CZ215" s="157">
        <f>+[1]Аппарат!CZ210+[1]Филиалы!CZ137</f>
        <v>0</v>
      </c>
      <c r="DA215" s="157">
        <f>+[1]Аппарат!DA210+[1]Филиалы!DB137</f>
        <v>0</v>
      </c>
      <c r="DB215" s="68">
        <f>+[1]Филиалы!DA194</f>
        <v>0</v>
      </c>
      <c r="DC215" s="150">
        <f t="shared" si="1645"/>
        <v>140.09</v>
      </c>
      <c r="DD215" s="157">
        <f>+[1]Аппарат!DD210+[1]Филиалы!DD137</f>
        <v>101.10866122811237</v>
      </c>
      <c r="DE215" s="157">
        <f>+[1]Аппарат!DE210+[1]Филиалы!DF137</f>
        <v>38.981338771887643</v>
      </c>
      <c r="DF215" s="68">
        <f>+[1]Аппарат!DF210</f>
        <v>0</v>
      </c>
      <c r="DG215" s="157">
        <f t="shared" si="1586"/>
        <v>-140.09</v>
      </c>
      <c r="DH215" s="158" t="e">
        <f t="shared" si="1587"/>
        <v>#DIV/0!</v>
      </c>
      <c r="DI215" s="149">
        <f t="shared" si="1322"/>
        <v>0</v>
      </c>
      <c r="DJ215" s="157">
        <f>+[1]Аппарат!DJ210+[1]Филиалы!DJ137</f>
        <v>0</v>
      </c>
      <c r="DK215" s="157">
        <f>+[1]Аппарат!DK210+[1]Филиалы!DL137</f>
        <v>0</v>
      </c>
      <c r="DL215" s="68">
        <f>+[1]Филиалы!DK194</f>
        <v>0</v>
      </c>
      <c r="DM215" s="150">
        <f t="shared" si="1323"/>
        <v>34240.418359999996</v>
      </c>
      <c r="DN215" s="157">
        <f>+[1]Аппарат!DN210+[1]Филиалы!DN137</f>
        <v>24889.358724192141</v>
      </c>
      <c r="DO215" s="157">
        <f>+[1]Аппарат!DO210+[1]Филиалы!DP137</f>
        <v>9351.0596358078565</v>
      </c>
      <c r="DP215" s="68">
        <f>+[1]Аппарат!DP210</f>
        <v>0</v>
      </c>
      <c r="DQ215" s="157">
        <f t="shared" si="1588"/>
        <v>-34240.418359999996</v>
      </c>
      <c r="DR215" s="158" t="e">
        <f t="shared" si="1589"/>
        <v>#DIV/0!</v>
      </c>
      <c r="DS215" s="149">
        <f t="shared" si="1590"/>
        <v>0</v>
      </c>
      <c r="DT215" s="68">
        <f t="shared" si="1634"/>
        <v>0</v>
      </c>
      <c r="DU215" s="68">
        <f t="shared" si="1634"/>
        <v>0</v>
      </c>
      <c r="DV215" s="68">
        <f t="shared" si="1634"/>
        <v>0</v>
      </c>
      <c r="DW215" s="150">
        <f t="shared" si="1325"/>
        <v>95567.742360000004</v>
      </c>
      <c r="DX215" s="68">
        <f t="shared" si="1635"/>
        <v>68116.58842476111</v>
      </c>
      <c r="DY215" s="68">
        <f t="shared" si="1635"/>
        <v>27451.153935238894</v>
      </c>
      <c r="DZ215" s="68">
        <f t="shared" si="1635"/>
        <v>0</v>
      </c>
      <c r="EA215" s="157">
        <f t="shared" si="1593"/>
        <v>-95567.742360000004</v>
      </c>
      <c r="EB215" s="158" t="e">
        <f t="shared" si="1594"/>
        <v>#DIV/0!</v>
      </c>
      <c r="EC215" s="149">
        <f t="shared" si="1595"/>
        <v>0</v>
      </c>
      <c r="ED215" s="68">
        <f t="shared" si="1636"/>
        <v>0</v>
      </c>
      <c r="EE215" s="68">
        <f t="shared" si="1636"/>
        <v>0</v>
      </c>
      <c r="EF215" s="68">
        <f t="shared" si="1636"/>
        <v>0</v>
      </c>
      <c r="EG215" s="150">
        <f t="shared" si="1327"/>
        <v>96444.247359999994</v>
      </c>
      <c r="EH215" s="68">
        <f t="shared" si="1637"/>
        <v>68741.173321702227</v>
      </c>
      <c r="EI215" s="68">
        <f t="shared" si="1637"/>
        <v>27703.074038297771</v>
      </c>
      <c r="EJ215" s="68">
        <f t="shared" si="1637"/>
        <v>0</v>
      </c>
      <c r="EK215" s="157">
        <f t="shared" si="1598"/>
        <v>-96444.247359999994</v>
      </c>
      <c r="EL215" s="158" t="e">
        <f t="shared" si="1599"/>
        <v>#DIV/0!</v>
      </c>
      <c r="EM215" s="149">
        <f t="shared" si="1328"/>
        <v>0</v>
      </c>
      <c r="EN215" s="157">
        <f>+[1]Аппарат!EN210+[1]Филиалы!EN137</f>
        <v>0</v>
      </c>
      <c r="EO215" s="157">
        <f>+[1]Аппарат!EO210+[1]Филиалы!EP137</f>
        <v>0</v>
      </c>
      <c r="EP215" s="68">
        <f>+[1]Филиалы!EO194</f>
        <v>0</v>
      </c>
      <c r="EQ215" s="150">
        <f t="shared" si="1329"/>
        <v>0.56899999999999995</v>
      </c>
      <c r="ER215" s="157">
        <f>+[1]Аппарат!ER210+[1]Филиалы!ER137</f>
        <v>0.41274386429265558</v>
      </c>
      <c r="ES215" s="157">
        <f>+[1]Аппарат!ES210+[1]Филиалы!ET137</f>
        <v>0.15625613570734437</v>
      </c>
      <c r="ET215" s="68">
        <f>+[1]Аппарат!ET210</f>
        <v>0</v>
      </c>
      <c r="EU215" s="157">
        <f t="shared" si="1600"/>
        <v>-0.56899999999999995</v>
      </c>
      <c r="EV215" s="158" t="e">
        <f t="shared" si="1601"/>
        <v>#DIV/0!</v>
      </c>
      <c r="EW215" s="149">
        <f t="shared" si="1330"/>
        <v>0</v>
      </c>
      <c r="EX215" s="157">
        <f>+[1]Аппарат!EX210+[1]Филиалы!EX137</f>
        <v>0</v>
      </c>
      <c r="EY215" s="157">
        <f>+[1]Аппарат!EY210+[1]Филиалы!EZ137</f>
        <v>0</v>
      </c>
      <c r="EZ215" s="68">
        <f>+[1]Филиалы!EY194</f>
        <v>0</v>
      </c>
      <c r="FA215" s="150">
        <f t="shared" si="1331"/>
        <v>37180.608</v>
      </c>
      <c r="FB215" s="157">
        <f>+[1]Аппарат!FB210+[1]Филиалы!FB137</f>
        <v>26844.369945849321</v>
      </c>
      <c r="FC215" s="157">
        <f>+[1]Аппарат!FC210+[1]Филиалы!FD137</f>
        <v>10336.238054150677</v>
      </c>
      <c r="FD215" s="68">
        <f>+[1]Аппарат!FD210</f>
        <v>0</v>
      </c>
      <c r="FE215" s="157">
        <f t="shared" si="1602"/>
        <v>-37180.608</v>
      </c>
      <c r="FF215" s="158" t="e">
        <f t="shared" si="1603"/>
        <v>#DIV/0!</v>
      </c>
      <c r="FG215" s="149">
        <f t="shared" si="1332"/>
        <v>0</v>
      </c>
      <c r="FH215" s="157">
        <f>+[1]Аппарат!FH210+[1]Филиалы!FH137</f>
        <v>0</v>
      </c>
      <c r="FI215" s="157">
        <f>+[1]Аппарат!FI210+[1]Филиалы!FJ137</f>
        <v>0</v>
      </c>
      <c r="FJ215" s="68">
        <f>+[1]Филиалы!FI194</f>
        <v>0</v>
      </c>
      <c r="FK215" s="150">
        <f t="shared" si="1333"/>
        <v>32995.396000000001</v>
      </c>
      <c r="FL215" s="157">
        <f>+[1]Аппарат!FL210+[1]Филиалы!FL137</f>
        <v>24143.976304309417</v>
      </c>
      <c r="FM215" s="157">
        <f>+[1]Аппарат!FM210+[1]Филиалы!FN137</f>
        <v>8851.4196956905835</v>
      </c>
      <c r="FN215" s="68">
        <f>+[1]Аппарат!FN210</f>
        <v>0</v>
      </c>
      <c r="FO215" s="157">
        <f t="shared" si="1604"/>
        <v>-32995.396000000001</v>
      </c>
      <c r="FP215" s="158" t="e">
        <f t="shared" si="1605"/>
        <v>#DIV/0!</v>
      </c>
      <c r="FQ215" s="149">
        <f t="shared" si="1334"/>
        <v>0</v>
      </c>
      <c r="FR215" s="68">
        <f t="shared" si="1638"/>
        <v>0</v>
      </c>
      <c r="FS215" s="68">
        <f t="shared" si="1638"/>
        <v>0</v>
      </c>
      <c r="FT215" s="68">
        <f t="shared" si="1638"/>
        <v>0</v>
      </c>
      <c r="FU215" s="150">
        <f t="shared" si="1335"/>
        <v>70176.573000000004</v>
      </c>
      <c r="FV215" s="68">
        <f t="shared" si="1639"/>
        <v>50988.758994023032</v>
      </c>
      <c r="FW215" s="68">
        <f t="shared" si="1639"/>
        <v>19187.814005976968</v>
      </c>
      <c r="FX215" s="68">
        <f t="shared" si="1639"/>
        <v>0</v>
      </c>
      <c r="FY215" s="157">
        <f t="shared" si="1608"/>
        <v>-70176.573000000004</v>
      </c>
      <c r="FZ215" s="158" t="e">
        <f t="shared" si="1609"/>
        <v>#DIV/0!</v>
      </c>
      <c r="GA215" s="149">
        <f t="shared" si="1336"/>
        <v>0</v>
      </c>
      <c r="GB215" s="68">
        <f t="shared" si="1640"/>
        <v>0</v>
      </c>
      <c r="GC215" s="68">
        <f t="shared" si="1640"/>
        <v>0</v>
      </c>
      <c r="GD215" s="68">
        <f t="shared" si="1640"/>
        <v>0</v>
      </c>
      <c r="GE215" s="150">
        <f t="shared" si="1337"/>
        <v>165744.31536000001</v>
      </c>
      <c r="GF215" s="68">
        <f t="shared" si="1641"/>
        <v>119105.34741878413</v>
      </c>
      <c r="GG215" s="68">
        <f t="shared" si="1641"/>
        <v>46638.967941215858</v>
      </c>
      <c r="GH215" s="68">
        <f t="shared" si="1641"/>
        <v>0</v>
      </c>
      <c r="GI215" s="157">
        <f t="shared" si="1612"/>
        <v>-165744.31536000001</v>
      </c>
      <c r="GJ215" s="158" t="e">
        <f t="shared" si="1613"/>
        <v>#DIV/0!</v>
      </c>
      <c r="GK215" s="149">
        <f t="shared" si="1338"/>
        <v>0</v>
      </c>
      <c r="GL215" s="68">
        <f t="shared" si="1642"/>
        <v>0</v>
      </c>
      <c r="GM215" s="68">
        <f t="shared" si="1642"/>
        <v>0</v>
      </c>
      <c r="GN215" s="68">
        <f t="shared" si="1642"/>
        <v>0</v>
      </c>
      <c r="GO215" s="150">
        <f t="shared" si="1339"/>
        <v>166620.82035999998</v>
      </c>
      <c r="GP215" s="68">
        <f t="shared" si="1643"/>
        <v>119729.93231572525</v>
      </c>
      <c r="GQ215" s="68">
        <f t="shared" si="1643"/>
        <v>46890.88804427474</v>
      </c>
      <c r="GR215" s="68">
        <f t="shared" si="1643"/>
        <v>0</v>
      </c>
      <c r="GS215" s="157">
        <f t="shared" si="1616"/>
        <v>-166620.82035999998</v>
      </c>
      <c r="GT215" s="158" t="e">
        <f t="shared" si="1617"/>
        <v>#DIV/0!</v>
      </c>
      <c r="GV215" s="31"/>
      <c r="GX215" s="65">
        <f t="shared" si="1619"/>
        <v>-876.50500000000011</v>
      </c>
      <c r="GZ215" s="79">
        <f t="shared" si="1375"/>
        <v>876.50500000000011</v>
      </c>
    </row>
    <row r="216" spans="1:215" ht="25.5" x14ac:dyDescent="0.2">
      <c r="A216" s="338"/>
      <c r="B216" s="185" t="s">
        <v>473</v>
      </c>
      <c r="C216" s="149">
        <f t="shared" si="1624"/>
        <v>0</v>
      </c>
      <c r="D216" s="157">
        <f>+[1]Аппарат!D211</f>
        <v>0</v>
      </c>
      <c r="E216" s="157">
        <f>+[1]Аппарат!E211</f>
        <v>0</v>
      </c>
      <c r="F216" s="68"/>
      <c r="G216" s="150">
        <f t="shared" si="1413"/>
        <v>0</v>
      </c>
      <c r="H216" s="157">
        <f>+[1]Аппарат!H211</f>
        <v>0</v>
      </c>
      <c r="I216" s="157">
        <f>+[1]Аппарат!I211</f>
        <v>0</v>
      </c>
      <c r="J216" s="157">
        <f>+[1]Аппарат!J211</f>
        <v>0</v>
      </c>
      <c r="K216" s="157">
        <f t="shared" si="1646"/>
        <v>0</v>
      </c>
      <c r="L216" s="158" t="e">
        <f t="shared" si="1647"/>
        <v>#DIV/0!</v>
      </c>
      <c r="M216" s="149">
        <f t="shared" si="1625"/>
        <v>0</v>
      </c>
      <c r="N216" s="157">
        <f>+[1]Аппарат!N211</f>
        <v>0</v>
      </c>
      <c r="O216" s="157">
        <f>+[1]Аппарат!O211</f>
        <v>0</v>
      </c>
      <c r="P216" s="68"/>
      <c r="Q216" s="150">
        <f t="shared" si="1644"/>
        <v>0</v>
      </c>
      <c r="R216" s="157">
        <f>+[1]Аппарат!R211</f>
        <v>0</v>
      </c>
      <c r="S216" s="157">
        <f>+[1]Аппарат!S211</f>
        <v>0</v>
      </c>
      <c r="T216" s="157">
        <f>+[1]Аппарат!T211</f>
        <v>0</v>
      </c>
      <c r="U216" s="157">
        <f t="shared" si="1648"/>
        <v>0</v>
      </c>
      <c r="V216" s="158" t="e">
        <f t="shared" si="1649"/>
        <v>#DIV/0!</v>
      </c>
      <c r="W216" s="149">
        <f t="shared" si="1308"/>
        <v>0</v>
      </c>
      <c r="X216" s="157">
        <f>+[1]Аппарат!X211</f>
        <v>0</v>
      </c>
      <c r="Y216" s="157">
        <f>+[1]Аппарат!Y211</f>
        <v>0</v>
      </c>
      <c r="Z216" s="68"/>
      <c r="AA216" s="150">
        <f t="shared" si="1309"/>
        <v>0</v>
      </c>
      <c r="AB216" s="157">
        <f>+[1]Аппарат!AB211</f>
        <v>0</v>
      </c>
      <c r="AC216" s="157">
        <f>+[1]Аппарат!AC211</f>
        <v>0</v>
      </c>
      <c r="AD216" s="157">
        <f>+[1]Аппарат!AD211</f>
        <v>0</v>
      </c>
      <c r="AE216" s="157">
        <f t="shared" si="1650"/>
        <v>0</v>
      </c>
      <c r="AF216" s="158" t="e">
        <f t="shared" si="1651"/>
        <v>#DIV/0!</v>
      </c>
      <c r="AG216" s="149">
        <f t="shared" si="1310"/>
        <v>0</v>
      </c>
      <c r="AH216" s="68">
        <f t="shared" si="1626"/>
        <v>0</v>
      </c>
      <c r="AI216" s="68">
        <f t="shared" si="1626"/>
        <v>0</v>
      </c>
      <c r="AJ216" s="68">
        <f t="shared" si="1626"/>
        <v>0</v>
      </c>
      <c r="AK216" s="150">
        <f t="shared" si="1311"/>
        <v>0</v>
      </c>
      <c r="AL216" s="68">
        <f t="shared" si="1627"/>
        <v>0</v>
      </c>
      <c r="AM216" s="68">
        <f t="shared" si="1627"/>
        <v>0</v>
      </c>
      <c r="AN216" s="68">
        <f t="shared" si="1627"/>
        <v>0</v>
      </c>
      <c r="AO216" s="157">
        <f t="shared" si="1652"/>
        <v>0</v>
      </c>
      <c r="AP216" s="158" t="e">
        <f t="shared" si="1653"/>
        <v>#DIV/0!</v>
      </c>
      <c r="AQ216" s="149">
        <f t="shared" si="1312"/>
        <v>0</v>
      </c>
      <c r="AR216" s="157">
        <f>+[1]Аппарат!AR211</f>
        <v>0</v>
      </c>
      <c r="AS216" s="157">
        <f>+[1]Аппарат!AS211</f>
        <v>0</v>
      </c>
      <c r="AT216" s="68"/>
      <c r="AU216" s="150">
        <f t="shared" si="1313"/>
        <v>0</v>
      </c>
      <c r="AV216" s="157">
        <f>+[1]Аппарат!AV211</f>
        <v>0</v>
      </c>
      <c r="AW216" s="157">
        <f>+[1]Аппарат!AW211</f>
        <v>0</v>
      </c>
      <c r="AX216" s="68">
        <f>+[1]Аппарат!AX211</f>
        <v>0</v>
      </c>
      <c r="AY216" s="157">
        <f t="shared" si="1654"/>
        <v>0</v>
      </c>
      <c r="AZ216" s="158" t="e">
        <f t="shared" si="1655"/>
        <v>#DIV/0!</v>
      </c>
      <c r="BA216" s="149">
        <f t="shared" si="1314"/>
        <v>0</v>
      </c>
      <c r="BB216" s="157">
        <f>+[1]Аппарат!BB211</f>
        <v>0</v>
      </c>
      <c r="BC216" s="157">
        <f>+[1]Аппарат!BC211</f>
        <v>0</v>
      </c>
      <c r="BD216" s="68"/>
      <c r="BE216" s="150">
        <f t="shared" si="1315"/>
        <v>0</v>
      </c>
      <c r="BF216" s="157">
        <f>+[1]Аппарат!BF211</f>
        <v>0</v>
      </c>
      <c r="BG216" s="157">
        <f>+[1]Аппарат!BG211</f>
        <v>0</v>
      </c>
      <c r="BH216" s="68">
        <f>+[1]Аппарат!BH211</f>
        <v>0</v>
      </c>
      <c r="BI216" s="157">
        <f t="shared" si="1656"/>
        <v>0</v>
      </c>
      <c r="BJ216" s="158" t="e">
        <f t="shared" si="1657"/>
        <v>#DIV/0!</v>
      </c>
      <c r="BK216" s="149">
        <f t="shared" si="1316"/>
        <v>0</v>
      </c>
      <c r="BL216" s="157">
        <f>+[1]Аппарат!BL211</f>
        <v>0</v>
      </c>
      <c r="BM216" s="157">
        <f>+[1]Аппарат!BM211</f>
        <v>0</v>
      </c>
      <c r="BN216" s="68"/>
      <c r="BO216" s="150">
        <f t="shared" si="1317"/>
        <v>0</v>
      </c>
      <c r="BP216" s="157">
        <f>+[1]Аппарат!BP211</f>
        <v>0</v>
      </c>
      <c r="BQ216" s="157">
        <f>+[1]Аппарат!BQ211</f>
        <v>0</v>
      </c>
      <c r="BR216" s="68">
        <f>+[1]Аппарат!BR211</f>
        <v>0</v>
      </c>
      <c r="BS216" s="157">
        <f t="shared" si="1658"/>
        <v>0</v>
      </c>
      <c r="BT216" s="158" t="e">
        <f t="shared" si="1659"/>
        <v>#DIV/0!</v>
      </c>
      <c r="BU216" s="149">
        <f t="shared" si="1318"/>
        <v>0</v>
      </c>
      <c r="BV216" s="68">
        <f t="shared" si="1628"/>
        <v>0</v>
      </c>
      <c r="BW216" s="68">
        <f t="shared" si="1628"/>
        <v>0</v>
      </c>
      <c r="BX216" s="68">
        <f t="shared" si="1628"/>
        <v>0</v>
      </c>
      <c r="BY216" s="150">
        <f t="shared" si="1319"/>
        <v>0</v>
      </c>
      <c r="BZ216" s="68">
        <f t="shared" si="1629"/>
        <v>0</v>
      </c>
      <c r="CA216" s="68">
        <f t="shared" si="1629"/>
        <v>0</v>
      </c>
      <c r="CB216" s="68">
        <f t="shared" si="1629"/>
        <v>0</v>
      </c>
      <c r="CC216" s="157">
        <f t="shared" si="1660"/>
        <v>0</v>
      </c>
      <c r="CD216" s="158" t="e">
        <f t="shared" si="1661"/>
        <v>#DIV/0!</v>
      </c>
      <c r="CE216" s="149">
        <f t="shared" si="1320"/>
        <v>0</v>
      </c>
      <c r="CF216" s="68">
        <f t="shared" si="1630"/>
        <v>0</v>
      </c>
      <c r="CG216" s="68">
        <f t="shared" si="1630"/>
        <v>0</v>
      </c>
      <c r="CH216" s="68">
        <f t="shared" si="1630"/>
        <v>0</v>
      </c>
      <c r="CI216" s="150">
        <f t="shared" si="1321"/>
        <v>0</v>
      </c>
      <c r="CJ216" s="68">
        <f t="shared" si="1631"/>
        <v>0</v>
      </c>
      <c r="CK216" s="68">
        <f t="shared" si="1631"/>
        <v>0</v>
      </c>
      <c r="CL216" s="68">
        <f t="shared" si="1631"/>
        <v>0</v>
      </c>
      <c r="CM216" s="157">
        <f t="shared" si="1662"/>
        <v>0</v>
      </c>
      <c r="CN216" s="158" t="e">
        <f t="shared" si="1663"/>
        <v>#DIV/0!</v>
      </c>
      <c r="CO216" s="149">
        <f t="shared" si="1632"/>
        <v>0</v>
      </c>
      <c r="CP216" s="157">
        <f>+[1]Аппарат!CP211</f>
        <v>0</v>
      </c>
      <c r="CQ216" s="157">
        <f>+[1]Аппарат!CQ211</f>
        <v>0</v>
      </c>
      <c r="CR216" s="68"/>
      <c r="CS216" s="150">
        <f t="shared" si="1581"/>
        <v>0</v>
      </c>
      <c r="CT216" s="157">
        <f>+[1]Аппарат!CT211</f>
        <v>0</v>
      </c>
      <c r="CU216" s="157">
        <f>+[1]Аппарат!CU211</f>
        <v>0</v>
      </c>
      <c r="CV216" s="68">
        <f>+[1]Аппарат!CV211</f>
        <v>0</v>
      </c>
      <c r="CW216" s="157">
        <f t="shared" si="1582"/>
        <v>0</v>
      </c>
      <c r="CX216" s="158" t="e">
        <f t="shared" si="1583"/>
        <v>#DIV/0!</v>
      </c>
      <c r="CY216" s="149">
        <f t="shared" ref="CY216:CY224" si="1668">SUM(CZ216:DB216)</f>
        <v>0</v>
      </c>
      <c r="CZ216" s="157">
        <f>+[1]Аппарат!CZ211</f>
        <v>0</v>
      </c>
      <c r="DA216" s="157">
        <f>+[1]Аппарат!DA211</f>
        <v>0</v>
      </c>
      <c r="DB216" s="68"/>
      <c r="DC216" s="150">
        <f t="shared" si="1645"/>
        <v>0</v>
      </c>
      <c r="DD216" s="157">
        <f>+[1]Аппарат!DD211</f>
        <v>0</v>
      </c>
      <c r="DE216" s="157">
        <f>+[1]Аппарат!DE211</f>
        <v>0</v>
      </c>
      <c r="DF216" s="68">
        <f>+[1]Аппарат!DF211</f>
        <v>0</v>
      </c>
      <c r="DG216" s="157">
        <f t="shared" si="1586"/>
        <v>0</v>
      </c>
      <c r="DH216" s="158" t="e">
        <f t="shared" si="1587"/>
        <v>#DIV/0!</v>
      </c>
      <c r="DI216" s="149">
        <f t="shared" si="1322"/>
        <v>0</v>
      </c>
      <c r="DJ216" s="157">
        <f>+[1]Аппарат!DJ211</f>
        <v>0</v>
      </c>
      <c r="DK216" s="157">
        <f>+[1]Аппарат!DK211</f>
        <v>0</v>
      </c>
      <c r="DL216" s="68"/>
      <c r="DM216" s="150">
        <f t="shared" si="1323"/>
        <v>0</v>
      </c>
      <c r="DN216" s="157">
        <f>+[1]Аппарат!DN211</f>
        <v>0</v>
      </c>
      <c r="DO216" s="157">
        <f>+[1]Аппарат!DO211</f>
        <v>0</v>
      </c>
      <c r="DP216" s="68">
        <f>+[1]Аппарат!DP211</f>
        <v>0</v>
      </c>
      <c r="DQ216" s="157">
        <f t="shared" si="1588"/>
        <v>0</v>
      </c>
      <c r="DR216" s="158" t="e">
        <f t="shared" si="1589"/>
        <v>#DIV/0!</v>
      </c>
      <c r="DS216" s="149">
        <f t="shared" si="1590"/>
        <v>0</v>
      </c>
      <c r="DT216" s="68">
        <f t="shared" si="1634"/>
        <v>0</v>
      </c>
      <c r="DU216" s="68">
        <f t="shared" si="1634"/>
        <v>0</v>
      </c>
      <c r="DV216" s="68">
        <f t="shared" si="1634"/>
        <v>0</v>
      </c>
      <c r="DW216" s="150">
        <f t="shared" si="1325"/>
        <v>0</v>
      </c>
      <c r="DX216" s="68">
        <f t="shared" si="1635"/>
        <v>0</v>
      </c>
      <c r="DY216" s="68">
        <f t="shared" si="1635"/>
        <v>0</v>
      </c>
      <c r="DZ216" s="68">
        <f t="shared" si="1635"/>
        <v>0</v>
      </c>
      <c r="EA216" s="157">
        <f t="shared" si="1593"/>
        <v>0</v>
      </c>
      <c r="EB216" s="158" t="e">
        <f t="shared" si="1594"/>
        <v>#DIV/0!</v>
      </c>
      <c r="EC216" s="149">
        <f t="shared" si="1595"/>
        <v>0</v>
      </c>
      <c r="ED216" s="68">
        <f t="shared" si="1636"/>
        <v>0</v>
      </c>
      <c r="EE216" s="68">
        <f t="shared" si="1636"/>
        <v>0</v>
      </c>
      <c r="EF216" s="68">
        <f t="shared" si="1636"/>
        <v>0</v>
      </c>
      <c r="EG216" s="150">
        <f t="shared" si="1327"/>
        <v>0</v>
      </c>
      <c r="EH216" s="68">
        <f t="shared" si="1637"/>
        <v>0</v>
      </c>
      <c r="EI216" s="68">
        <f t="shared" si="1637"/>
        <v>0</v>
      </c>
      <c r="EJ216" s="68">
        <f t="shared" si="1637"/>
        <v>0</v>
      </c>
      <c r="EK216" s="157">
        <f t="shared" si="1598"/>
        <v>0</v>
      </c>
      <c r="EL216" s="158" t="e">
        <f t="shared" si="1599"/>
        <v>#DIV/0!</v>
      </c>
      <c r="EM216" s="149">
        <f t="shared" si="1328"/>
        <v>0</v>
      </c>
      <c r="EN216" s="157">
        <f>+[1]Аппарат!EN211</f>
        <v>0</v>
      </c>
      <c r="EO216" s="157">
        <f>+[1]Аппарат!EO211</f>
        <v>0</v>
      </c>
      <c r="EP216" s="68"/>
      <c r="EQ216" s="150">
        <f t="shared" si="1329"/>
        <v>0</v>
      </c>
      <c r="ER216" s="157">
        <f>+[1]Аппарат!ER211</f>
        <v>0</v>
      </c>
      <c r="ES216" s="157">
        <f>+[1]Аппарат!ES211</f>
        <v>0</v>
      </c>
      <c r="ET216" s="68">
        <f>+[1]Аппарат!ET211</f>
        <v>0</v>
      </c>
      <c r="EU216" s="157">
        <f t="shared" si="1600"/>
        <v>0</v>
      </c>
      <c r="EV216" s="158" t="e">
        <f t="shared" si="1601"/>
        <v>#DIV/0!</v>
      </c>
      <c r="EW216" s="149">
        <f t="shared" si="1330"/>
        <v>0</v>
      </c>
      <c r="EX216" s="157">
        <f>+[1]Аппарат!EX211</f>
        <v>0</v>
      </c>
      <c r="EY216" s="157">
        <f>+[1]Аппарат!EY211</f>
        <v>0</v>
      </c>
      <c r="EZ216" s="68"/>
      <c r="FA216" s="150">
        <f t="shared" si="1331"/>
        <v>0</v>
      </c>
      <c r="FB216" s="157">
        <f>+[1]Аппарат!FB211</f>
        <v>0</v>
      </c>
      <c r="FC216" s="157">
        <f>+[1]Аппарат!FC211</f>
        <v>0</v>
      </c>
      <c r="FD216" s="68">
        <f>+[1]Аппарат!FD211</f>
        <v>0</v>
      </c>
      <c r="FE216" s="157">
        <f t="shared" si="1602"/>
        <v>0</v>
      </c>
      <c r="FF216" s="158" t="e">
        <f t="shared" si="1603"/>
        <v>#DIV/0!</v>
      </c>
      <c r="FG216" s="149">
        <f t="shared" si="1332"/>
        <v>0</v>
      </c>
      <c r="FH216" s="157">
        <f>+[1]Аппарат!FH211</f>
        <v>0</v>
      </c>
      <c r="FI216" s="157">
        <f>+[1]Аппарат!FI211</f>
        <v>0</v>
      </c>
      <c r="FJ216" s="68"/>
      <c r="FK216" s="150">
        <f t="shared" si="1333"/>
        <v>13698.941000000001</v>
      </c>
      <c r="FL216" s="157">
        <f>+[1]Аппарат!FL211</f>
        <v>10024.03204671745</v>
      </c>
      <c r="FM216" s="157">
        <f>+[1]Аппарат!FM211</f>
        <v>3674.9089532825506</v>
      </c>
      <c r="FN216" s="68">
        <f>+[1]Аппарат!FN211</f>
        <v>0</v>
      </c>
      <c r="FO216" s="157">
        <f t="shared" si="1604"/>
        <v>-13698.941000000001</v>
      </c>
      <c r="FP216" s="158" t="e">
        <f t="shared" si="1605"/>
        <v>#DIV/0!</v>
      </c>
      <c r="FQ216" s="149">
        <f t="shared" si="1334"/>
        <v>0</v>
      </c>
      <c r="FR216" s="68">
        <f t="shared" si="1638"/>
        <v>0</v>
      </c>
      <c r="FS216" s="68">
        <f t="shared" si="1638"/>
        <v>0</v>
      </c>
      <c r="FT216" s="68">
        <f t="shared" si="1638"/>
        <v>0</v>
      </c>
      <c r="FU216" s="150">
        <f t="shared" si="1335"/>
        <v>13698.941000000001</v>
      </c>
      <c r="FV216" s="68">
        <f t="shared" si="1639"/>
        <v>10024.03204671745</v>
      </c>
      <c r="FW216" s="68">
        <f t="shared" si="1639"/>
        <v>3674.9089532825506</v>
      </c>
      <c r="FX216" s="68">
        <f t="shared" si="1639"/>
        <v>0</v>
      </c>
      <c r="FY216" s="157">
        <f t="shared" si="1608"/>
        <v>-13698.941000000001</v>
      </c>
      <c r="FZ216" s="158" t="e">
        <f t="shared" si="1609"/>
        <v>#DIV/0!</v>
      </c>
      <c r="GA216" s="149">
        <f t="shared" si="1336"/>
        <v>0</v>
      </c>
      <c r="GB216" s="68">
        <f t="shared" si="1640"/>
        <v>0</v>
      </c>
      <c r="GC216" s="68">
        <f t="shared" si="1640"/>
        <v>0</v>
      </c>
      <c r="GD216" s="68">
        <f t="shared" si="1640"/>
        <v>0</v>
      </c>
      <c r="GE216" s="150">
        <f t="shared" si="1337"/>
        <v>13698.941000000001</v>
      </c>
      <c r="GF216" s="68">
        <f t="shared" si="1641"/>
        <v>10024.03204671745</v>
      </c>
      <c r="GG216" s="68">
        <f t="shared" si="1641"/>
        <v>3674.9089532825506</v>
      </c>
      <c r="GH216" s="68">
        <f t="shared" si="1641"/>
        <v>0</v>
      </c>
      <c r="GI216" s="157">
        <f t="shared" si="1612"/>
        <v>-13698.941000000001</v>
      </c>
      <c r="GJ216" s="158" t="e">
        <f t="shared" si="1613"/>
        <v>#DIV/0!</v>
      </c>
      <c r="GK216" s="149">
        <f t="shared" si="1338"/>
        <v>0</v>
      </c>
      <c r="GL216" s="68">
        <f t="shared" si="1642"/>
        <v>0</v>
      </c>
      <c r="GM216" s="68">
        <f t="shared" si="1642"/>
        <v>0</v>
      </c>
      <c r="GN216" s="68">
        <f t="shared" si="1642"/>
        <v>0</v>
      </c>
      <c r="GO216" s="150">
        <f t="shared" si="1339"/>
        <v>13698.941000000001</v>
      </c>
      <c r="GP216" s="68">
        <f t="shared" si="1643"/>
        <v>10024.03204671745</v>
      </c>
      <c r="GQ216" s="68">
        <f t="shared" si="1643"/>
        <v>3674.9089532825506</v>
      </c>
      <c r="GR216" s="68">
        <f t="shared" si="1643"/>
        <v>0</v>
      </c>
      <c r="GS216" s="157">
        <f t="shared" si="1616"/>
        <v>-13698.941000000001</v>
      </c>
      <c r="GT216" s="158" t="e">
        <f t="shared" si="1617"/>
        <v>#DIV/0!</v>
      </c>
      <c r="GV216" s="31"/>
      <c r="GX216" s="65">
        <f t="shared" si="1619"/>
        <v>0</v>
      </c>
      <c r="GZ216" s="79">
        <f t="shared" si="1375"/>
        <v>0</v>
      </c>
    </row>
    <row r="217" spans="1:215" ht="15" x14ac:dyDescent="0.2">
      <c r="A217" s="374"/>
      <c r="B217" s="190" t="s">
        <v>143</v>
      </c>
      <c r="C217" s="149">
        <f t="shared" si="1624"/>
        <v>382.97</v>
      </c>
      <c r="D217" s="157">
        <f>+[1]Аппарат!D212+[1]Филиалы!D139</f>
        <v>342.783419103553</v>
      </c>
      <c r="E217" s="157">
        <f>+[1]Аппарат!E212+[1]Филиалы!F139</f>
        <v>40.186580896447019</v>
      </c>
      <c r="F217" s="68">
        <f>+[1]Филиалы!E139</f>
        <v>0</v>
      </c>
      <c r="G217" s="150">
        <f t="shared" si="1413"/>
        <v>371.85299999999995</v>
      </c>
      <c r="H217" s="157">
        <f>+[1]Аппарат!H212+[1]Филиалы!H139</f>
        <v>365.88962842945898</v>
      </c>
      <c r="I217" s="157">
        <f>+[1]Аппарат!I212+[1]Филиалы!J139</f>
        <v>5.9633715705409998</v>
      </c>
      <c r="J217" s="157">
        <f>+[1]Аппарат!J212</f>
        <v>0</v>
      </c>
      <c r="K217" s="157">
        <f t="shared" si="1646"/>
        <v>11.117000000000075</v>
      </c>
      <c r="L217" s="158">
        <f t="shared" si="1647"/>
        <v>-2.9028383424289217</v>
      </c>
      <c r="M217" s="149">
        <f t="shared" si="1625"/>
        <v>369.50000000000006</v>
      </c>
      <c r="N217" s="157">
        <f>+[1]Аппарат!N212+[1]Филиалы!N139</f>
        <v>329.42546926760923</v>
      </c>
      <c r="O217" s="157">
        <f>+[1]Аппарат!O212+[1]Филиалы!P139</f>
        <v>40.074530732390812</v>
      </c>
      <c r="P217" s="68">
        <f>+[1]Филиалы!O139</f>
        <v>0</v>
      </c>
      <c r="Q217" s="150">
        <f t="shared" si="1644"/>
        <v>238.51394339999999</v>
      </c>
      <c r="R217" s="157">
        <f>+[1]Аппарат!R212+[1]Филиалы!R139</f>
        <v>237.9163394</v>
      </c>
      <c r="S217" s="157">
        <f>+[1]Аппарат!S212+[1]Филиалы!T139</f>
        <v>0.59760400000000002</v>
      </c>
      <c r="T217" s="157">
        <f>+[1]Аппарат!T212</f>
        <v>0</v>
      </c>
      <c r="U217" s="157">
        <f t="shared" si="1648"/>
        <v>130.98605660000007</v>
      </c>
      <c r="V217" s="158">
        <f t="shared" si="1649"/>
        <v>-35.44954170500678</v>
      </c>
      <c r="W217" s="149">
        <f t="shared" si="1308"/>
        <v>439.92</v>
      </c>
      <c r="X217" s="157">
        <f>+[1]Аппарат!X212+[1]Филиалы!X139</f>
        <v>399.73341910355299</v>
      </c>
      <c r="Y217" s="157">
        <f>+[1]Аппарат!Y212+[1]Филиалы!Z139</f>
        <v>40.186580896447033</v>
      </c>
      <c r="Z217" s="68">
        <f>+[1]Филиалы!Y139</f>
        <v>0</v>
      </c>
      <c r="AA217" s="150">
        <f t="shared" si="1309"/>
        <v>619.71368999999993</v>
      </c>
      <c r="AB217" s="157">
        <f>+[1]Аппарат!AB212+[1]Филиалы!AB139</f>
        <v>558.44898110171994</v>
      </c>
      <c r="AC217" s="157">
        <f>+[1]Аппарат!AC212+[1]Филиалы!AD139</f>
        <v>61.264708898280006</v>
      </c>
      <c r="AD217" s="157">
        <f>+[1]Аппарат!AD212</f>
        <v>0</v>
      </c>
      <c r="AE217" s="157">
        <f t="shared" si="1650"/>
        <v>-179.79368999999991</v>
      </c>
      <c r="AF217" s="158">
        <f t="shared" si="1651"/>
        <v>40.869633115111839</v>
      </c>
      <c r="AG217" s="149">
        <f t="shared" si="1310"/>
        <v>1192.3899999999999</v>
      </c>
      <c r="AH217" s="68">
        <f t="shared" si="1626"/>
        <v>1071.9423074747151</v>
      </c>
      <c r="AI217" s="68">
        <f t="shared" si="1626"/>
        <v>120.44769252528485</v>
      </c>
      <c r="AJ217" s="68">
        <f t="shared" si="1626"/>
        <v>0</v>
      </c>
      <c r="AK217" s="150">
        <f t="shared" si="1311"/>
        <v>1230.0806333999999</v>
      </c>
      <c r="AL217" s="68">
        <f t="shared" si="1627"/>
        <v>1162.2549489311789</v>
      </c>
      <c r="AM217" s="68">
        <f t="shared" si="1627"/>
        <v>67.825684468821009</v>
      </c>
      <c r="AN217" s="68">
        <f t="shared" si="1627"/>
        <v>0</v>
      </c>
      <c r="AO217" s="157">
        <f t="shared" si="1652"/>
        <v>-37.690633400000024</v>
      </c>
      <c r="AP217" s="158">
        <f t="shared" si="1653"/>
        <v>3.1609316918122374</v>
      </c>
      <c r="AQ217" s="149">
        <f t="shared" si="1312"/>
        <v>448.36</v>
      </c>
      <c r="AR217" s="157">
        <f>+[1]Аппарат!AR212+[1]Филиалы!AR139</f>
        <v>408.17341910355299</v>
      </c>
      <c r="AS217" s="157">
        <f>+[1]Аппарат!AS212+[1]Филиалы!AT139</f>
        <v>40.186580896447033</v>
      </c>
      <c r="AT217" s="68">
        <f>+[1]Филиалы!AS139</f>
        <v>0</v>
      </c>
      <c r="AU217" s="150">
        <f t="shared" si="1313"/>
        <v>818.81884000000002</v>
      </c>
      <c r="AV217" s="157">
        <f>+[1]Аппарат!AV212+[1]Филиалы!AV139</f>
        <v>723.34896485478532</v>
      </c>
      <c r="AW217" s="157">
        <f>+[1]Аппарат!AW212+[1]Филиалы!AX139</f>
        <v>95.469875145214672</v>
      </c>
      <c r="AX217" s="68">
        <f>+[1]Аппарат!AX212</f>
        <v>0</v>
      </c>
      <c r="AY217" s="157">
        <f t="shared" si="1654"/>
        <v>-370.45884000000001</v>
      </c>
      <c r="AZ217" s="158">
        <f t="shared" si="1655"/>
        <v>82.62531001873495</v>
      </c>
      <c r="BA217" s="149">
        <f t="shared" si="1314"/>
        <v>441.66</v>
      </c>
      <c r="BB217" s="157">
        <f>+[1]Аппарат!BB212+[1]Филиалы!BB139</f>
        <v>400.81009859739265</v>
      </c>
      <c r="BC217" s="157">
        <f>+[1]Аппарат!BC212+[1]Филиалы!BD139</f>
        <v>40.849901402607394</v>
      </c>
      <c r="BD217" s="68">
        <f>+[1]Филиалы!BC139</f>
        <v>0</v>
      </c>
      <c r="BE217" s="150">
        <f t="shared" si="1315"/>
        <v>451.12983000000003</v>
      </c>
      <c r="BF217" s="157">
        <f>+[1]Аппарат!BF212+[1]Филиалы!BF139</f>
        <v>451.12983000000003</v>
      </c>
      <c r="BG217" s="157">
        <f>+[1]Аппарат!BG212+[1]Филиалы!BH139</f>
        <v>0</v>
      </c>
      <c r="BH217" s="68">
        <f>+[1]Аппарат!BH212</f>
        <v>0</v>
      </c>
      <c r="BI217" s="157">
        <f t="shared" si="1656"/>
        <v>-9.4698300000000017</v>
      </c>
      <c r="BJ217" s="158">
        <f t="shared" si="1657"/>
        <v>2.1441448172802637</v>
      </c>
      <c r="BK217" s="149">
        <f t="shared" si="1316"/>
        <v>506.1</v>
      </c>
      <c r="BL217" s="157">
        <f>+[1]Аппарат!BL212+[1]Филиалы!BL139</f>
        <v>465.913419103553</v>
      </c>
      <c r="BM217" s="157">
        <f>+[1]Аппарат!BM212+[1]Филиалы!BN139</f>
        <v>40.186580896447019</v>
      </c>
      <c r="BN217" s="68">
        <f>+[1]Филиалы!BM139</f>
        <v>0</v>
      </c>
      <c r="BO217" s="150">
        <f t="shared" si="1317"/>
        <v>878.48081999999999</v>
      </c>
      <c r="BP217" s="157">
        <f>+[1]Аппарат!BP212+[1]Филиалы!BP139</f>
        <v>804.44607961851557</v>
      </c>
      <c r="BQ217" s="157">
        <f>+[1]Аппарат!BQ212+[1]Филиалы!BR139</f>
        <v>74.034740381484482</v>
      </c>
      <c r="BR217" s="68">
        <f>+[1]Аппарат!BR212</f>
        <v>0</v>
      </c>
      <c r="BS217" s="157">
        <f t="shared" si="1658"/>
        <v>-372.38081999999997</v>
      </c>
      <c r="BT217" s="158">
        <f t="shared" si="1659"/>
        <v>73.578506224066388</v>
      </c>
      <c r="BU217" s="149">
        <f t="shared" si="1318"/>
        <v>1396.1200000000001</v>
      </c>
      <c r="BV217" s="68">
        <f t="shared" si="1628"/>
        <v>1274.8969368044986</v>
      </c>
      <c r="BW217" s="68">
        <f t="shared" si="1628"/>
        <v>121.22306319550145</v>
      </c>
      <c r="BX217" s="68">
        <f t="shared" si="1628"/>
        <v>0</v>
      </c>
      <c r="BY217" s="150">
        <f t="shared" si="1319"/>
        <v>2148.42949</v>
      </c>
      <c r="BZ217" s="68">
        <f t="shared" si="1629"/>
        <v>1978.9248744733009</v>
      </c>
      <c r="CA217" s="68">
        <f t="shared" si="1629"/>
        <v>169.50461552669915</v>
      </c>
      <c r="CB217" s="68">
        <f t="shared" si="1629"/>
        <v>0</v>
      </c>
      <c r="CC217" s="157">
        <f t="shared" si="1660"/>
        <v>-752.30948999999987</v>
      </c>
      <c r="CD217" s="158">
        <f t="shared" si="1661"/>
        <v>53.885732601782053</v>
      </c>
      <c r="CE217" s="149">
        <f t="shared" si="1320"/>
        <v>2588.5100000000002</v>
      </c>
      <c r="CF217" s="68">
        <f t="shared" si="1630"/>
        <v>2346.8392442792137</v>
      </c>
      <c r="CG217" s="68">
        <f t="shared" si="1630"/>
        <v>241.6707557207863</v>
      </c>
      <c r="CH217" s="68">
        <f t="shared" si="1630"/>
        <v>0</v>
      </c>
      <c r="CI217" s="150">
        <f t="shared" si="1321"/>
        <v>3378.5101234000003</v>
      </c>
      <c r="CJ217" s="68">
        <f t="shared" si="1631"/>
        <v>3141.17982340448</v>
      </c>
      <c r="CK217" s="68">
        <f t="shared" si="1631"/>
        <v>237.33029999552016</v>
      </c>
      <c r="CL217" s="68">
        <f t="shared" si="1631"/>
        <v>0</v>
      </c>
      <c r="CM217" s="157">
        <f t="shared" si="1662"/>
        <v>-790.00012340000012</v>
      </c>
      <c r="CN217" s="158">
        <f t="shared" si="1663"/>
        <v>30.519492812467405</v>
      </c>
      <c r="CO217" s="149">
        <f t="shared" si="1632"/>
        <v>411.28000000000003</v>
      </c>
      <c r="CP217" s="157">
        <f>+[1]Аппарат!CP212+[1]Филиалы!CP139</f>
        <v>371.093419103553</v>
      </c>
      <c r="CQ217" s="157">
        <f>+[1]Аппарат!CQ212+[1]Филиалы!CR139</f>
        <v>40.18658089644704</v>
      </c>
      <c r="CR217" s="68">
        <f>+[1]Филиалы!CQ139</f>
        <v>0</v>
      </c>
      <c r="CS217" s="150">
        <f t="shared" si="1581"/>
        <v>664.52454</v>
      </c>
      <c r="CT217" s="157">
        <f>+[1]Аппарат!CT212+[1]Филиалы!CT139</f>
        <v>603.02495422518291</v>
      </c>
      <c r="CU217" s="157">
        <f>+[1]Аппарат!CU212+[1]Филиалы!CV139</f>
        <v>61.499585774817106</v>
      </c>
      <c r="CV217" s="68">
        <f>+[1]Аппарат!CV212</f>
        <v>0</v>
      </c>
      <c r="CW217" s="157">
        <f t="shared" si="1582"/>
        <v>-253.24453999999997</v>
      </c>
      <c r="CX217" s="158">
        <f t="shared" si="1583"/>
        <v>61.574727679439775</v>
      </c>
      <c r="CY217" s="149">
        <f t="shared" si="1668"/>
        <v>402.47</v>
      </c>
      <c r="CZ217" s="157">
        <f>+[1]Аппарат!CZ212+[1]Филиалы!CZ139</f>
        <v>361.62380488028668</v>
      </c>
      <c r="DA217" s="157">
        <f>+[1]Аппарат!DA212+[1]Филиалы!DB139</f>
        <v>40.846195119713322</v>
      </c>
      <c r="DB217" s="68">
        <f>+[1]Филиалы!DA139</f>
        <v>0</v>
      </c>
      <c r="DC217" s="150">
        <f t="shared" si="1645"/>
        <v>572.41569000000004</v>
      </c>
      <c r="DD217" s="157">
        <f>+[1]Аппарат!DD212+[1]Филиалы!DD139</f>
        <v>565.97797301781225</v>
      </c>
      <c r="DE217" s="157">
        <f>+[1]Аппарат!DE212+[1]Филиалы!DF139</f>
        <v>6.4377169821878004</v>
      </c>
      <c r="DF217" s="68">
        <f>+[1]Аппарат!DF212</f>
        <v>0</v>
      </c>
      <c r="DG217" s="157">
        <f t="shared" si="1586"/>
        <v>-169.94569000000001</v>
      </c>
      <c r="DH217" s="158">
        <f t="shared" si="1587"/>
        <v>42.225678932591251</v>
      </c>
      <c r="DI217" s="149">
        <f t="shared" si="1322"/>
        <v>504.89</v>
      </c>
      <c r="DJ217" s="157">
        <f>+[1]Аппарат!DJ212+[1]Филиалы!DJ139</f>
        <v>464.70341910355296</v>
      </c>
      <c r="DK217" s="157">
        <f>+[1]Аппарат!DK212+[1]Филиалы!DL139</f>
        <v>40.18658089644704</v>
      </c>
      <c r="DL217" s="68">
        <f>+[1]Филиалы!DK139</f>
        <v>0</v>
      </c>
      <c r="DM217" s="150">
        <f t="shared" si="1323"/>
        <v>1524.52892</v>
      </c>
      <c r="DN217" s="157">
        <f>+[1]Аппарат!DN212+[1]Филиалы!DN139</f>
        <v>1408.326644813113</v>
      </c>
      <c r="DO217" s="157">
        <f>+[1]Аппарат!DO212+[1]Филиалы!DP139</f>
        <v>116.20227518688695</v>
      </c>
      <c r="DP217" s="68">
        <f>+[1]Аппарат!DP212</f>
        <v>0</v>
      </c>
      <c r="DQ217" s="157">
        <f t="shared" si="1588"/>
        <v>-1019.63892</v>
      </c>
      <c r="DR217" s="158">
        <f t="shared" si="1589"/>
        <v>201.95268672384088</v>
      </c>
      <c r="DS217" s="149">
        <f t="shared" si="1590"/>
        <v>1318.64</v>
      </c>
      <c r="DT217" s="68">
        <f t="shared" si="1634"/>
        <v>1197.4206430873926</v>
      </c>
      <c r="DU217" s="68">
        <f t="shared" si="1634"/>
        <v>121.21935691260741</v>
      </c>
      <c r="DV217" s="68">
        <f t="shared" si="1634"/>
        <v>0</v>
      </c>
      <c r="DW217" s="150">
        <f t="shared" si="1325"/>
        <v>2761.4691499999999</v>
      </c>
      <c r="DX217" s="68">
        <f t="shared" si="1635"/>
        <v>2577.3295720561082</v>
      </c>
      <c r="DY217" s="68">
        <f t="shared" si="1635"/>
        <v>184.13957794389185</v>
      </c>
      <c r="DZ217" s="68">
        <f t="shared" si="1635"/>
        <v>0</v>
      </c>
      <c r="EA217" s="157">
        <f t="shared" si="1593"/>
        <v>-1442.8291499999998</v>
      </c>
      <c r="EB217" s="158">
        <f t="shared" si="1594"/>
        <v>109.41797230479887</v>
      </c>
      <c r="EC217" s="149">
        <f t="shared" si="1595"/>
        <v>3907.15</v>
      </c>
      <c r="ED217" s="68">
        <f t="shared" si="1636"/>
        <v>3544.2598873666066</v>
      </c>
      <c r="EE217" s="68">
        <f t="shared" si="1636"/>
        <v>362.8901126333937</v>
      </c>
      <c r="EF217" s="68">
        <f t="shared" si="1636"/>
        <v>0</v>
      </c>
      <c r="EG217" s="150">
        <f t="shared" si="1327"/>
        <v>6139.9792734000002</v>
      </c>
      <c r="EH217" s="68">
        <f t="shared" si="1637"/>
        <v>5718.5093954605882</v>
      </c>
      <c r="EI217" s="68">
        <f t="shared" si="1637"/>
        <v>421.46987793941202</v>
      </c>
      <c r="EJ217" s="68">
        <f t="shared" si="1637"/>
        <v>0</v>
      </c>
      <c r="EK217" s="157">
        <f t="shared" si="1598"/>
        <v>-2232.8292734000001</v>
      </c>
      <c r="EL217" s="158">
        <f t="shared" si="1599"/>
        <v>57.147262669720902</v>
      </c>
      <c r="EM217" s="149">
        <f t="shared" si="1328"/>
        <v>430.71</v>
      </c>
      <c r="EN217" s="157">
        <f>+[1]Аппарат!EN212+[1]Филиалы!EN139</f>
        <v>390.52341910355295</v>
      </c>
      <c r="EO217" s="157">
        <f>+[1]Аппарат!EO212+[1]Филиалы!EP139</f>
        <v>40.186580896447033</v>
      </c>
      <c r="EP217" s="68">
        <f>+[1]Филиалы!EO139</f>
        <v>0</v>
      </c>
      <c r="EQ217" s="150">
        <f t="shared" si="1329"/>
        <v>1230.6472999999999</v>
      </c>
      <c r="ER217" s="157">
        <f>+[1]Аппарат!ER212+[1]Филиалы!ER139</f>
        <v>987.67735064404405</v>
      </c>
      <c r="ES217" s="157">
        <f>+[1]Аппарат!ES212+[1]Филиалы!ET139</f>
        <v>210.96994935595578</v>
      </c>
      <c r="ET217" s="68">
        <f>+[1]Аппарат!ET212+[1]Филиалы!ES139</f>
        <v>32</v>
      </c>
      <c r="EU217" s="157">
        <f t="shared" si="1600"/>
        <v>-799.93729999999982</v>
      </c>
      <c r="EV217" s="158">
        <f t="shared" si="1601"/>
        <v>185.72526758143528</v>
      </c>
      <c r="EW217" s="149">
        <f t="shared" si="1330"/>
        <v>404.29000000000008</v>
      </c>
      <c r="EX217" s="157">
        <f>+[1]Аппарат!EX212+[1]Филиалы!EX139</f>
        <v>363.42745013629599</v>
      </c>
      <c r="EY217" s="157">
        <f>+[1]Аппарат!EY212+[1]Филиалы!EZ139</f>
        <v>40.862549863704068</v>
      </c>
      <c r="EZ217" s="68">
        <f>+[1]Филиалы!EY139</f>
        <v>0</v>
      </c>
      <c r="FA217" s="150">
        <f t="shared" si="1331"/>
        <v>403.39207000000005</v>
      </c>
      <c r="FB217" s="157">
        <f>+[1]Аппарат!FB212+[1]Филиалы!FB139</f>
        <v>371.69303097071543</v>
      </c>
      <c r="FC217" s="157">
        <f>+[1]Аппарат!FC212+[1]Филиалы!FD139</f>
        <v>31.699039029284595</v>
      </c>
      <c r="FD217" s="68">
        <f>+[1]Аппарат!FD212</f>
        <v>0</v>
      </c>
      <c r="FE217" s="157">
        <f t="shared" si="1602"/>
        <v>0.89793000000003076</v>
      </c>
      <c r="FF217" s="158">
        <f t="shared" si="1603"/>
        <v>-0.22210047243316922</v>
      </c>
      <c r="FG217" s="149">
        <f t="shared" si="1332"/>
        <v>10468.329999999998</v>
      </c>
      <c r="FH217" s="157">
        <f>+[1]Аппарат!FH212+[1]Филиалы!FH139</f>
        <v>7749.0380260070833</v>
      </c>
      <c r="FI217" s="157">
        <f>+[1]Аппарат!FI212+[1]Филиалы!FJ139</f>
        <v>2719.2919739929152</v>
      </c>
      <c r="FJ217" s="68">
        <f>+[1]Филиалы!FI139</f>
        <v>0</v>
      </c>
      <c r="FK217" s="150">
        <f t="shared" si="1333"/>
        <v>21527.006740000001</v>
      </c>
      <c r="FL217" s="157">
        <f>+[1]Аппарат!FL212+[1]Филиалы!FL139</f>
        <v>16369.626852823361</v>
      </c>
      <c r="FM217" s="157">
        <f>+[1]Аппарат!FM212+[1]Филиалы!FN139</f>
        <v>5157.3798871766394</v>
      </c>
      <c r="FN217" s="68">
        <f>+[1]Аппарат!FN212</f>
        <v>0</v>
      </c>
      <c r="FO217" s="157">
        <f t="shared" si="1604"/>
        <v>-11058.676740000003</v>
      </c>
      <c r="FP217" s="158">
        <f t="shared" si="1605"/>
        <v>105.63935928653382</v>
      </c>
      <c r="FQ217" s="149">
        <f t="shared" si="1334"/>
        <v>11303.329999999998</v>
      </c>
      <c r="FR217" s="68">
        <f t="shared" si="1638"/>
        <v>8502.9888952469319</v>
      </c>
      <c r="FS217" s="68">
        <f t="shared" si="1638"/>
        <v>2800.3411047530662</v>
      </c>
      <c r="FT217" s="68">
        <f t="shared" si="1638"/>
        <v>0</v>
      </c>
      <c r="FU217" s="150">
        <f t="shared" si="1335"/>
        <v>23161.046109999999</v>
      </c>
      <c r="FV217" s="68">
        <f t="shared" si="1639"/>
        <v>17728.99723443812</v>
      </c>
      <c r="FW217" s="68">
        <f t="shared" si="1639"/>
        <v>5400.0488755618799</v>
      </c>
      <c r="FX217" s="68">
        <f t="shared" si="1639"/>
        <v>32</v>
      </c>
      <c r="FY217" s="157">
        <f t="shared" si="1608"/>
        <v>-11857.716110000001</v>
      </c>
      <c r="FZ217" s="158">
        <f t="shared" si="1609"/>
        <v>104.90462642424845</v>
      </c>
      <c r="GA217" s="149">
        <f t="shared" si="1336"/>
        <v>12621.969999999998</v>
      </c>
      <c r="GB217" s="68">
        <f t="shared" si="1640"/>
        <v>9700.4095383343247</v>
      </c>
      <c r="GC217" s="68">
        <f t="shared" si="1640"/>
        <v>2921.5604616656738</v>
      </c>
      <c r="GD217" s="68">
        <f t="shared" si="1640"/>
        <v>0</v>
      </c>
      <c r="GE217" s="150">
        <f t="shared" si="1337"/>
        <v>25922.51526</v>
      </c>
      <c r="GF217" s="68">
        <f t="shared" si="1641"/>
        <v>20306.326806494228</v>
      </c>
      <c r="GG217" s="68">
        <f t="shared" si="1641"/>
        <v>5584.1884535057716</v>
      </c>
      <c r="GH217" s="68">
        <f t="shared" si="1641"/>
        <v>32</v>
      </c>
      <c r="GI217" s="157">
        <f t="shared" si="1612"/>
        <v>-13300.545260000003</v>
      </c>
      <c r="GJ217" s="158">
        <f t="shared" si="1613"/>
        <v>105.37614381907105</v>
      </c>
      <c r="GK217" s="149">
        <f t="shared" si="1338"/>
        <v>15210.479999999998</v>
      </c>
      <c r="GL217" s="68">
        <f t="shared" si="1642"/>
        <v>12047.248782613538</v>
      </c>
      <c r="GM217" s="68">
        <f t="shared" si="1642"/>
        <v>3163.2312173864598</v>
      </c>
      <c r="GN217" s="68">
        <f t="shared" si="1642"/>
        <v>0</v>
      </c>
      <c r="GO217" s="150">
        <f t="shared" si="1339"/>
        <v>29301.0253834</v>
      </c>
      <c r="GP217" s="68">
        <f t="shared" si="1643"/>
        <v>23447.506629898708</v>
      </c>
      <c r="GQ217" s="68">
        <f t="shared" si="1643"/>
        <v>5821.5187535012919</v>
      </c>
      <c r="GR217" s="68">
        <f t="shared" si="1643"/>
        <v>32</v>
      </c>
      <c r="GS217" s="157">
        <f t="shared" si="1616"/>
        <v>-14090.545383400002</v>
      </c>
      <c r="GT217" s="158">
        <f t="shared" si="1617"/>
        <v>92.637085637008198</v>
      </c>
      <c r="GU217" s="65">
        <f>+GO218-GO209+GO225</f>
        <v>374446.82251063891</v>
      </c>
      <c r="GV217" s="31">
        <f>+GK217-[1]Шатура!GK139</f>
        <v>15126.479999999998</v>
      </c>
      <c r="GX217" s="65">
        <f t="shared" si="1619"/>
        <v>-3378.5101234000003</v>
      </c>
      <c r="GZ217" s="79">
        <f t="shared" si="1375"/>
        <v>1230.0806333999999</v>
      </c>
    </row>
    <row r="218" spans="1:215" s="76" customFormat="1" ht="15" x14ac:dyDescent="0.2">
      <c r="A218" s="187" t="s">
        <v>290</v>
      </c>
      <c r="B218" s="188" t="s">
        <v>461</v>
      </c>
      <c r="C218" s="147">
        <f t="shared" ref="C218:C226" si="1669">SUM(D218:F218)</f>
        <v>17130.947</v>
      </c>
      <c r="D218" s="145">
        <f>SUM(D205:D217)</f>
        <v>12715.295322458713</v>
      </c>
      <c r="E218" s="145">
        <f t="shared" ref="E218:BP218" si="1670">SUM(E205:E217)</f>
        <v>4415.6516775412874</v>
      </c>
      <c r="F218" s="145">
        <f t="shared" si="1670"/>
        <v>0</v>
      </c>
      <c r="G218" s="145">
        <f t="shared" si="1670"/>
        <v>15284.522780821999</v>
      </c>
      <c r="H218" s="145">
        <f t="shared" si="1670"/>
        <v>14258.221745656292</v>
      </c>
      <c r="I218" s="145">
        <f t="shared" si="1670"/>
        <v>992.28563804370697</v>
      </c>
      <c r="J218" s="145">
        <f t="shared" si="1670"/>
        <v>34.015397122000003</v>
      </c>
      <c r="K218" s="145">
        <f t="shared" si="1670"/>
        <v>1846.4242191779995</v>
      </c>
      <c r="L218" s="146" t="e">
        <f t="shared" si="1670"/>
        <v>#DIV/0!</v>
      </c>
      <c r="M218" s="147">
        <f t="shared" si="1670"/>
        <v>17967.762333333332</v>
      </c>
      <c r="N218" s="145">
        <f t="shared" si="1670"/>
        <v>13341.786307029724</v>
      </c>
      <c r="O218" s="145">
        <f t="shared" si="1670"/>
        <v>4625.9760263036087</v>
      </c>
      <c r="P218" s="145">
        <f t="shared" si="1670"/>
        <v>0</v>
      </c>
      <c r="Q218" s="145">
        <f t="shared" si="1670"/>
        <v>13939.136781786201</v>
      </c>
      <c r="R218" s="145">
        <f t="shared" si="1670"/>
        <v>13133.258447252703</v>
      </c>
      <c r="S218" s="145">
        <f t="shared" si="1670"/>
        <v>773.08199736200004</v>
      </c>
      <c r="T218" s="145">
        <f t="shared" si="1670"/>
        <v>32.796337171500006</v>
      </c>
      <c r="U218" s="145">
        <f t="shared" si="1670"/>
        <v>4028.6255515471325</v>
      </c>
      <c r="V218" s="146" t="e">
        <f t="shared" si="1670"/>
        <v>#DIV/0!</v>
      </c>
      <c r="W218" s="147">
        <f t="shared" si="1670"/>
        <v>30989.980666666666</v>
      </c>
      <c r="X218" s="145">
        <f t="shared" si="1670"/>
        <v>23984.527109132123</v>
      </c>
      <c r="Y218" s="145">
        <f t="shared" si="1670"/>
        <v>7005.4535575345417</v>
      </c>
      <c r="Z218" s="145">
        <f t="shared" si="1670"/>
        <v>0</v>
      </c>
      <c r="AA218" s="145">
        <f t="shared" si="1670"/>
        <v>24595.138118076</v>
      </c>
      <c r="AB218" s="145">
        <f t="shared" si="1670"/>
        <v>22240.764956944924</v>
      </c>
      <c r="AC218" s="145">
        <f t="shared" si="1670"/>
        <v>2322.0868876550803</v>
      </c>
      <c r="AD218" s="145">
        <f t="shared" si="1670"/>
        <v>32.286273476000005</v>
      </c>
      <c r="AE218" s="145">
        <f t="shared" si="1670"/>
        <v>6394.8425485906673</v>
      </c>
      <c r="AF218" s="146" t="e">
        <f t="shared" si="1670"/>
        <v>#DIV/0!</v>
      </c>
      <c r="AG218" s="147">
        <f t="shared" si="1670"/>
        <v>66088.69</v>
      </c>
      <c r="AH218" s="145">
        <f t="shared" si="1670"/>
        <v>50041.608738620569</v>
      </c>
      <c r="AI218" s="145">
        <f t="shared" si="1670"/>
        <v>16047.081261379441</v>
      </c>
      <c r="AJ218" s="145">
        <f t="shared" si="1670"/>
        <v>0</v>
      </c>
      <c r="AK218" s="145">
        <f t="shared" si="1670"/>
        <v>53818.797680684198</v>
      </c>
      <c r="AL218" s="145">
        <f t="shared" si="1670"/>
        <v>49632.245149853909</v>
      </c>
      <c r="AM218" s="145">
        <f t="shared" si="1670"/>
        <v>4087.4545230607873</v>
      </c>
      <c r="AN218" s="145">
        <f t="shared" si="1670"/>
        <v>99.098007769500015</v>
      </c>
      <c r="AO218" s="145">
        <f t="shared" si="1670"/>
        <v>12269.892319315799</v>
      </c>
      <c r="AP218" s="146" t="e">
        <f t="shared" si="1670"/>
        <v>#DIV/0!</v>
      </c>
      <c r="AQ218" s="147">
        <f t="shared" si="1670"/>
        <v>21120.240333333331</v>
      </c>
      <c r="AR218" s="145">
        <f t="shared" si="1670"/>
        <v>15811.553524759889</v>
      </c>
      <c r="AS218" s="145">
        <f t="shared" si="1670"/>
        <v>5308.6868085734441</v>
      </c>
      <c r="AT218" s="145">
        <f t="shared" si="1670"/>
        <v>0</v>
      </c>
      <c r="AU218" s="145">
        <f t="shared" si="1670"/>
        <v>13911.97992</v>
      </c>
      <c r="AV218" s="145">
        <f t="shared" si="1670"/>
        <v>10248.373301774343</v>
      </c>
      <c r="AW218" s="145">
        <f t="shared" si="1670"/>
        <v>3663.6066182256577</v>
      </c>
      <c r="AX218" s="145">
        <f t="shared" si="1670"/>
        <v>0</v>
      </c>
      <c r="AY218" s="145">
        <f t="shared" si="1670"/>
        <v>7208.2604133333316</v>
      </c>
      <c r="AZ218" s="146" t="e">
        <f t="shared" si="1670"/>
        <v>#DIV/0!</v>
      </c>
      <c r="BA218" s="147">
        <f t="shared" si="1670"/>
        <v>21438.343666666664</v>
      </c>
      <c r="BB218" s="145">
        <f t="shared" si="1670"/>
        <v>15815.087671020143</v>
      </c>
      <c r="BC218" s="145">
        <f t="shared" si="1670"/>
        <v>5623.255995646522</v>
      </c>
      <c r="BD218" s="145">
        <f t="shared" si="1670"/>
        <v>0</v>
      </c>
      <c r="BE218" s="145">
        <f t="shared" si="1670"/>
        <v>16092.554409999999</v>
      </c>
      <c r="BF218" s="145">
        <f t="shared" si="1670"/>
        <v>11779.622075583726</v>
      </c>
      <c r="BG218" s="145">
        <f t="shared" si="1670"/>
        <v>4312.9323344162749</v>
      </c>
      <c r="BH218" s="145">
        <f t="shared" si="1670"/>
        <v>0</v>
      </c>
      <c r="BI218" s="145">
        <f t="shared" si="1670"/>
        <v>5345.7892566666633</v>
      </c>
      <c r="BJ218" s="146" t="e">
        <f t="shared" si="1670"/>
        <v>#DIV/0!</v>
      </c>
      <c r="BK218" s="147">
        <f t="shared" si="1670"/>
        <v>32948.336666666662</v>
      </c>
      <c r="BL218" s="145">
        <f t="shared" si="1670"/>
        <v>25273.106760858005</v>
      </c>
      <c r="BM218" s="145">
        <f t="shared" si="1670"/>
        <v>7675.2299058086564</v>
      </c>
      <c r="BN218" s="145">
        <f t="shared" si="1670"/>
        <v>0</v>
      </c>
      <c r="BO218" s="145">
        <f t="shared" si="1670"/>
        <v>34107.09010757925</v>
      </c>
      <c r="BP218" s="145">
        <f t="shared" si="1670"/>
        <v>28011.979831814755</v>
      </c>
      <c r="BQ218" s="145">
        <f t="shared" ref="BQ218:EB218" si="1671">SUM(BQ205:BQ217)</f>
        <v>6095.110275764494</v>
      </c>
      <c r="BR218" s="145">
        <f t="shared" si="1671"/>
        <v>0</v>
      </c>
      <c r="BS218" s="145">
        <f t="shared" si="1671"/>
        <v>-1158.7534409125851</v>
      </c>
      <c r="BT218" s="146" t="e">
        <f t="shared" si="1671"/>
        <v>#DIV/0!</v>
      </c>
      <c r="BU218" s="147">
        <f t="shared" si="1671"/>
        <v>75506.920666666643</v>
      </c>
      <c r="BV218" s="145">
        <f t="shared" si="1671"/>
        <v>56899.747956638043</v>
      </c>
      <c r="BW218" s="145">
        <f t="shared" si="1671"/>
        <v>18607.172710028623</v>
      </c>
      <c r="BX218" s="145">
        <f t="shared" si="1671"/>
        <v>0</v>
      </c>
      <c r="BY218" s="145">
        <f t="shared" si="1671"/>
        <v>64111.624437579259</v>
      </c>
      <c r="BZ218" s="145">
        <f t="shared" si="1671"/>
        <v>50039.97520917283</v>
      </c>
      <c r="CA218" s="145">
        <f t="shared" si="1671"/>
        <v>14071.649228406426</v>
      </c>
      <c r="CB218" s="145">
        <f t="shared" si="1671"/>
        <v>0</v>
      </c>
      <c r="CC218" s="145">
        <f t="shared" si="1671"/>
        <v>11395.296229087402</v>
      </c>
      <c r="CD218" s="146" t="e">
        <f t="shared" si="1671"/>
        <v>#DIV/0!</v>
      </c>
      <c r="CE218" s="147">
        <f t="shared" si="1671"/>
        <v>141595.61066666667</v>
      </c>
      <c r="CF218" s="145">
        <f t="shared" si="1671"/>
        <v>106941.3566952586</v>
      </c>
      <c r="CG218" s="145">
        <f t="shared" si="1671"/>
        <v>34654.253971408063</v>
      </c>
      <c r="CH218" s="145">
        <f t="shared" si="1671"/>
        <v>0</v>
      </c>
      <c r="CI218" s="145">
        <f t="shared" si="1671"/>
        <v>117930.42211826346</v>
      </c>
      <c r="CJ218" s="145">
        <f t="shared" si="1671"/>
        <v>99672.220359026731</v>
      </c>
      <c r="CK218" s="145">
        <f t="shared" si="1671"/>
        <v>18159.103751467213</v>
      </c>
      <c r="CL218" s="145">
        <f t="shared" si="1671"/>
        <v>99.098007769500015</v>
      </c>
      <c r="CM218" s="145">
        <f t="shared" si="1671"/>
        <v>23665.188548403199</v>
      </c>
      <c r="CN218" s="146" t="e">
        <f t="shared" si="1671"/>
        <v>#DIV/0!</v>
      </c>
      <c r="CO218" s="147">
        <f t="shared" si="1671"/>
        <v>22888.166999999998</v>
      </c>
      <c r="CP218" s="145">
        <f t="shared" si="1671"/>
        <v>17132.962625910477</v>
      </c>
      <c r="CQ218" s="145">
        <f t="shared" si="1671"/>
        <v>5755.2043740895233</v>
      </c>
      <c r="CR218" s="145">
        <f t="shared" si="1671"/>
        <v>0</v>
      </c>
      <c r="CS218" s="145">
        <f t="shared" si="1671"/>
        <v>79133.571690000012</v>
      </c>
      <c r="CT218" s="145">
        <f t="shared" si="1671"/>
        <v>56061.362185538092</v>
      </c>
      <c r="CU218" s="145">
        <f t="shared" si="1671"/>
        <v>23072.209504461916</v>
      </c>
      <c r="CV218" s="145">
        <f t="shared" si="1671"/>
        <v>0</v>
      </c>
      <c r="CW218" s="145">
        <f t="shared" si="1671"/>
        <v>-56245.40469000001</v>
      </c>
      <c r="CX218" s="146" t="e">
        <f t="shared" si="1671"/>
        <v>#DIV/0!</v>
      </c>
      <c r="CY218" s="147">
        <f t="shared" si="1671"/>
        <v>22327.047000000006</v>
      </c>
      <c r="CZ218" s="145">
        <f t="shared" si="1671"/>
        <v>16477.377892204073</v>
      </c>
      <c r="DA218" s="145">
        <f t="shared" si="1671"/>
        <v>5849.6691077959285</v>
      </c>
      <c r="DB218" s="145">
        <f t="shared" si="1671"/>
        <v>0</v>
      </c>
      <c r="DC218" s="145">
        <f t="shared" si="1671"/>
        <v>18046.260050000001</v>
      </c>
      <c r="DD218" s="145">
        <f t="shared" si="1671"/>
        <v>13406.699748702518</v>
      </c>
      <c r="DE218" s="145">
        <f t="shared" si="1671"/>
        <v>4639.5603012974798</v>
      </c>
      <c r="DF218" s="145">
        <f t="shared" si="1671"/>
        <v>0</v>
      </c>
      <c r="DG218" s="145">
        <f t="shared" si="1671"/>
        <v>4280.7869500000033</v>
      </c>
      <c r="DH218" s="146" t="e">
        <f t="shared" si="1671"/>
        <v>#DIV/0!</v>
      </c>
      <c r="DI218" s="147">
        <f t="shared" si="1671"/>
        <v>33805.686999999998</v>
      </c>
      <c r="DJ218" s="145">
        <f t="shared" si="1671"/>
        <v>25907.198311433302</v>
      </c>
      <c r="DK218" s="145">
        <f t="shared" si="1671"/>
        <v>7898.4886885666992</v>
      </c>
      <c r="DL218" s="145">
        <f t="shared" si="1671"/>
        <v>0</v>
      </c>
      <c r="DM218" s="145">
        <f t="shared" si="1671"/>
        <v>63394.792259999995</v>
      </c>
      <c r="DN218" s="145">
        <f t="shared" si="1671"/>
        <v>48043.9298717368</v>
      </c>
      <c r="DO218" s="145">
        <f t="shared" si="1671"/>
        <v>15350.862388263196</v>
      </c>
      <c r="DP218" s="145">
        <f t="shared" si="1671"/>
        <v>0</v>
      </c>
      <c r="DQ218" s="145">
        <f t="shared" si="1671"/>
        <v>-29589.10526</v>
      </c>
      <c r="DR218" s="146" t="e">
        <f t="shared" si="1671"/>
        <v>#DIV/0!</v>
      </c>
      <c r="DS218" s="147">
        <f t="shared" si="1671"/>
        <v>79020.901000000013</v>
      </c>
      <c r="DT218" s="145">
        <f t="shared" si="1671"/>
        <v>59517.538829547848</v>
      </c>
      <c r="DU218" s="145">
        <f t="shared" si="1671"/>
        <v>19503.36217045215</v>
      </c>
      <c r="DV218" s="145">
        <f t="shared" si="1671"/>
        <v>0</v>
      </c>
      <c r="DW218" s="145">
        <f t="shared" si="1671"/>
        <v>160574.62399999998</v>
      </c>
      <c r="DX218" s="145">
        <f t="shared" si="1671"/>
        <v>117511.99180597744</v>
      </c>
      <c r="DY218" s="145">
        <f t="shared" si="1671"/>
        <v>43062.63219402259</v>
      </c>
      <c r="DZ218" s="145">
        <f t="shared" si="1671"/>
        <v>0</v>
      </c>
      <c r="EA218" s="145">
        <f t="shared" si="1671"/>
        <v>-81553.722999999998</v>
      </c>
      <c r="EB218" s="146" t="e">
        <f t="shared" si="1671"/>
        <v>#DIV/0!</v>
      </c>
      <c r="EC218" s="147">
        <f t="shared" ref="EC218:GN218" si="1672">SUM(EC205:EC217)</f>
        <v>220616.51166666669</v>
      </c>
      <c r="ED218" s="145">
        <f t="shared" si="1672"/>
        <v>166458.89552480646</v>
      </c>
      <c r="EE218" s="145">
        <f t="shared" si="1672"/>
        <v>54157.616141860213</v>
      </c>
      <c r="EF218" s="145">
        <f t="shared" si="1672"/>
        <v>0</v>
      </c>
      <c r="EG218" s="145">
        <f t="shared" si="1672"/>
        <v>278505.04611826339</v>
      </c>
      <c r="EH218" s="145">
        <f t="shared" si="1672"/>
        <v>217184.21216500417</v>
      </c>
      <c r="EI218" s="145">
        <f t="shared" si="1672"/>
        <v>61221.735945489796</v>
      </c>
      <c r="EJ218" s="145">
        <f t="shared" si="1672"/>
        <v>99.098007769500015</v>
      </c>
      <c r="EK218" s="145">
        <f t="shared" si="1672"/>
        <v>-57888.534451596766</v>
      </c>
      <c r="EL218" s="146" t="e">
        <f t="shared" si="1672"/>
        <v>#DIV/0!</v>
      </c>
      <c r="EM218" s="147">
        <f t="shared" si="1672"/>
        <v>24555.473666666672</v>
      </c>
      <c r="EN218" s="145">
        <f t="shared" si="1672"/>
        <v>18353.75172706107</v>
      </c>
      <c r="EO218" s="145">
        <f t="shared" si="1672"/>
        <v>6201.7219396055998</v>
      </c>
      <c r="EP218" s="145">
        <f t="shared" si="1672"/>
        <v>0</v>
      </c>
      <c r="EQ218" s="145">
        <f t="shared" si="1672"/>
        <v>26733.009760000001</v>
      </c>
      <c r="ER218" s="145">
        <f t="shared" si="1672"/>
        <v>20663.118653765967</v>
      </c>
      <c r="ES218" s="145">
        <f t="shared" si="1672"/>
        <v>6037.891106234033</v>
      </c>
      <c r="ET218" s="145">
        <f t="shared" si="1672"/>
        <v>32</v>
      </c>
      <c r="EU218" s="145">
        <f t="shared" si="1672"/>
        <v>-2177.5360933333277</v>
      </c>
      <c r="EV218" s="146" t="e">
        <f t="shared" si="1672"/>
        <v>#DIV/0!</v>
      </c>
      <c r="EW218" s="147">
        <f t="shared" si="1672"/>
        <v>23991.793666666665</v>
      </c>
      <c r="EX218" s="145">
        <f t="shared" si="1672"/>
        <v>17685.754029928958</v>
      </c>
      <c r="EY218" s="145">
        <f t="shared" si="1672"/>
        <v>6306.039636737708</v>
      </c>
      <c r="EZ218" s="145">
        <f t="shared" si="1672"/>
        <v>0</v>
      </c>
      <c r="FA218" s="145">
        <f t="shared" si="1672"/>
        <v>60687.129830000005</v>
      </c>
      <c r="FB218" s="145">
        <f t="shared" si="1672"/>
        <v>44133.977322237646</v>
      </c>
      <c r="FC218" s="145">
        <f t="shared" si="1672"/>
        <v>16553.152507762356</v>
      </c>
      <c r="FD218" s="145">
        <f t="shared" si="1672"/>
        <v>0</v>
      </c>
      <c r="FE218" s="145">
        <f t="shared" si="1672"/>
        <v>-36695.336163333333</v>
      </c>
      <c r="FF218" s="146" t="e">
        <f t="shared" si="1672"/>
        <v>#DIV/0!</v>
      </c>
      <c r="FG218" s="147">
        <f t="shared" si="1672"/>
        <v>46204.223666666658</v>
      </c>
      <c r="FH218" s="145">
        <f t="shared" si="1672"/>
        <v>35180.112019487417</v>
      </c>
      <c r="FI218" s="145">
        <f t="shared" si="1672"/>
        <v>11024.111647179241</v>
      </c>
      <c r="FJ218" s="145">
        <f t="shared" si="1672"/>
        <v>0</v>
      </c>
      <c r="FK218" s="145">
        <f t="shared" si="1672"/>
        <v>113672.10741</v>
      </c>
      <c r="FL218" s="145">
        <f t="shared" si="1672"/>
        <v>84868.126043896234</v>
      </c>
      <c r="FM218" s="145">
        <f t="shared" si="1672"/>
        <v>28803.981366103762</v>
      </c>
      <c r="FN218" s="145">
        <f t="shared" si="1672"/>
        <v>0</v>
      </c>
      <c r="FO218" s="145">
        <f t="shared" si="1672"/>
        <v>-67467.883743333339</v>
      </c>
      <c r="FP218" s="146" t="e">
        <f t="shared" si="1672"/>
        <v>#DIV/0!</v>
      </c>
      <c r="FQ218" s="147">
        <f t="shared" si="1672"/>
        <v>94751.491000000009</v>
      </c>
      <c r="FR218" s="145">
        <f t="shared" si="1672"/>
        <v>71219.617776477433</v>
      </c>
      <c r="FS218" s="145">
        <f t="shared" si="1672"/>
        <v>23531.873223522554</v>
      </c>
      <c r="FT218" s="145">
        <f t="shared" si="1672"/>
        <v>0</v>
      </c>
      <c r="FU218" s="145">
        <f t="shared" si="1672"/>
        <v>201092.24699999997</v>
      </c>
      <c r="FV218" s="145">
        <f t="shared" si="1672"/>
        <v>149665.22201989984</v>
      </c>
      <c r="FW218" s="145">
        <f t="shared" si="1672"/>
        <v>51395.024980100156</v>
      </c>
      <c r="FX218" s="145">
        <f t="shared" si="1672"/>
        <v>32</v>
      </c>
      <c r="FY218" s="145">
        <f t="shared" si="1672"/>
        <v>-106340.75600000002</v>
      </c>
      <c r="FZ218" s="146" t="e">
        <f t="shared" si="1672"/>
        <v>#DIV/0!</v>
      </c>
      <c r="GA218" s="147">
        <f t="shared" si="1672"/>
        <v>173772.39200000002</v>
      </c>
      <c r="GB218" s="145">
        <f t="shared" si="1672"/>
        <v>130737.15660602528</v>
      </c>
      <c r="GC218" s="145">
        <f t="shared" si="1672"/>
        <v>43035.235393974704</v>
      </c>
      <c r="GD218" s="145">
        <f t="shared" si="1672"/>
        <v>0</v>
      </c>
      <c r="GE218" s="145">
        <f t="shared" si="1672"/>
        <v>361666.87100000004</v>
      </c>
      <c r="GF218" s="145">
        <f t="shared" si="1672"/>
        <v>267177.21382587723</v>
      </c>
      <c r="GG218" s="145">
        <f t="shared" si="1672"/>
        <v>94457.657174122724</v>
      </c>
      <c r="GH218" s="145">
        <f t="shared" si="1672"/>
        <v>32</v>
      </c>
      <c r="GI218" s="145">
        <f t="shared" si="1672"/>
        <v>-187894.47900000002</v>
      </c>
      <c r="GJ218" s="146" t="e">
        <f t="shared" si="1672"/>
        <v>#DIV/0!</v>
      </c>
      <c r="GK218" s="147">
        <f t="shared" si="1672"/>
        <v>315368.00266666664</v>
      </c>
      <c r="GL218" s="145">
        <f t="shared" si="1672"/>
        <v>237678.51330128391</v>
      </c>
      <c r="GM218" s="145">
        <f t="shared" si="1672"/>
        <v>77689.489365382775</v>
      </c>
      <c r="GN218" s="145">
        <f t="shared" si="1672"/>
        <v>0</v>
      </c>
      <c r="GO218" s="145">
        <f t="shared" ref="GO218:GV218" si="1673">SUM(GO205:GO217)</f>
        <v>479597.29311826342</v>
      </c>
      <c r="GP218" s="145">
        <f t="shared" si="1673"/>
        <v>366849.43418490398</v>
      </c>
      <c r="GQ218" s="145">
        <f t="shared" si="1673"/>
        <v>112616.76092558996</v>
      </c>
      <c r="GR218" s="145">
        <f t="shared" si="1673"/>
        <v>131.09800776950001</v>
      </c>
      <c r="GS218" s="145">
        <f t="shared" si="1673"/>
        <v>-164229.29045159675</v>
      </c>
      <c r="GT218" s="146" t="e">
        <f t="shared" si="1673"/>
        <v>#DIV/0!</v>
      </c>
      <c r="GU218" s="76">
        <f>374447+204876</f>
        <v>579323</v>
      </c>
      <c r="GV218" s="145">
        <f t="shared" si="1673"/>
        <v>314993.09366666665</v>
      </c>
      <c r="GW218" s="77"/>
      <c r="GX218" s="65">
        <f t="shared" si="1619"/>
        <v>-117930.42211826346</v>
      </c>
      <c r="GZ218" s="79">
        <f t="shared" si="1375"/>
        <v>53818.797680684198</v>
      </c>
      <c r="HD218" s="79">
        <f>+GO218+GO225</f>
        <v>579322.85166498343</v>
      </c>
      <c r="HE218" s="79">
        <f>+[1]Аппарат!GO213+[1]Филиалы!GO140</f>
        <v>479597.29311826348</v>
      </c>
      <c r="HF218" s="79">
        <f>GP218+GP225-GP222-GP220-GP209-GP207</f>
        <v>210877.96638084651</v>
      </c>
      <c r="HG218" s="76" t="s">
        <v>474</v>
      </c>
    </row>
    <row r="219" spans="1:215" ht="25.5" x14ac:dyDescent="0.2">
      <c r="A219" s="340" t="s">
        <v>475</v>
      </c>
      <c r="B219" s="86" t="s">
        <v>476</v>
      </c>
      <c r="C219" s="149">
        <f t="shared" si="1669"/>
        <v>0</v>
      </c>
      <c r="D219" s="157">
        <f>+[1]Аппарат!D214+[1]Филиалы!D141</f>
        <v>0</v>
      </c>
      <c r="E219" s="157">
        <f>+[1]Аппарат!E214+[1]Филиалы!F141</f>
        <v>0</v>
      </c>
      <c r="F219" s="68">
        <f>+[1]Филиалы!E141</f>
        <v>0</v>
      </c>
      <c r="G219" s="150">
        <f t="shared" si="1413"/>
        <v>0</v>
      </c>
      <c r="H219" s="157">
        <f>+[1]Аппарат!H214+[1]Филиалы!H141</f>
        <v>0</v>
      </c>
      <c r="I219" s="157">
        <f>+[1]Аппарат!I214+[1]Филиалы!J141</f>
        <v>0</v>
      </c>
      <c r="J219" s="157">
        <f>+[1]Аппарат!J214</f>
        <v>0</v>
      </c>
      <c r="K219" s="157">
        <f t="shared" ref="K219:K224" si="1674">+C219-G219</f>
        <v>0</v>
      </c>
      <c r="L219" s="158" t="e">
        <f t="shared" ref="L219:L224" si="1675">+G219/C219*100-100</f>
        <v>#DIV/0!</v>
      </c>
      <c r="M219" s="149">
        <f t="shared" ref="M219:M224" si="1676">SUM(N219:P219)</f>
        <v>0</v>
      </c>
      <c r="N219" s="157">
        <f>+[1]Аппарат!N214+[1]Филиалы!N141</f>
        <v>0</v>
      </c>
      <c r="O219" s="157">
        <f>+[1]Аппарат!O214+[1]Филиалы!P141</f>
        <v>0</v>
      </c>
      <c r="P219" s="68">
        <f>+[1]Филиалы!O141</f>
        <v>0</v>
      </c>
      <c r="Q219" s="150">
        <f t="shared" si="1644"/>
        <v>0</v>
      </c>
      <c r="R219" s="157">
        <f>+[1]Аппарат!R214+[1]Филиалы!R141</f>
        <v>0</v>
      </c>
      <c r="S219" s="157">
        <f>+[1]Аппарат!S214+[1]Филиалы!T141</f>
        <v>0</v>
      </c>
      <c r="T219" s="157">
        <f>+[1]Аппарат!T214</f>
        <v>0</v>
      </c>
      <c r="U219" s="157">
        <f t="shared" ref="U219:U224" si="1677">+M219-Q219</f>
        <v>0</v>
      </c>
      <c r="V219" s="158" t="e">
        <f t="shared" ref="V219:V224" si="1678">+Q219/M219*100-100</f>
        <v>#DIV/0!</v>
      </c>
      <c r="W219" s="149">
        <f t="shared" si="1308"/>
        <v>0</v>
      </c>
      <c r="X219" s="157">
        <f>+[1]Аппарат!X214+[1]Филиалы!X141</f>
        <v>0</v>
      </c>
      <c r="Y219" s="157">
        <f>+[1]Аппарат!Y214+[1]Филиалы!Z141</f>
        <v>0</v>
      </c>
      <c r="Z219" s="68">
        <f>+[1]Филиалы!Y141</f>
        <v>0</v>
      </c>
      <c r="AA219" s="150">
        <f t="shared" si="1309"/>
        <v>0</v>
      </c>
      <c r="AB219" s="157">
        <f>+[1]Аппарат!AB214+[1]Филиалы!AB141</f>
        <v>0</v>
      </c>
      <c r="AC219" s="157">
        <f>+[1]Аппарат!AC214+[1]Филиалы!AD141</f>
        <v>0</v>
      </c>
      <c r="AD219" s="157">
        <f>+[1]Аппарат!AD214</f>
        <v>0</v>
      </c>
      <c r="AE219" s="157">
        <f t="shared" ref="AE219:AE224" si="1679">+W219-AA219</f>
        <v>0</v>
      </c>
      <c r="AF219" s="158" t="e">
        <f t="shared" ref="AF219:AF224" si="1680">+AA219/W219*100-100</f>
        <v>#DIV/0!</v>
      </c>
      <c r="AG219" s="149">
        <f t="shared" si="1310"/>
        <v>0</v>
      </c>
      <c r="AH219" s="68">
        <f t="shared" ref="AH219:AJ224" si="1681">+D219+N219+X219</f>
        <v>0</v>
      </c>
      <c r="AI219" s="68">
        <f t="shared" si="1681"/>
        <v>0</v>
      </c>
      <c r="AJ219" s="68">
        <f t="shared" si="1681"/>
        <v>0</v>
      </c>
      <c r="AK219" s="150">
        <f t="shared" si="1311"/>
        <v>0</v>
      </c>
      <c r="AL219" s="68">
        <f t="shared" ref="AL219:AN224" si="1682">+H219+R219+AB219</f>
        <v>0</v>
      </c>
      <c r="AM219" s="68">
        <f t="shared" si="1682"/>
        <v>0</v>
      </c>
      <c r="AN219" s="68">
        <f t="shared" si="1682"/>
        <v>0</v>
      </c>
      <c r="AO219" s="157">
        <f t="shared" ref="AO219:AO227" si="1683">+AG219-AK219</f>
        <v>0</v>
      </c>
      <c r="AP219" s="158" t="e">
        <f t="shared" ref="AP219:AP227" si="1684">+AK219/AG219*100-100</f>
        <v>#DIV/0!</v>
      </c>
      <c r="AQ219" s="149">
        <f t="shared" si="1312"/>
        <v>0</v>
      </c>
      <c r="AR219" s="157">
        <f>+[1]Аппарат!AR214+[1]Филиалы!AR141</f>
        <v>0</v>
      </c>
      <c r="AS219" s="157">
        <f>+[1]Аппарат!AS214+[1]Филиалы!AT141</f>
        <v>0</v>
      </c>
      <c r="AT219" s="68">
        <f>+[1]Филиалы!AS141</f>
        <v>0</v>
      </c>
      <c r="AU219" s="150">
        <f t="shared" si="1313"/>
        <v>0</v>
      </c>
      <c r="AV219" s="157">
        <f>+[1]Аппарат!AV214+[1]Филиалы!AV141</f>
        <v>0</v>
      </c>
      <c r="AW219" s="157">
        <f>+[1]Аппарат!AW214+[1]Филиалы!AX141</f>
        <v>0</v>
      </c>
      <c r="AX219" s="68">
        <f>+[1]Аппарат!AX214</f>
        <v>0</v>
      </c>
      <c r="AY219" s="157">
        <f t="shared" ref="AY219:AY224" si="1685">+AQ219-AU219</f>
        <v>0</v>
      </c>
      <c r="AZ219" s="158" t="e">
        <f t="shared" ref="AZ219:AZ224" si="1686">+AU219/AQ219*100-100</f>
        <v>#DIV/0!</v>
      </c>
      <c r="BA219" s="149">
        <f t="shared" si="1314"/>
        <v>0</v>
      </c>
      <c r="BB219" s="157">
        <f>+[1]Аппарат!BB214+[1]Филиалы!BB141</f>
        <v>0</v>
      </c>
      <c r="BC219" s="157">
        <f>+[1]Аппарат!BC214+[1]Филиалы!BD141</f>
        <v>0</v>
      </c>
      <c r="BD219" s="68">
        <f>+[1]Филиалы!BC141</f>
        <v>0</v>
      </c>
      <c r="BE219" s="150">
        <f t="shared" si="1315"/>
        <v>0</v>
      </c>
      <c r="BF219" s="157">
        <f>+[1]Аппарат!BF214+[1]Филиалы!BF141</f>
        <v>0</v>
      </c>
      <c r="BG219" s="157">
        <f>+[1]Аппарат!BG214+[1]Филиалы!BH141</f>
        <v>0</v>
      </c>
      <c r="BH219" s="68">
        <f>+[1]Аппарат!BH214</f>
        <v>0</v>
      </c>
      <c r="BI219" s="157">
        <f t="shared" ref="BI219:BI224" si="1687">+BA219-BE219</f>
        <v>0</v>
      </c>
      <c r="BJ219" s="158" t="e">
        <f t="shared" ref="BJ219:BJ224" si="1688">+BE219/BA219*100-100</f>
        <v>#DIV/0!</v>
      </c>
      <c r="BK219" s="149">
        <f t="shared" si="1316"/>
        <v>0</v>
      </c>
      <c r="BL219" s="157">
        <f>+[1]Аппарат!BL214+[1]Филиалы!BL141</f>
        <v>0</v>
      </c>
      <c r="BM219" s="157">
        <f>+[1]Аппарат!BM214+[1]Филиалы!BN141</f>
        <v>0</v>
      </c>
      <c r="BN219" s="68">
        <f>+[1]Филиалы!BM141</f>
        <v>0</v>
      </c>
      <c r="BO219" s="150">
        <f t="shared" si="1317"/>
        <v>0</v>
      </c>
      <c r="BP219" s="157">
        <f>+[1]Аппарат!BP214+[1]Филиалы!BP141</f>
        <v>0</v>
      </c>
      <c r="BQ219" s="157">
        <f>+[1]Аппарат!BQ214+[1]Филиалы!BR141</f>
        <v>0</v>
      </c>
      <c r="BR219" s="68">
        <f>+[1]Аппарат!BR214</f>
        <v>0</v>
      </c>
      <c r="BS219" s="157">
        <f t="shared" ref="BS219:BS224" si="1689">+BK219-BO219</f>
        <v>0</v>
      </c>
      <c r="BT219" s="158" t="e">
        <f t="shared" ref="BT219:BT224" si="1690">+BO219/BK219*100-100</f>
        <v>#DIV/0!</v>
      </c>
      <c r="BU219" s="149">
        <f t="shared" si="1318"/>
        <v>0</v>
      </c>
      <c r="BV219" s="68">
        <f t="shared" ref="BV219:BX224" si="1691">+AR219+BB219+BL219</f>
        <v>0</v>
      </c>
      <c r="BW219" s="68">
        <f t="shared" si="1691"/>
        <v>0</v>
      </c>
      <c r="BX219" s="68">
        <f t="shared" si="1691"/>
        <v>0</v>
      </c>
      <c r="BY219" s="150">
        <f t="shared" si="1319"/>
        <v>0</v>
      </c>
      <c r="BZ219" s="68">
        <f t="shared" ref="BZ219:CB224" si="1692">+AV219+BF219+BP219</f>
        <v>0</v>
      </c>
      <c r="CA219" s="68">
        <f t="shared" si="1692"/>
        <v>0</v>
      </c>
      <c r="CB219" s="68">
        <f t="shared" si="1692"/>
        <v>0</v>
      </c>
      <c r="CC219" s="157">
        <f t="shared" ref="CC219:CC227" si="1693">+BU219-BY219</f>
        <v>0</v>
      </c>
      <c r="CD219" s="158" t="e">
        <f t="shared" ref="CD219:CD227" si="1694">+BY219/BU219*100-100</f>
        <v>#DIV/0!</v>
      </c>
      <c r="CE219" s="149">
        <f t="shared" si="1320"/>
        <v>0</v>
      </c>
      <c r="CF219" s="68">
        <f t="shared" ref="CF219:CH224" si="1695">+AH219+BV219</f>
        <v>0</v>
      </c>
      <c r="CG219" s="68">
        <f t="shared" si="1695"/>
        <v>0</v>
      </c>
      <c r="CH219" s="68">
        <f t="shared" si="1695"/>
        <v>0</v>
      </c>
      <c r="CI219" s="150">
        <f t="shared" si="1321"/>
        <v>0</v>
      </c>
      <c r="CJ219" s="68">
        <f t="shared" ref="CJ219:CL224" si="1696">+AL219+BZ219</f>
        <v>0</v>
      </c>
      <c r="CK219" s="68">
        <f t="shared" si="1696"/>
        <v>0</v>
      </c>
      <c r="CL219" s="68">
        <f t="shared" si="1696"/>
        <v>0</v>
      </c>
      <c r="CM219" s="157">
        <f t="shared" si="1662"/>
        <v>0</v>
      </c>
      <c r="CN219" s="158" t="e">
        <f t="shared" si="1663"/>
        <v>#DIV/0!</v>
      </c>
      <c r="CO219" s="149">
        <f t="shared" ref="CO219:CO224" si="1697">SUM(CP219:CR219)</f>
        <v>0</v>
      </c>
      <c r="CP219" s="157">
        <f>+[1]Аппарат!CP214+[1]Филиалы!CP141</f>
        <v>0</v>
      </c>
      <c r="CQ219" s="157">
        <f>+[1]Аппарат!CQ214+[1]Филиалы!CR141</f>
        <v>0</v>
      </c>
      <c r="CR219" s="68">
        <f>+[1]Филиалы!CQ141</f>
        <v>0</v>
      </c>
      <c r="CS219" s="150">
        <f t="shared" si="1581"/>
        <v>0</v>
      </c>
      <c r="CT219" s="157">
        <f>+[1]Аппарат!CT214+[1]Филиалы!CT141</f>
        <v>0</v>
      </c>
      <c r="CU219" s="157">
        <f>+[1]Аппарат!CU214+[1]Филиалы!CV141</f>
        <v>0</v>
      </c>
      <c r="CV219" s="68">
        <f>+[1]Аппарат!CV214</f>
        <v>0</v>
      </c>
      <c r="CW219" s="157">
        <f t="shared" si="1582"/>
        <v>0</v>
      </c>
      <c r="CX219" s="158" t="e">
        <f t="shared" si="1583"/>
        <v>#DIV/0!</v>
      </c>
      <c r="CY219" s="149">
        <f t="shared" si="1668"/>
        <v>0</v>
      </c>
      <c r="CZ219" s="157">
        <f>+[1]Аппарат!CZ214+[1]Филиалы!CZ141</f>
        <v>0</v>
      </c>
      <c r="DA219" s="157">
        <f>+[1]Аппарат!DA214+[1]Филиалы!DB141</f>
        <v>0</v>
      </c>
      <c r="DB219" s="68">
        <f>+[1]Филиалы!DA141</f>
        <v>0</v>
      </c>
      <c r="DC219" s="150">
        <f t="shared" si="1645"/>
        <v>0</v>
      </c>
      <c r="DD219" s="157">
        <f>+[1]Аппарат!DD214+[1]Филиалы!DD141</f>
        <v>0</v>
      </c>
      <c r="DE219" s="157">
        <f>+[1]Аппарат!DE214+[1]Филиалы!DF141</f>
        <v>0</v>
      </c>
      <c r="DF219" s="68">
        <f>+[1]Аппарат!DF214</f>
        <v>0</v>
      </c>
      <c r="DG219" s="157">
        <f t="shared" si="1586"/>
        <v>0</v>
      </c>
      <c r="DH219" s="158" t="e">
        <f t="shared" si="1587"/>
        <v>#DIV/0!</v>
      </c>
      <c r="DI219" s="149">
        <f t="shared" si="1322"/>
        <v>0</v>
      </c>
      <c r="DJ219" s="157">
        <f>+[1]Аппарат!DJ214+[1]Филиалы!DJ141</f>
        <v>0</v>
      </c>
      <c r="DK219" s="157">
        <f>+[1]Аппарат!DK214+[1]Филиалы!DL141</f>
        <v>0</v>
      </c>
      <c r="DL219" s="68">
        <f>+[1]Филиалы!DK141</f>
        <v>0</v>
      </c>
      <c r="DM219" s="150">
        <f t="shared" si="1323"/>
        <v>0</v>
      </c>
      <c r="DN219" s="157">
        <f>+[1]Аппарат!DN214+[1]Филиалы!DN141</f>
        <v>0</v>
      </c>
      <c r="DO219" s="157">
        <f>+[1]Аппарат!DO214+[1]Филиалы!DP141</f>
        <v>0</v>
      </c>
      <c r="DP219" s="68">
        <f>+[1]Аппарат!DP214</f>
        <v>0</v>
      </c>
      <c r="DQ219" s="157">
        <f t="shared" si="1588"/>
        <v>0</v>
      </c>
      <c r="DR219" s="158" t="e">
        <f t="shared" si="1589"/>
        <v>#DIV/0!</v>
      </c>
      <c r="DS219" s="149">
        <f t="shared" si="1590"/>
        <v>0</v>
      </c>
      <c r="DT219" s="68">
        <f t="shared" ref="DT219:DV224" si="1698">+CP219+CZ219+DJ219</f>
        <v>0</v>
      </c>
      <c r="DU219" s="68">
        <f t="shared" si="1698"/>
        <v>0</v>
      </c>
      <c r="DV219" s="68">
        <f t="shared" si="1698"/>
        <v>0</v>
      </c>
      <c r="DW219" s="150">
        <f t="shared" si="1325"/>
        <v>0</v>
      </c>
      <c r="DX219" s="68">
        <f t="shared" ref="DX219:DZ224" si="1699">+CT219+DD219+DN219</f>
        <v>0</v>
      </c>
      <c r="DY219" s="68">
        <f t="shared" si="1699"/>
        <v>0</v>
      </c>
      <c r="DZ219" s="68">
        <f t="shared" si="1699"/>
        <v>0</v>
      </c>
      <c r="EA219" s="157">
        <f t="shared" si="1593"/>
        <v>0</v>
      </c>
      <c r="EB219" s="158" t="e">
        <f t="shared" si="1594"/>
        <v>#DIV/0!</v>
      </c>
      <c r="EC219" s="149">
        <f t="shared" si="1595"/>
        <v>0</v>
      </c>
      <c r="ED219" s="68">
        <f t="shared" ref="ED219:EF224" si="1700">+CF219+DT219</f>
        <v>0</v>
      </c>
      <c r="EE219" s="68">
        <f t="shared" si="1700"/>
        <v>0</v>
      </c>
      <c r="EF219" s="68">
        <f t="shared" si="1700"/>
        <v>0</v>
      </c>
      <c r="EG219" s="150">
        <f t="shared" si="1327"/>
        <v>0</v>
      </c>
      <c r="EH219" s="68">
        <f t="shared" ref="EH219:EJ224" si="1701">+CJ219+DX219</f>
        <v>0</v>
      </c>
      <c r="EI219" s="68">
        <f t="shared" si="1701"/>
        <v>0</v>
      </c>
      <c r="EJ219" s="68">
        <f t="shared" si="1701"/>
        <v>0</v>
      </c>
      <c r="EK219" s="157">
        <f t="shared" si="1598"/>
        <v>0</v>
      </c>
      <c r="EL219" s="158" t="e">
        <f t="shared" si="1599"/>
        <v>#DIV/0!</v>
      </c>
      <c r="EM219" s="149">
        <f t="shared" si="1328"/>
        <v>0</v>
      </c>
      <c r="EN219" s="157">
        <f>+[1]Аппарат!EN214+[1]Филиалы!EN141</f>
        <v>0</v>
      </c>
      <c r="EO219" s="157">
        <f>+[1]Аппарат!EO214+[1]Филиалы!EP141</f>
        <v>0</v>
      </c>
      <c r="EP219" s="68">
        <f>+[1]Филиалы!EO141</f>
        <v>0</v>
      </c>
      <c r="EQ219" s="150">
        <f t="shared" si="1329"/>
        <v>0</v>
      </c>
      <c r="ER219" s="157">
        <f>+[1]Аппарат!ER214+[1]Филиалы!ER141</f>
        <v>0</v>
      </c>
      <c r="ES219" s="157">
        <f>+[1]Аппарат!ES214+[1]Филиалы!ET141</f>
        <v>0</v>
      </c>
      <c r="ET219" s="68">
        <f>+[1]Аппарат!ET214</f>
        <v>0</v>
      </c>
      <c r="EU219" s="157">
        <f t="shared" si="1600"/>
        <v>0</v>
      </c>
      <c r="EV219" s="158" t="e">
        <f t="shared" si="1601"/>
        <v>#DIV/0!</v>
      </c>
      <c r="EW219" s="149">
        <f t="shared" si="1330"/>
        <v>0</v>
      </c>
      <c r="EX219" s="157">
        <f>+[1]Аппарат!EX214+[1]Филиалы!EX141</f>
        <v>0</v>
      </c>
      <c r="EY219" s="157">
        <f>+[1]Аппарат!EY214+[1]Филиалы!EZ141</f>
        <v>0</v>
      </c>
      <c r="EZ219" s="68">
        <f>+[1]Филиалы!EY141</f>
        <v>0</v>
      </c>
      <c r="FA219" s="150">
        <f t="shared" si="1331"/>
        <v>0</v>
      </c>
      <c r="FB219" s="157">
        <f>+[1]Аппарат!FB214+[1]Филиалы!FB141</f>
        <v>0</v>
      </c>
      <c r="FC219" s="157">
        <f>+[1]Аппарат!FC214+[1]Филиалы!FD141</f>
        <v>0</v>
      </c>
      <c r="FD219" s="68">
        <f>+[1]Аппарат!FD214</f>
        <v>0</v>
      </c>
      <c r="FE219" s="157">
        <f t="shared" si="1602"/>
        <v>0</v>
      </c>
      <c r="FF219" s="158" t="e">
        <f t="shared" si="1603"/>
        <v>#DIV/0!</v>
      </c>
      <c r="FG219" s="149">
        <f t="shared" si="1332"/>
        <v>0</v>
      </c>
      <c r="FH219" s="157">
        <f>+[1]Аппарат!FH214+[1]Филиалы!FH141</f>
        <v>0</v>
      </c>
      <c r="FI219" s="157">
        <f>+[1]Аппарат!FI214+[1]Филиалы!FJ141</f>
        <v>0</v>
      </c>
      <c r="FJ219" s="68">
        <f>+[1]Филиалы!FI141</f>
        <v>0</v>
      </c>
      <c r="FK219" s="150">
        <f t="shared" si="1333"/>
        <v>0</v>
      </c>
      <c r="FL219" s="157">
        <f>+[1]Аппарат!FL214+[1]Филиалы!FL141</f>
        <v>0</v>
      </c>
      <c r="FM219" s="157">
        <f>+[1]Аппарат!FM214+[1]Филиалы!FN141</f>
        <v>0</v>
      </c>
      <c r="FN219" s="68">
        <f>+[1]Аппарат!FN214</f>
        <v>0</v>
      </c>
      <c r="FO219" s="157">
        <f t="shared" si="1604"/>
        <v>0</v>
      </c>
      <c r="FP219" s="158" t="e">
        <f t="shared" si="1605"/>
        <v>#DIV/0!</v>
      </c>
      <c r="FQ219" s="149">
        <f t="shared" si="1334"/>
        <v>0</v>
      </c>
      <c r="FR219" s="68">
        <f t="shared" ref="FR219:FT224" si="1702">+EN219+EX219+FH219</f>
        <v>0</v>
      </c>
      <c r="FS219" s="68">
        <f t="shared" si="1702"/>
        <v>0</v>
      </c>
      <c r="FT219" s="68">
        <f t="shared" si="1702"/>
        <v>0</v>
      </c>
      <c r="FU219" s="150">
        <f t="shared" si="1335"/>
        <v>0</v>
      </c>
      <c r="FV219" s="68">
        <f t="shared" ref="FV219:FX224" si="1703">+ER219+FB219+FL219</f>
        <v>0</v>
      </c>
      <c r="FW219" s="68">
        <f t="shared" si="1703"/>
        <v>0</v>
      </c>
      <c r="FX219" s="68">
        <f t="shared" si="1703"/>
        <v>0</v>
      </c>
      <c r="FY219" s="157">
        <f t="shared" si="1608"/>
        <v>0</v>
      </c>
      <c r="FZ219" s="158" t="e">
        <f t="shared" si="1609"/>
        <v>#DIV/0!</v>
      </c>
      <c r="GA219" s="149">
        <f t="shared" si="1336"/>
        <v>0</v>
      </c>
      <c r="GB219" s="68">
        <f t="shared" ref="GB219:GD224" si="1704">+DT219+FR219</f>
        <v>0</v>
      </c>
      <c r="GC219" s="68">
        <f t="shared" si="1704"/>
        <v>0</v>
      </c>
      <c r="GD219" s="68">
        <f t="shared" si="1704"/>
        <v>0</v>
      </c>
      <c r="GE219" s="150">
        <f t="shared" si="1337"/>
        <v>0</v>
      </c>
      <c r="GF219" s="68">
        <f t="shared" ref="GF219:GH224" si="1705">+DX219+FV219</f>
        <v>0</v>
      </c>
      <c r="GG219" s="68">
        <f t="shared" si="1705"/>
        <v>0</v>
      </c>
      <c r="GH219" s="68">
        <f t="shared" si="1705"/>
        <v>0</v>
      </c>
      <c r="GI219" s="157">
        <f t="shared" si="1612"/>
        <v>0</v>
      </c>
      <c r="GJ219" s="158" t="e">
        <f t="shared" si="1613"/>
        <v>#DIV/0!</v>
      </c>
      <c r="GK219" s="149">
        <f t="shared" si="1338"/>
        <v>0</v>
      </c>
      <c r="GL219" s="68">
        <f t="shared" ref="GL219:GN224" si="1706">+ED219+FR219</f>
        <v>0</v>
      </c>
      <c r="GM219" s="68">
        <f t="shared" si="1706"/>
        <v>0</v>
      </c>
      <c r="GN219" s="68">
        <f t="shared" si="1706"/>
        <v>0</v>
      </c>
      <c r="GO219" s="150">
        <f t="shared" si="1339"/>
        <v>0</v>
      </c>
      <c r="GP219" s="68">
        <f t="shared" ref="GP219:GR224" si="1707">+EH219+FV219</f>
        <v>0</v>
      </c>
      <c r="GQ219" s="68">
        <f t="shared" si="1707"/>
        <v>0</v>
      </c>
      <c r="GR219" s="68">
        <f t="shared" si="1707"/>
        <v>0</v>
      </c>
      <c r="GS219" s="157">
        <f t="shared" si="1616"/>
        <v>0</v>
      </c>
      <c r="GT219" s="158" t="e">
        <f t="shared" si="1617"/>
        <v>#DIV/0!</v>
      </c>
      <c r="GU219" s="65">
        <f>+GU218-HD218</f>
        <v>0.14833501656539738</v>
      </c>
      <c r="GV219" s="31"/>
      <c r="GX219" s="65">
        <f t="shared" si="1619"/>
        <v>0</v>
      </c>
      <c r="GZ219" s="79">
        <f t="shared" si="1375"/>
        <v>0</v>
      </c>
    </row>
    <row r="220" spans="1:215" ht="15" x14ac:dyDescent="0.2">
      <c r="A220" s="340"/>
      <c r="B220" s="86" t="s">
        <v>477</v>
      </c>
      <c r="C220" s="149">
        <f t="shared" si="1669"/>
        <v>0</v>
      </c>
      <c r="D220" s="157">
        <f>+[1]Аппарат!D215</f>
        <v>0</v>
      </c>
      <c r="E220" s="157">
        <f>+[1]Аппарат!E215</f>
        <v>0</v>
      </c>
      <c r="F220" s="68"/>
      <c r="G220" s="150">
        <f t="shared" si="1413"/>
        <v>1521.9153903850001</v>
      </c>
      <c r="H220" s="157">
        <f>+[1]Аппарат!H215</f>
        <v>1433.17966987</v>
      </c>
      <c r="I220" s="157">
        <f>+[1]Аппарат!I215</f>
        <v>82.801742738000002</v>
      </c>
      <c r="J220" s="157">
        <f>+[1]Аппарат!J215</f>
        <v>5.933977777</v>
      </c>
      <c r="K220" s="157">
        <f t="shared" si="1674"/>
        <v>-1521.9153903850001</v>
      </c>
      <c r="L220" s="158" t="e">
        <f t="shared" si="1675"/>
        <v>#DIV/0!</v>
      </c>
      <c r="M220" s="149">
        <f t="shared" si="1676"/>
        <v>0</v>
      </c>
      <c r="N220" s="157">
        <f>+[1]Аппарат!N215</f>
        <v>0</v>
      </c>
      <c r="O220" s="157">
        <f>+[1]Аппарат!O215</f>
        <v>0</v>
      </c>
      <c r="P220" s="68"/>
      <c r="Q220" s="150">
        <f t="shared" si="1644"/>
        <v>1597.0180148700001</v>
      </c>
      <c r="R220" s="157">
        <f>+[1]Аппарат!R215</f>
        <v>1503.9034139400001</v>
      </c>
      <c r="S220" s="157">
        <f>+[1]Аппарат!S215</f>
        <v>86.887796556000012</v>
      </c>
      <c r="T220" s="157">
        <f>+[1]Аппарат!T215</f>
        <v>6.2268043740000003</v>
      </c>
      <c r="U220" s="157">
        <f t="shared" si="1677"/>
        <v>-1597.0180148700001</v>
      </c>
      <c r="V220" s="158" t="e">
        <f t="shared" si="1678"/>
        <v>#DIV/0!</v>
      </c>
      <c r="W220" s="149">
        <f t="shared" si="1308"/>
        <v>0</v>
      </c>
      <c r="X220" s="157">
        <f>+[1]Аппарат!X215</f>
        <v>0</v>
      </c>
      <c r="Y220" s="157">
        <f>+[1]Аппарат!Y215</f>
        <v>0</v>
      </c>
      <c r="Z220" s="68"/>
      <c r="AA220" s="150">
        <f t="shared" si="1309"/>
        <v>785.99307001499994</v>
      </c>
      <c r="AB220" s="157">
        <f>+[1]Аппарат!AB215</f>
        <v>740.16551492999997</v>
      </c>
      <c r="AC220" s="157">
        <f>+[1]Аппарат!AC215</f>
        <v>42.762952781999999</v>
      </c>
      <c r="AD220" s="157">
        <f>+[1]Аппарат!AD215</f>
        <v>3.064602303</v>
      </c>
      <c r="AE220" s="157">
        <f t="shared" si="1679"/>
        <v>-785.99307001499994</v>
      </c>
      <c r="AF220" s="158" t="e">
        <f t="shared" si="1680"/>
        <v>#DIV/0!</v>
      </c>
      <c r="AG220" s="149">
        <f t="shared" si="1310"/>
        <v>0</v>
      </c>
      <c r="AH220" s="68">
        <f t="shared" si="1681"/>
        <v>0</v>
      </c>
      <c r="AI220" s="68">
        <f t="shared" si="1681"/>
        <v>0</v>
      </c>
      <c r="AJ220" s="68">
        <f t="shared" si="1681"/>
        <v>0</v>
      </c>
      <c r="AK220" s="150">
        <f t="shared" si="1311"/>
        <v>3904.9264752700001</v>
      </c>
      <c r="AL220" s="68">
        <f t="shared" si="1682"/>
        <v>3677.24859874</v>
      </c>
      <c r="AM220" s="68">
        <f t="shared" si="1682"/>
        <v>212.452492076</v>
      </c>
      <c r="AN220" s="68">
        <f t="shared" si="1682"/>
        <v>15.225384454</v>
      </c>
      <c r="AO220" s="157">
        <f t="shared" si="1683"/>
        <v>-3904.9264752700001</v>
      </c>
      <c r="AP220" s="158" t="e">
        <f t="shared" si="1684"/>
        <v>#DIV/0!</v>
      </c>
      <c r="AQ220" s="149">
        <f t="shared" si="1312"/>
        <v>0</v>
      </c>
      <c r="AR220" s="157">
        <f>+[1]Аппарат!AR215</f>
        <v>0</v>
      </c>
      <c r="AS220" s="157">
        <f>+[1]Аппарат!AS215</f>
        <v>0</v>
      </c>
      <c r="AT220" s="68"/>
      <c r="AU220" s="150">
        <f t="shared" si="1313"/>
        <v>0</v>
      </c>
      <c r="AV220" s="157">
        <f>+[1]Аппарат!AV215</f>
        <v>0</v>
      </c>
      <c r="AW220" s="157">
        <f>+[1]Аппарат!AW215</f>
        <v>0</v>
      </c>
      <c r="AX220" s="68">
        <f>+[1]Аппарат!AX215</f>
        <v>0</v>
      </c>
      <c r="AY220" s="157">
        <f t="shared" si="1685"/>
        <v>0</v>
      </c>
      <c r="AZ220" s="158" t="e">
        <f t="shared" si="1686"/>
        <v>#DIV/0!</v>
      </c>
      <c r="BA220" s="149">
        <f t="shared" si="1314"/>
        <v>0</v>
      </c>
      <c r="BB220" s="157">
        <f>+[1]Аппарат!BB215</f>
        <v>0</v>
      </c>
      <c r="BC220" s="157">
        <f>+[1]Аппарат!BC215</f>
        <v>0</v>
      </c>
      <c r="BD220" s="68"/>
      <c r="BE220" s="150">
        <f t="shared" si="1315"/>
        <v>0</v>
      </c>
      <c r="BF220" s="157">
        <f>+[1]Аппарат!BF215</f>
        <v>0</v>
      </c>
      <c r="BG220" s="157">
        <f>+[1]Аппарат!BG215</f>
        <v>0</v>
      </c>
      <c r="BH220" s="68">
        <f>+[1]Аппарат!BH215</f>
        <v>0</v>
      </c>
      <c r="BI220" s="157">
        <f t="shared" si="1687"/>
        <v>0</v>
      </c>
      <c r="BJ220" s="158" t="e">
        <f t="shared" si="1688"/>
        <v>#DIV/0!</v>
      </c>
      <c r="BK220" s="149">
        <f t="shared" si="1316"/>
        <v>0</v>
      </c>
      <c r="BL220" s="157">
        <f>+[1]Аппарат!BL215</f>
        <v>0</v>
      </c>
      <c r="BM220" s="157">
        <f>+[1]Аппарат!BM215</f>
        <v>0</v>
      </c>
      <c r="BN220" s="68"/>
      <c r="BO220" s="150">
        <f t="shared" si="1317"/>
        <v>0</v>
      </c>
      <c r="BP220" s="157">
        <f>+[1]Аппарат!BP215</f>
        <v>0</v>
      </c>
      <c r="BQ220" s="157">
        <f>+[1]Аппарат!BQ215</f>
        <v>0</v>
      </c>
      <c r="BR220" s="68">
        <f>+[1]Аппарат!BR215</f>
        <v>0</v>
      </c>
      <c r="BS220" s="157">
        <f t="shared" si="1689"/>
        <v>0</v>
      </c>
      <c r="BT220" s="158" t="e">
        <f t="shared" si="1690"/>
        <v>#DIV/0!</v>
      </c>
      <c r="BU220" s="149">
        <f t="shared" si="1318"/>
        <v>0</v>
      </c>
      <c r="BV220" s="68">
        <f t="shared" si="1691"/>
        <v>0</v>
      </c>
      <c r="BW220" s="68">
        <f t="shared" si="1691"/>
        <v>0</v>
      </c>
      <c r="BX220" s="68">
        <f t="shared" si="1691"/>
        <v>0</v>
      </c>
      <c r="BY220" s="150">
        <f t="shared" si="1319"/>
        <v>0</v>
      </c>
      <c r="BZ220" s="68">
        <f t="shared" si="1692"/>
        <v>0</v>
      </c>
      <c r="CA220" s="68">
        <f t="shared" si="1692"/>
        <v>0</v>
      </c>
      <c r="CB220" s="68">
        <f t="shared" si="1692"/>
        <v>0</v>
      </c>
      <c r="CC220" s="157">
        <f t="shared" si="1693"/>
        <v>0</v>
      </c>
      <c r="CD220" s="158" t="e">
        <f t="shared" si="1694"/>
        <v>#DIV/0!</v>
      </c>
      <c r="CE220" s="149">
        <f t="shared" si="1320"/>
        <v>0</v>
      </c>
      <c r="CF220" s="68">
        <f t="shared" si="1695"/>
        <v>0</v>
      </c>
      <c r="CG220" s="68">
        <f t="shared" si="1695"/>
        <v>0</v>
      </c>
      <c r="CH220" s="68">
        <f t="shared" si="1695"/>
        <v>0</v>
      </c>
      <c r="CI220" s="150">
        <f t="shared" si="1321"/>
        <v>3904.9264752700001</v>
      </c>
      <c r="CJ220" s="68">
        <f t="shared" si="1696"/>
        <v>3677.24859874</v>
      </c>
      <c r="CK220" s="68">
        <f t="shared" si="1696"/>
        <v>212.452492076</v>
      </c>
      <c r="CL220" s="68">
        <f t="shared" si="1696"/>
        <v>15.225384454</v>
      </c>
      <c r="CM220" s="157">
        <f t="shared" si="1662"/>
        <v>-3904.9264752700001</v>
      </c>
      <c r="CN220" s="158" t="e">
        <f t="shared" si="1663"/>
        <v>#DIV/0!</v>
      </c>
      <c r="CO220" s="149">
        <f t="shared" si="1697"/>
        <v>0</v>
      </c>
      <c r="CP220" s="157">
        <f>+[1]Аппарат!CP215</f>
        <v>0</v>
      </c>
      <c r="CQ220" s="157">
        <f>+[1]Аппарат!CQ215</f>
        <v>0</v>
      </c>
      <c r="CR220" s="68"/>
      <c r="CS220" s="150">
        <f t="shared" si="1581"/>
        <v>0</v>
      </c>
      <c r="CT220" s="157">
        <f>+[1]Аппарат!CT215</f>
        <v>0</v>
      </c>
      <c r="CU220" s="157">
        <f>+[1]Аппарат!CU215</f>
        <v>0</v>
      </c>
      <c r="CV220" s="68">
        <f>+[1]Аппарат!CV215</f>
        <v>0</v>
      </c>
      <c r="CW220" s="157">
        <f t="shared" si="1582"/>
        <v>0</v>
      </c>
      <c r="CX220" s="158" t="e">
        <f t="shared" si="1583"/>
        <v>#DIV/0!</v>
      </c>
      <c r="CY220" s="149">
        <f t="shared" si="1668"/>
        <v>0</v>
      </c>
      <c r="CZ220" s="157">
        <f>+[1]Аппарат!CZ215</f>
        <v>0</v>
      </c>
      <c r="DA220" s="157">
        <f>+[1]Аппарат!DA215</f>
        <v>0</v>
      </c>
      <c r="DB220" s="68"/>
      <c r="DC220" s="150">
        <f t="shared" si="1645"/>
        <v>1003.756</v>
      </c>
      <c r="DD220" s="157">
        <f>+[1]Аппарат!DD215</f>
        <v>1003.756</v>
      </c>
      <c r="DE220" s="157">
        <f>+[1]Аппарат!DE215</f>
        <v>0</v>
      </c>
      <c r="DF220" s="68">
        <f>+[1]Аппарат!DF215</f>
        <v>0</v>
      </c>
      <c r="DG220" s="157">
        <f t="shared" si="1586"/>
        <v>-1003.756</v>
      </c>
      <c r="DH220" s="158" t="e">
        <f t="shared" si="1587"/>
        <v>#DIV/0!</v>
      </c>
      <c r="DI220" s="149">
        <f t="shared" si="1322"/>
        <v>0</v>
      </c>
      <c r="DJ220" s="157">
        <f>+[1]Аппарат!DJ215</f>
        <v>0</v>
      </c>
      <c r="DK220" s="157">
        <f>+[1]Аппарат!DK215</f>
        <v>0</v>
      </c>
      <c r="DL220" s="68"/>
      <c r="DM220" s="150">
        <f t="shared" si="1323"/>
        <v>0</v>
      </c>
      <c r="DN220" s="157">
        <f>+[1]Аппарат!DN215</f>
        <v>0</v>
      </c>
      <c r="DO220" s="157">
        <f>+[1]Аппарат!DO215</f>
        <v>0</v>
      </c>
      <c r="DP220" s="68">
        <f>+[1]Аппарат!DP215</f>
        <v>0</v>
      </c>
      <c r="DQ220" s="157">
        <f t="shared" si="1588"/>
        <v>0</v>
      </c>
      <c r="DR220" s="158" t="e">
        <f t="shared" si="1589"/>
        <v>#DIV/0!</v>
      </c>
      <c r="DS220" s="149">
        <f t="shared" si="1590"/>
        <v>0</v>
      </c>
      <c r="DT220" s="68">
        <f t="shared" si="1698"/>
        <v>0</v>
      </c>
      <c r="DU220" s="68">
        <f t="shared" si="1698"/>
        <v>0</v>
      </c>
      <c r="DV220" s="68">
        <f t="shared" si="1698"/>
        <v>0</v>
      </c>
      <c r="DW220" s="150">
        <f t="shared" si="1325"/>
        <v>1003.756</v>
      </c>
      <c r="DX220" s="68">
        <f t="shared" si="1699"/>
        <v>1003.756</v>
      </c>
      <c r="DY220" s="68">
        <f t="shared" si="1699"/>
        <v>0</v>
      </c>
      <c r="DZ220" s="68">
        <f t="shared" si="1699"/>
        <v>0</v>
      </c>
      <c r="EA220" s="157">
        <f t="shared" si="1593"/>
        <v>-1003.756</v>
      </c>
      <c r="EB220" s="158" t="e">
        <f t="shared" si="1594"/>
        <v>#DIV/0!</v>
      </c>
      <c r="EC220" s="149">
        <f t="shared" si="1595"/>
        <v>0</v>
      </c>
      <c r="ED220" s="68">
        <f t="shared" si="1700"/>
        <v>0</v>
      </c>
      <c r="EE220" s="68">
        <f t="shared" si="1700"/>
        <v>0</v>
      </c>
      <c r="EF220" s="68">
        <f t="shared" si="1700"/>
        <v>0</v>
      </c>
      <c r="EG220" s="150">
        <f t="shared" si="1327"/>
        <v>4908.6824752700004</v>
      </c>
      <c r="EH220" s="68">
        <f t="shared" si="1701"/>
        <v>4681.0045987399999</v>
      </c>
      <c r="EI220" s="68">
        <f t="shared" si="1701"/>
        <v>212.452492076</v>
      </c>
      <c r="EJ220" s="68">
        <f t="shared" si="1701"/>
        <v>15.225384454</v>
      </c>
      <c r="EK220" s="157">
        <f t="shared" si="1598"/>
        <v>-4908.6824752700004</v>
      </c>
      <c r="EL220" s="158" t="e">
        <f t="shared" si="1599"/>
        <v>#DIV/0!</v>
      </c>
      <c r="EM220" s="149">
        <f t="shared" si="1328"/>
        <v>0</v>
      </c>
      <c r="EN220" s="157">
        <f>+[1]Аппарат!EN215</f>
        <v>0</v>
      </c>
      <c r="EO220" s="157">
        <f>+[1]Аппарат!EO215</f>
        <v>0</v>
      </c>
      <c r="EP220" s="68"/>
      <c r="EQ220" s="150">
        <f t="shared" si="1329"/>
        <v>26413.557000000001</v>
      </c>
      <c r="ER220" s="157">
        <f>+[1]Аппарат!ER215</f>
        <v>26413.557000000001</v>
      </c>
      <c r="ES220" s="157">
        <f>+[1]Аппарат!ES215</f>
        <v>0</v>
      </c>
      <c r="ET220" s="68">
        <f>+[1]Аппарат!ET215</f>
        <v>0</v>
      </c>
      <c r="EU220" s="157">
        <f t="shared" si="1600"/>
        <v>-26413.557000000001</v>
      </c>
      <c r="EV220" s="158" t="e">
        <f t="shared" si="1601"/>
        <v>#DIV/0!</v>
      </c>
      <c r="EW220" s="149">
        <f t="shared" si="1330"/>
        <v>0</v>
      </c>
      <c r="EX220" s="157">
        <f>+[1]Аппарат!EX215</f>
        <v>0</v>
      </c>
      <c r="EY220" s="157">
        <f>+[1]Аппарат!EY215</f>
        <v>0</v>
      </c>
      <c r="EZ220" s="68"/>
      <c r="FA220" s="150">
        <f t="shared" si="1331"/>
        <v>7490.0429999999997</v>
      </c>
      <c r="FB220" s="157">
        <f>+[1]Аппарат!FB215</f>
        <v>7490.0429999999997</v>
      </c>
      <c r="FC220" s="157">
        <f>+[1]Аппарат!FC215</f>
        <v>0</v>
      </c>
      <c r="FD220" s="68">
        <f>+[1]Аппарат!FD215</f>
        <v>0</v>
      </c>
      <c r="FE220" s="157">
        <f t="shared" si="1602"/>
        <v>-7490.0429999999997</v>
      </c>
      <c r="FF220" s="158" t="e">
        <f t="shared" si="1603"/>
        <v>#DIV/0!</v>
      </c>
      <c r="FG220" s="149">
        <f t="shared" si="1332"/>
        <v>0</v>
      </c>
      <c r="FH220" s="157">
        <f>+[1]Аппарат!FH215</f>
        <v>0</v>
      </c>
      <c r="FI220" s="157">
        <f>+[1]Аппарат!FI215</f>
        <v>0</v>
      </c>
      <c r="FJ220" s="68"/>
      <c r="FK220" s="150">
        <f t="shared" si="1333"/>
        <v>3005.4569999999999</v>
      </c>
      <c r="FL220" s="157">
        <f>+[1]Аппарат!FL215</f>
        <v>3005.4569999999999</v>
      </c>
      <c r="FM220" s="157">
        <f>+[1]Аппарат!FM215</f>
        <v>0</v>
      </c>
      <c r="FN220" s="68">
        <f>+[1]Аппарат!FN215</f>
        <v>0</v>
      </c>
      <c r="FO220" s="157">
        <f t="shared" si="1604"/>
        <v>-3005.4569999999999</v>
      </c>
      <c r="FP220" s="158" t="e">
        <f t="shared" si="1605"/>
        <v>#DIV/0!</v>
      </c>
      <c r="FQ220" s="149">
        <f t="shared" si="1334"/>
        <v>0</v>
      </c>
      <c r="FR220" s="68">
        <f t="shared" si="1702"/>
        <v>0</v>
      </c>
      <c r="FS220" s="68">
        <f t="shared" si="1702"/>
        <v>0</v>
      </c>
      <c r="FT220" s="68">
        <f t="shared" si="1702"/>
        <v>0</v>
      </c>
      <c r="FU220" s="150">
        <f t="shared" si="1335"/>
        <v>36909.057000000001</v>
      </c>
      <c r="FV220" s="68">
        <f t="shared" si="1703"/>
        <v>36909.057000000001</v>
      </c>
      <c r="FW220" s="68">
        <f t="shared" si="1703"/>
        <v>0</v>
      </c>
      <c r="FX220" s="68">
        <f t="shared" si="1703"/>
        <v>0</v>
      </c>
      <c r="FY220" s="157">
        <f t="shared" si="1608"/>
        <v>-36909.057000000001</v>
      </c>
      <c r="FZ220" s="158" t="e">
        <f t="shared" si="1609"/>
        <v>#DIV/0!</v>
      </c>
      <c r="GA220" s="149">
        <f t="shared" si="1336"/>
        <v>0</v>
      </c>
      <c r="GB220" s="68">
        <f t="shared" si="1704"/>
        <v>0</v>
      </c>
      <c r="GC220" s="68">
        <f t="shared" si="1704"/>
        <v>0</v>
      </c>
      <c r="GD220" s="68">
        <f t="shared" si="1704"/>
        <v>0</v>
      </c>
      <c r="GE220" s="150">
        <f t="shared" si="1337"/>
        <v>37912.813000000002</v>
      </c>
      <c r="GF220" s="68">
        <f t="shared" si="1705"/>
        <v>37912.813000000002</v>
      </c>
      <c r="GG220" s="68">
        <f t="shared" si="1705"/>
        <v>0</v>
      </c>
      <c r="GH220" s="68">
        <f t="shared" si="1705"/>
        <v>0</v>
      </c>
      <c r="GI220" s="157">
        <f t="shared" si="1612"/>
        <v>-37912.813000000002</v>
      </c>
      <c r="GJ220" s="158" t="e">
        <f t="shared" si="1613"/>
        <v>#DIV/0!</v>
      </c>
      <c r="GK220" s="149">
        <f t="shared" si="1338"/>
        <v>0</v>
      </c>
      <c r="GL220" s="68">
        <f t="shared" si="1706"/>
        <v>0</v>
      </c>
      <c r="GM220" s="68">
        <f t="shared" si="1706"/>
        <v>0</v>
      </c>
      <c r="GN220" s="68">
        <f t="shared" si="1706"/>
        <v>0</v>
      </c>
      <c r="GO220" s="150">
        <f t="shared" si="1339"/>
        <v>41817.739475270006</v>
      </c>
      <c r="GP220" s="68">
        <f t="shared" si="1707"/>
        <v>41590.061598740002</v>
      </c>
      <c r="GQ220" s="68">
        <f t="shared" si="1707"/>
        <v>212.452492076</v>
      </c>
      <c r="GR220" s="68">
        <f t="shared" si="1707"/>
        <v>15.225384454</v>
      </c>
      <c r="GS220" s="157">
        <f t="shared" si="1616"/>
        <v>-41817.739475270006</v>
      </c>
      <c r="GT220" s="158" t="e">
        <f t="shared" si="1617"/>
        <v>#DIV/0!</v>
      </c>
      <c r="GV220" s="31"/>
      <c r="GX220" s="65">
        <f t="shared" si="1619"/>
        <v>-3904.9264752700001</v>
      </c>
      <c r="GZ220" s="79">
        <f t="shared" si="1375"/>
        <v>3904.9264752700001</v>
      </c>
    </row>
    <row r="221" spans="1:215" ht="15" x14ac:dyDescent="0.2">
      <c r="A221" s="340"/>
      <c r="B221" s="86" t="s">
        <v>478</v>
      </c>
      <c r="C221" s="149">
        <f t="shared" si="1669"/>
        <v>0</v>
      </c>
      <c r="D221" s="157">
        <f>+[1]Аппарат!D216+[1]Филиалы!D142</f>
        <v>0</v>
      </c>
      <c r="E221" s="157">
        <f>+[1]Аппарат!E216</f>
        <v>0</v>
      </c>
      <c r="F221" s="68"/>
      <c r="G221" s="150">
        <f t="shared" si="1413"/>
        <v>0</v>
      </c>
      <c r="H221" s="157">
        <f>+[1]Аппарат!H216+[1]Филиалы!H142</f>
        <v>0</v>
      </c>
      <c r="I221" s="157">
        <f>+[1]Аппарат!I216</f>
        <v>0</v>
      </c>
      <c r="J221" s="157">
        <f>+[1]Аппарат!J216</f>
        <v>0</v>
      </c>
      <c r="K221" s="157">
        <f t="shared" si="1674"/>
        <v>0</v>
      </c>
      <c r="L221" s="158" t="e">
        <f t="shared" si="1675"/>
        <v>#DIV/0!</v>
      </c>
      <c r="M221" s="149">
        <f t="shared" si="1676"/>
        <v>0</v>
      </c>
      <c r="N221" s="157">
        <f>+[1]Аппарат!N216+[1]Филиалы!N142</f>
        <v>0</v>
      </c>
      <c r="O221" s="157">
        <f>+[1]Аппарат!O216</f>
        <v>0</v>
      </c>
      <c r="P221" s="68"/>
      <c r="Q221" s="150">
        <f t="shared" si="1644"/>
        <v>0</v>
      </c>
      <c r="R221" s="157">
        <f>+[1]Аппарат!R216+[1]Филиалы!R142</f>
        <v>0</v>
      </c>
      <c r="S221" s="157">
        <f>+[1]Аппарат!S216</f>
        <v>0</v>
      </c>
      <c r="T221" s="157">
        <f>+[1]Аппарат!T216</f>
        <v>0</v>
      </c>
      <c r="U221" s="157">
        <f t="shared" si="1677"/>
        <v>0</v>
      </c>
      <c r="V221" s="158" t="e">
        <f t="shared" si="1678"/>
        <v>#DIV/0!</v>
      </c>
      <c r="W221" s="149">
        <f t="shared" si="1308"/>
        <v>0</v>
      </c>
      <c r="X221" s="157">
        <f>+[1]Аппарат!X216+[1]Филиалы!X142</f>
        <v>0</v>
      </c>
      <c r="Y221" s="157">
        <f>+[1]Аппарат!Y216</f>
        <v>0</v>
      </c>
      <c r="Z221" s="68"/>
      <c r="AA221" s="150">
        <f t="shared" si="1309"/>
        <v>0</v>
      </c>
      <c r="AB221" s="157">
        <f>+[1]Аппарат!AB216+[1]Филиалы!AB142</f>
        <v>0</v>
      </c>
      <c r="AC221" s="157">
        <f>+[1]Аппарат!AC216</f>
        <v>0</v>
      </c>
      <c r="AD221" s="157">
        <f>+[1]Аппарат!AD216</f>
        <v>0</v>
      </c>
      <c r="AE221" s="157">
        <f t="shared" si="1679"/>
        <v>0</v>
      </c>
      <c r="AF221" s="158" t="e">
        <f t="shared" si="1680"/>
        <v>#DIV/0!</v>
      </c>
      <c r="AG221" s="149">
        <f t="shared" si="1310"/>
        <v>0</v>
      </c>
      <c r="AH221" s="68">
        <f t="shared" si="1681"/>
        <v>0</v>
      </c>
      <c r="AI221" s="68">
        <f t="shared" si="1681"/>
        <v>0</v>
      </c>
      <c r="AJ221" s="68">
        <f t="shared" si="1681"/>
        <v>0</v>
      </c>
      <c r="AK221" s="150">
        <f t="shared" si="1311"/>
        <v>0</v>
      </c>
      <c r="AL221" s="68">
        <f t="shared" si="1682"/>
        <v>0</v>
      </c>
      <c r="AM221" s="68">
        <f t="shared" si="1682"/>
        <v>0</v>
      </c>
      <c r="AN221" s="68">
        <f t="shared" si="1682"/>
        <v>0</v>
      </c>
      <c r="AO221" s="157">
        <f t="shared" si="1683"/>
        <v>0</v>
      </c>
      <c r="AP221" s="158" t="e">
        <f t="shared" si="1684"/>
        <v>#DIV/0!</v>
      </c>
      <c r="AQ221" s="149">
        <f t="shared" si="1312"/>
        <v>0</v>
      </c>
      <c r="AR221" s="157">
        <f>+[1]Аппарат!AR216+[1]Филиалы!AR142</f>
        <v>0</v>
      </c>
      <c r="AS221" s="157">
        <f>+[1]Аппарат!AS216</f>
        <v>0</v>
      </c>
      <c r="AT221" s="68"/>
      <c r="AU221" s="150">
        <f t="shared" si="1313"/>
        <v>0</v>
      </c>
      <c r="AV221" s="157">
        <f>+[1]Аппарат!AV216+[1]Филиалы!AV142</f>
        <v>0</v>
      </c>
      <c r="AW221" s="157">
        <f>+[1]Аппарат!AW216</f>
        <v>0</v>
      </c>
      <c r="AX221" s="68">
        <f>+[1]Аппарат!AX216</f>
        <v>0</v>
      </c>
      <c r="AY221" s="157">
        <f t="shared" si="1685"/>
        <v>0</v>
      </c>
      <c r="AZ221" s="158" t="e">
        <f t="shared" si="1686"/>
        <v>#DIV/0!</v>
      </c>
      <c r="BA221" s="149">
        <f t="shared" si="1314"/>
        <v>0</v>
      </c>
      <c r="BB221" s="157">
        <f>+[1]Аппарат!BB216+[1]Филиалы!BB142</f>
        <v>0</v>
      </c>
      <c r="BC221" s="157">
        <f>+[1]Аппарат!BC216</f>
        <v>0</v>
      </c>
      <c r="BD221" s="68"/>
      <c r="BE221" s="150">
        <f t="shared" si="1315"/>
        <v>0</v>
      </c>
      <c r="BF221" s="157">
        <f>+[1]Аппарат!BF216+[1]Филиалы!BF142</f>
        <v>0</v>
      </c>
      <c r="BG221" s="157">
        <f>+[1]Аппарат!BG216</f>
        <v>0</v>
      </c>
      <c r="BH221" s="68">
        <f>+[1]Аппарат!BH216</f>
        <v>0</v>
      </c>
      <c r="BI221" s="157">
        <f t="shared" si="1687"/>
        <v>0</v>
      </c>
      <c r="BJ221" s="158" t="e">
        <f t="shared" si="1688"/>
        <v>#DIV/0!</v>
      </c>
      <c r="BK221" s="149">
        <f t="shared" si="1316"/>
        <v>0</v>
      </c>
      <c r="BL221" s="157">
        <f>+[1]Аппарат!BL216+[1]Филиалы!BL142</f>
        <v>0</v>
      </c>
      <c r="BM221" s="157">
        <f>+[1]Аппарат!BM216</f>
        <v>0</v>
      </c>
      <c r="BN221" s="68"/>
      <c r="BO221" s="150">
        <f t="shared" si="1317"/>
        <v>0</v>
      </c>
      <c r="BP221" s="157">
        <f>+[1]Аппарат!BP216+[1]Филиалы!BP142</f>
        <v>0</v>
      </c>
      <c r="BQ221" s="157">
        <f>+[1]Аппарат!BQ216</f>
        <v>0</v>
      </c>
      <c r="BR221" s="68">
        <f>+[1]Аппарат!BR216</f>
        <v>0</v>
      </c>
      <c r="BS221" s="157">
        <f t="shared" si="1689"/>
        <v>0</v>
      </c>
      <c r="BT221" s="158" t="e">
        <f t="shared" si="1690"/>
        <v>#DIV/0!</v>
      </c>
      <c r="BU221" s="149">
        <f t="shared" si="1318"/>
        <v>0</v>
      </c>
      <c r="BV221" s="68">
        <f t="shared" si="1691"/>
        <v>0</v>
      </c>
      <c r="BW221" s="68">
        <f t="shared" si="1691"/>
        <v>0</v>
      </c>
      <c r="BX221" s="68">
        <f t="shared" si="1691"/>
        <v>0</v>
      </c>
      <c r="BY221" s="150">
        <f t="shared" si="1319"/>
        <v>0</v>
      </c>
      <c r="BZ221" s="68">
        <f t="shared" si="1692"/>
        <v>0</v>
      </c>
      <c r="CA221" s="68">
        <f t="shared" si="1692"/>
        <v>0</v>
      </c>
      <c r="CB221" s="68">
        <f t="shared" si="1692"/>
        <v>0</v>
      </c>
      <c r="CC221" s="157">
        <f t="shared" si="1693"/>
        <v>0</v>
      </c>
      <c r="CD221" s="158" t="e">
        <f t="shared" si="1694"/>
        <v>#DIV/0!</v>
      </c>
      <c r="CE221" s="149">
        <f t="shared" si="1320"/>
        <v>0</v>
      </c>
      <c r="CF221" s="68">
        <f t="shared" si="1695"/>
        <v>0</v>
      </c>
      <c r="CG221" s="68">
        <f t="shared" si="1695"/>
        <v>0</v>
      </c>
      <c r="CH221" s="68">
        <f t="shared" si="1695"/>
        <v>0</v>
      </c>
      <c r="CI221" s="150">
        <f t="shared" si="1321"/>
        <v>0</v>
      </c>
      <c r="CJ221" s="68">
        <f t="shared" si="1696"/>
        <v>0</v>
      </c>
      <c r="CK221" s="68">
        <f t="shared" si="1696"/>
        <v>0</v>
      </c>
      <c r="CL221" s="68">
        <f t="shared" si="1696"/>
        <v>0</v>
      </c>
      <c r="CM221" s="157">
        <f t="shared" si="1662"/>
        <v>0</v>
      </c>
      <c r="CN221" s="158" t="e">
        <f t="shared" si="1663"/>
        <v>#DIV/0!</v>
      </c>
      <c r="CO221" s="149">
        <f t="shared" si="1697"/>
        <v>0</v>
      </c>
      <c r="CP221" s="157">
        <f>+[1]Аппарат!CP216+[1]Филиалы!CP142</f>
        <v>0</v>
      </c>
      <c r="CQ221" s="157">
        <f>+[1]Аппарат!CQ216</f>
        <v>0</v>
      </c>
      <c r="CR221" s="68"/>
      <c r="CS221" s="150">
        <f t="shared" si="1581"/>
        <v>0</v>
      </c>
      <c r="CT221" s="157">
        <f>+[1]Аппарат!CT216+[1]Филиалы!CT142</f>
        <v>0</v>
      </c>
      <c r="CU221" s="157">
        <f>+[1]Аппарат!CU216</f>
        <v>0</v>
      </c>
      <c r="CV221" s="68">
        <f>+[1]Аппарат!CV216</f>
        <v>0</v>
      </c>
      <c r="CW221" s="157">
        <f t="shared" si="1582"/>
        <v>0</v>
      </c>
      <c r="CX221" s="158" t="e">
        <f t="shared" si="1583"/>
        <v>#DIV/0!</v>
      </c>
      <c r="CY221" s="149">
        <f t="shared" si="1668"/>
        <v>0</v>
      </c>
      <c r="CZ221" s="157">
        <f>+[1]Аппарат!CZ216+[1]Филиалы!CZ142</f>
        <v>0</v>
      </c>
      <c r="DA221" s="157">
        <f>+[1]Аппарат!DA216</f>
        <v>0</v>
      </c>
      <c r="DB221" s="68"/>
      <c r="DC221" s="150">
        <f t="shared" si="1645"/>
        <v>0</v>
      </c>
      <c r="DD221" s="157">
        <f>+[1]Аппарат!DD216+[1]Филиалы!DD142</f>
        <v>0</v>
      </c>
      <c r="DE221" s="157">
        <f>+[1]Аппарат!DE216</f>
        <v>0</v>
      </c>
      <c r="DF221" s="68">
        <f>+[1]Аппарат!DF216</f>
        <v>0</v>
      </c>
      <c r="DG221" s="157">
        <f t="shared" si="1586"/>
        <v>0</v>
      </c>
      <c r="DH221" s="158" t="e">
        <f t="shared" si="1587"/>
        <v>#DIV/0!</v>
      </c>
      <c r="DI221" s="149">
        <f t="shared" si="1322"/>
        <v>0</v>
      </c>
      <c r="DJ221" s="157">
        <f>+[1]Аппарат!DJ216+[1]Филиалы!DJ142</f>
        <v>0</v>
      </c>
      <c r="DK221" s="157">
        <f>+[1]Аппарат!DK216</f>
        <v>0</v>
      </c>
      <c r="DL221" s="68"/>
      <c r="DM221" s="150">
        <f t="shared" si="1323"/>
        <v>0</v>
      </c>
      <c r="DN221" s="157">
        <f>+[1]Аппарат!DN216+[1]Филиалы!DN142</f>
        <v>0</v>
      </c>
      <c r="DO221" s="157">
        <f>+[1]Аппарат!DO216</f>
        <v>0</v>
      </c>
      <c r="DP221" s="68">
        <f>+[1]Аппарат!DP216</f>
        <v>0</v>
      </c>
      <c r="DQ221" s="157">
        <f t="shared" si="1588"/>
        <v>0</v>
      </c>
      <c r="DR221" s="158" t="e">
        <f t="shared" si="1589"/>
        <v>#DIV/0!</v>
      </c>
      <c r="DS221" s="149">
        <f t="shared" si="1590"/>
        <v>0</v>
      </c>
      <c r="DT221" s="68">
        <f t="shared" si="1698"/>
        <v>0</v>
      </c>
      <c r="DU221" s="68">
        <f t="shared" si="1698"/>
        <v>0</v>
      </c>
      <c r="DV221" s="68">
        <f t="shared" si="1698"/>
        <v>0</v>
      </c>
      <c r="DW221" s="150">
        <f t="shared" si="1325"/>
        <v>0</v>
      </c>
      <c r="DX221" s="68">
        <f t="shared" si="1699"/>
        <v>0</v>
      </c>
      <c r="DY221" s="68">
        <f t="shared" si="1699"/>
        <v>0</v>
      </c>
      <c r="DZ221" s="68">
        <f t="shared" si="1699"/>
        <v>0</v>
      </c>
      <c r="EA221" s="157">
        <f t="shared" si="1593"/>
        <v>0</v>
      </c>
      <c r="EB221" s="158" t="e">
        <f t="shared" si="1594"/>
        <v>#DIV/0!</v>
      </c>
      <c r="EC221" s="149">
        <f t="shared" si="1595"/>
        <v>0</v>
      </c>
      <c r="ED221" s="68">
        <f t="shared" si="1700"/>
        <v>0</v>
      </c>
      <c r="EE221" s="68">
        <f t="shared" si="1700"/>
        <v>0</v>
      </c>
      <c r="EF221" s="68">
        <f t="shared" si="1700"/>
        <v>0</v>
      </c>
      <c r="EG221" s="150">
        <f t="shared" si="1327"/>
        <v>0</v>
      </c>
      <c r="EH221" s="68">
        <f t="shared" si="1701"/>
        <v>0</v>
      </c>
      <c r="EI221" s="68">
        <f t="shared" si="1701"/>
        <v>0</v>
      </c>
      <c r="EJ221" s="68">
        <f t="shared" si="1701"/>
        <v>0</v>
      </c>
      <c r="EK221" s="157">
        <f t="shared" si="1598"/>
        <v>0</v>
      </c>
      <c r="EL221" s="158" t="e">
        <f t="shared" si="1599"/>
        <v>#DIV/0!</v>
      </c>
      <c r="EM221" s="149">
        <f t="shared" si="1328"/>
        <v>0</v>
      </c>
      <c r="EN221" s="157">
        <f>+[1]Аппарат!EN216+[1]Филиалы!EN142</f>
        <v>0</v>
      </c>
      <c r="EO221" s="157">
        <f>+[1]Аппарат!EO216</f>
        <v>0</v>
      </c>
      <c r="EP221" s="68"/>
      <c r="EQ221" s="150">
        <f t="shared" si="1329"/>
        <v>0</v>
      </c>
      <c r="ER221" s="157">
        <f>+[1]Аппарат!ER216+[1]Филиалы!ER142</f>
        <v>0</v>
      </c>
      <c r="ES221" s="157">
        <f>+[1]Аппарат!ES216</f>
        <v>0</v>
      </c>
      <c r="ET221" s="68">
        <f>+[1]Аппарат!ET216</f>
        <v>0</v>
      </c>
      <c r="EU221" s="157">
        <f t="shared" si="1600"/>
        <v>0</v>
      </c>
      <c r="EV221" s="158" t="e">
        <f t="shared" si="1601"/>
        <v>#DIV/0!</v>
      </c>
      <c r="EW221" s="149">
        <f t="shared" si="1330"/>
        <v>0</v>
      </c>
      <c r="EX221" s="157">
        <f>+[1]Аппарат!EX216+[1]Филиалы!EX142</f>
        <v>0</v>
      </c>
      <c r="EY221" s="157">
        <f>+[1]Аппарат!EY216</f>
        <v>0</v>
      </c>
      <c r="EZ221" s="68"/>
      <c r="FA221" s="150">
        <f t="shared" si="1331"/>
        <v>0</v>
      </c>
      <c r="FB221" s="157">
        <f>+[1]Аппарат!FB216+[1]Филиалы!FB142</f>
        <v>0</v>
      </c>
      <c r="FC221" s="157">
        <f>+[1]Аппарат!FC216</f>
        <v>0</v>
      </c>
      <c r="FD221" s="68">
        <f>+[1]Аппарат!FD216</f>
        <v>0</v>
      </c>
      <c r="FE221" s="157">
        <f t="shared" si="1602"/>
        <v>0</v>
      </c>
      <c r="FF221" s="158" t="e">
        <f t="shared" si="1603"/>
        <v>#DIV/0!</v>
      </c>
      <c r="FG221" s="149">
        <f t="shared" si="1332"/>
        <v>0</v>
      </c>
      <c r="FH221" s="157">
        <f>+[1]Аппарат!FH216+[1]Филиалы!FH142</f>
        <v>0</v>
      </c>
      <c r="FI221" s="157">
        <f>+[1]Аппарат!FI216</f>
        <v>0</v>
      </c>
      <c r="FJ221" s="68"/>
      <c r="FK221" s="150">
        <f t="shared" si="1333"/>
        <v>0</v>
      </c>
      <c r="FL221" s="157">
        <f>+[1]Аппарат!FL216+[1]Филиалы!FL142</f>
        <v>0</v>
      </c>
      <c r="FM221" s="157">
        <f>+[1]Аппарат!FM216</f>
        <v>0</v>
      </c>
      <c r="FN221" s="68">
        <f>+[1]Аппарат!FN216</f>
        <v>0</v>
      </c>
      <c r="FO221" s="157">
        <f t="shared" si="1604"/>
        <v>0</v>
      </c>
      <c r="FP221" s="158" t="e">
        <f t="shared" si="1605"/>
        <v>#DIV/0!</v>
      </c>
      <c r="FQ221" s="149">
        <f t="shared" si="1334"/>
        <v>0</v>
      </c>
      <c r="FR221" s="68">
        <f t="shared" si="1702"/>
        <v>0</v>
      </c>
      <c r="FS221" s="68">
        <f t="shared" si="1702"/>
        <v>0</v>
      </c>
      <c r="FT221" s="68">
        <f t="shared" si="1702"/>
        <v>0</v>
      </c>
      <c r="FU221" s="150">
        <f t="shared" si="1335"/>
        <v>0</v>
      </c>
      <c r="FV221" s="68">
        <f t="shared" si="1703"/>
        <v>0</v>
      </c>
      <c r="FW221" s="68">
        <f t="shared" si="1703"/>
        <v>0</v>
      </c>
      <c r="FX221" s="68">
        <f t="shared" si="1703"/>
        <v>0</v>
      </c>
      <c r="FY221" s="157">
        <f t="shared" si="1608"/>
        <v>0</v>
      </c>
      <c r="FZ221" s="158" t="e">
        <f t="shared" si="1609"/>
        <v>#DIV/0!</v>
      </c>
      <c r="GA221" s="149">
        <f t="shared" si="1336"/>
        <v>0</v>
      </c>
      <c r="GB221" s="68">
        <f t="shared" si="1704"/>
        <v>0</v>
      </c>
      <c r="GC221" s="68">
        <f t="shared" si="1704"/>
        <v>0</v>
      </c>
      <c r="GD221" s="68">
        <f t="shared" si="1704"/>
        <v>0</v>
      </c>
      <c r="GE221" s="150">
        <f t="shared" si="1337"/>
        <v>0</v>
      </c>
      <c r="GF221" s="68">
        <f t="shared" si="1705"/>
        <v>0</v>
      </c>
      <c r="GG221" s="68">
        <f t="shared" si="1705"/>
        <v>0</v>
      </c>
      <c r="GH221" s="68">
        <f t="shared" si="1705"/>
        <v>0</v>
      </c>
      <c r="GI221" s="157">
        <f t="shared" si="1612"/>
        <v>0</v>
      </c>
      <c r="GJ221" s="158" t="e">
        <f t="shared" si="1613"/>
        <v>#DIV/0!</v>
      </c>
      <c r="GK221" s="149">
        <f t="shared" si="1338"/>
        <v>0</v>
      </c>
      <c r="GL221" s="68">
        <f t="shared" si="1706"/>
        <v>0</v>
      </c>
      <c r="GM221" s="68">
        <f t="shared" si="1706"/>
        <v>0</v>
      </c>
      <c r="GN221" s="68">
        <f t="shared" si="1706"/>
        <v>0</v>
      </c>
      <c r="GO221" s="150">
        <f t="shared" si="1339"/>
        <v>0</v>
      </c>
      <c r="GP221" s="68">
        <f t="shared" si="1707"/>
        <v>0</v>
      </c>
      <c r="GQ221" s="68">
        <f t="shared" si="1707"/>
        <v>0</v>
      </c>
      <c r="GR221" s="68">
        <f t="shared" si="1707"/>
        <v>0</v>
      </c>
      <c r="GS221" s="157">
        <f t="shared" si="1616"/>
        <v>0</v>
      </c>
      <c r="GT221" s="158" t="e">
        <f t="shared" si="1617"/>
        <v>#DIV/0!</v>
      </c>
      <c r="GV221" s="31"/>
      <c r="GX221" s="65">
        <f t="shared" si="1619"/>
        <v>0</v>
      </c>
      <c r="GZ221" s="79">
        <f t="shared" si="1375"/>
        <v>0</v>
      </c>
    </row>
    <row r="222" spans="1:215" ht="15" x14ac:dyDescent="0.2">
      <c r="A222" s="340"/>
      <c r="B222" s="86" t="s">
        <v>479</v>
      </c>
      <c r="C222" s="149">
        <f t="shared" si="1669"/>
        <v>679.35</v>
      </c>
      <c r="D222" s="157">
        <f>+[1]Аппарат!D217+[1]Филиалы!D143</f>
        <v>679.35</v>
      </c>
      <c r="E222" s="157">
        <f>+[1]Аппарат!E217+[1]Филиалы!F143</f>
        <v>0</v>
      </c>
      <c r="F222" s="68">
        <f>+[1]Филиалы!E143</f>
        <v>0</v>
      </c>
      <c r="G222" s="150">
        <f t="shared" si="1413"/>
        <v>866.05992500000013</v>
      </c>
      <c r="H222" s="157">
        <f>+[1]Аппарат!H217+[1]Филиалы!H143</f>
        <v>865.18535000000008</v>
      </c>
      <c r="I222" s="157">
        <f>+[1]Аппарат!I217+[1]Филиалы!J143</f>
        <v>0.81609000000000009</v>
      </c>
      <c r="J222" s="157">
        <f>+[1]Аппарат!J217</f>
        <v>5.8485000000000002E-2</v>
      </c>
      <c r="K222" s="157">
        <f t="shared" si="1674"/>
        <v>-186.70992500000011</v>
      </c>
      <c r="L222" s="158">
        <f t="shared" si="1675"/>
        <v>27.483613012438383</v>
      </c>
      <c r="M222" s="149">
        <f t="shared" si="1676"/>
        <v>664.41</v>
      </c>
      <c r="N222" s="157">
        <f>+[1]Аппарат!N217+[1]Филиалы!N143</f>
        <v>635.02201079624672</v>
      </c>
      <c r="O222" s="157">
        <f>+[1]Аппарат!O217+[1]Филиалы!P143</f>
        <v>29.387989203753261</v>
      </c>
      <c r="P222" s="68">
        <f>+[1]Филиалы!O143</f>
        <v>0</v>
      </c>
      <c r="Q222" s="150">
        <f t="shared" si="1644"/>
        <v>1453.2372930000001</v>
      </c>
      <c r="R222" s="157">
        <f>+[1]Аппарат!R217+[1]Филиалы!R143</f>
        <v>1421.6709660000001</v>
      </c>
      <c r="S222" s="157">
        <f>+[1]Аппарат!S217+[1]Филиалы!T143</f>
        <v>29.4554084</v>
      </c>
      <c r="T222" s="157">
        <f>+[1]Аппарат!T217</f>
        <v>2.1109185999999998</v>
      </c>
      <c r="U222" s="157">
        <f t="shared" si="1677"/>
        <v>-788.82729300000017</v>
      </c>
      <c r="V222" s="158">
        <f t="shared" si="1678"/>
        <v>118.72598139702899</v>
      </c>
      <c r="W222" s="149">
        <f t="shared" si="1308"/>
        <v>1089.94</v>
      </c>
      <c r="X222" s="157">
        <f>+[1]Аппарат!X217+[1]Филиалы!X143</f>
        <v>1060.4698406759389</v>
      </c>
      <c r="Y222" s="157">
        <f>+[1]Аппарат!Y217+[1]Филиалы!Z143</f>
        <v>29.470159324061154</v>
      </c>
      <c r="Z222" s="68">
        <f>+[1]Филиалы!Y143</f>
        <v>0</v>
      </c>
      <c r="AA222" s="150">
        <f t="shared" si="1309"/>
        <v>1130.7496082999999</v>
      </c>
      <c r="AB222" s="157">
        <f>+[1]Аппарат!AB217+[1]Филиалы!AB143</f>
        <v>1126.1819945999998</v>
      </c>
      <c r="AC222" s="157">
        <f>+[1]Аппарат!AC217+[1]Филиалы!AD143</f>
        <v>4.2621660400000003</v>
      </c>
      <c r="AD222" s="157">
        <f>+[1]Аппарат!AD217</f>
        <v>0.30544766000000001</v>
      </c>
      <c r="AE222" s="157">
        <f t="shared" si="1679"/>
        <v>-40.809608299999809</v>
      </c>
      <c r="AF222" s="158">
        <f t="shared" si="1680"/>
        <v>3.7442068645980413</v>
      </c>
      <c r="AG222" s="149">
        <f t="shared" si="1310"/>
        <v>2433.7000000000003</v>
      </c>
      <c r="AH222" s="68">
        <f t="shared" si="1681"/>
        <v>2374.8418514721857</v>
      </c>
      <c r="AI222" s="68">
        <f t="shared" si="1681"/>
        <v>58.858148527814414</v>
      </c>
      <c r="AJ222" s="68">
        <f t="shared" si="1681"/>
        <v>0</v>
      </c>
      <c r="AK222" s="150">
        <f t="shared" si="1311"/>
        <v>3450.0468262999998</v>
      </c>
      <c r="AL222" s="68">
        <f t="shared" si="1682"/>
        <v>3413.0383105999999</v>
      </c>
      <c r="AM222" s="68">
        <f t="shared" si="1682"/>
        <v>34.533664439999995</v>
      </c>
      <c r="AN222" s="68">
        <f t="shared" si="1682"/>
        <v>2.4748512599999999</v>
      </c>
      <c r="AO222" s="157">
        <f t="shared" si="1683"/>
        <v>-1016.3468262999995</v>
      </c>
      <c r="AP222" s="158">
        <f t="shared" si="1684"/>
        <v>41.761384981715054</v>
      </c>
      <c r="AQ222" s="149">
        <f t="shared" si="1312"/>
        <v>993.56000000000006</v>
      </c>
      <c r="AR222" s="157">
        <f>+[1]Аппарат!AR217+[1]Филиалы!AR143</f>
        <v>964.08984067593894</v>
      </c>
      <c r="AS222" s="157">
        <f>+[1]Аппарат!AS217+[1]Филиалы!AT143</f>
        <v>29.470159324061154</v>
      </c>
      <c r="AT222" s="68">
        <f>+[1]Филиалы!AS143</f>
        <v>0</v>
      </c>
      <c r="AU222" s="150">
        <f t="shared" si="1313"/>
        <v>1024.5420000000001</v>
      </c>
      <c r="AV222" s="157">
        <f>+[1]Аппарат!AV217+[1]Филиалы!AV143</f>
        <v>1006.8451644661567</v>
      </c>
      <c r="AW222" s="157">
        <f>+[1]Аппарат!AW217+[1]Филиалы!AX143</f>
        <v>17.696835533843398</v>
      </c>
      <c r="AX222" s="68">
        <f>+[1]Аппарат!AX217</f>
        <v>0</v>
      </c>
      <c r="AY222" s="157">
        <f t="shared" si="1685"/>
        <v>-30.982000000000085</v>
      </c>
      <c r="AZ222" s="158">
        <f t="shared" si="1686"/>
        <v>3.1182817343693472</v>
      </c>
      <c r="BA222" s="149">
        <f t="shared" si="1314"/>
        <v>876.93000000000006</v>
      </c>
      <c r="BB222" s="157">
        <f>+[1]Аппарат!BB217+[1]Филиалы!BB143</f>
        <v>846.97340563808802</v>
      </c>
      <c r="BC222" s="157">
        <f>+[1]Аппарат!BC217+[1]Филиалы!BD143</f>
        <v>29.956594361912092</v>
      </c>
      <c r="BD222" s="68">
        <f>+[1]Филиалы!BC143</f>
        <v>0</v>
      </c>
      <c r="BE222" s="150">
        <f t="shared" si="1315"/>
        <v>1007.026</v>
      </c>
      <c r="BF222" s="157">
        <f>+[1]Аппарат!BF217+[1]Филиалы!BF143</f>
        <v>1006.24</v>
      </c>
      <c r="BG222" s="157">
        <f>+[1]Аппарат!BG217+[1]Филиалы!BH143</f>
        <v>0.78600000000000003</v>
      </c>
      <c r="BH222" s="68">
        <f>+[1]Аппарат!BH217</f>
        <v>0</v>
      </c>
      <c r="BI222" s="157">
        <f t="shared" si="1687"/>
        <v>-130.09599999999989</v>
      </c>
      <c r="BJ222" s="158">
        <f t="shared" si="1688"/>
        <v>14.835391650416781</v>
      </c>
      <c r="BK222" s="149">
        <f t="shared" si="1316"/>
        <v>1026.8</v>
      </c>
      <c r="BL222" s="157">
        <f>+[1]Аппарат!BL217+[1]Филиалы!BL143</f>
        <v>997.32984067593884</v>
      </c>
      <c r="BM222" s="157">
        <f>+[1]Аппарат!BM217+[1]Филиалы!BN143</f>
        <v>29.47015932406115</v>
      </c>
      <c r="BN222" s="68">
        <f>+[1]Филиалы!BM143</f>
        <v>0</v>
      </c>
      <c r="BO222" s="150">
        <f t="shared" si="1317"/>
        <v>1136.3511599999997</v>
      </c>
      <c r="BP222" s="157">
        <f>+[1]Аппарат!BP217+[1]Филиалы!BP143</f>
        <v>1118.0920300750672</v>
      </c>
      <c r="BQ222" s="157">
        <f>+[1]Аппарат!BQ217+[1]Филиалы!BR143</f>
        <v>18.259129924932548</v>
      </c>
      <c r="BR222" s="68">
        <f>+[1]Аппарат!BR217</f>
        <v>0</v>
      </c>
      <c r="BS222" s="157">
        <f t="shared" si="1689"/>
        <v>-109.55115999999975</v>
      </c>
      <c r="BT222" s="158">
        <f t="shared" si="1690"/>
        <v>10.669181924425388</v>
      </c>
      <c r="BU222" s="149">
        <f t="shared" si="1318"/>
        <v>2897.2900000000004</v>
      </c>
      <c r="BV222" s="68">
        <f t="shared" si="1691"/>
        <v>2808.3930869899659</v>
      </c>
      <c r="BW222" s="68">
        <f t="shared" si="1691"/>
        <v>88.896913010034396</v>
      </c>
      <c r="BX222" s="68">
        <f t="shared" si="1691"/>
        <v>0</v>
      </c>
      <c r="BY222" s="150">
        <f t="shared" si="1319"/>
        <v>3167.9191599999999</v>
      </c>
      <c r="BZ222" s="68">
        <f t="shared" si="1692"/>
        <v>3131.1771945412238</v>
      </c>
      <c r="CA222" s="68">
        <f t="shared" si="1692"/>
        <v>36.741965458775951</v>
      </c>
      <c r="CB222" s="68">
        <f t="shared" si="1692"/>
        <v>0</v>
      </c>
      <c r="CC222" s="157">
        <f t="shared" si="1693"/>
        <v>-270.6291599999995</v>
      </c>
      <c r="CD222" s="158">
        <f t="shared" si="1694"/>
        <v>9.3407687873840644</v>
      </c>
      <c r="CE222" s="149">
        <f t="shared" si="1320"/>
        <v>5330.9900000000007</v>
      </c>
      <c r="CF222" s="68">
        <f t="shared" si="1695"/>
        <v>5183.2349384621521</v>
      </c>
      <c r="CG222" s="68">
        <f t="shared" si="1695"/>
        <v>147.7550615378488</v>
      </c>
      <c r="CH222" s="68">
        <f t="shared" si="1695"/>
        <v>0</v>
      </c>
      <c r="CI222" s="150">
        <f t="shared" si="1321"/>
        <v>6617.9659862999997</v>
      </c>
      <c r="CJ222" s="68">
        <f t="shared" si="1696"/>
        <v>6544.2155051412237</v>
      </c>
      <c r="CK222" s="68">
        <f t="shared" si="1696"/>
        <v>71.275629898775946</v>
      </c>
      <c r="CL222" s="68">
        <f t="shared" si="1696"/>
        <v>2.4748512599999999</v>
      </c>
      <c r="CM222" s="157">
        <f t="shared" si="1662"/>
        <v>-1286.975986299999</v>
      </c>
      <c r="CN222" s="158">
        <f t="shared" si="1663"/>
        <v>24.141406873770137</v>
      </c>
      <c r="CO222" s="149">
        <f t="shared" si="1697"/>
        <v>1158.04</v>
      </c>
      <c r="CP222" s="157">
        <f>+[1]Аппарат!CP217+[1]Филиалы!CP143</f>
        <v>1128.5698406759388</v>
      </c>
      <c r="CQ222" s="157">
        <f>+[1]Аппарат!CQ217+[1]Филиалы!CR143</f>
        <v>29.470159324061161</v>
      </c>
      <c r="CR222" s="68">
        <f>+[1]Филиалы!CQ143</f>
        <v>0</v>
      </c>
      <c r="CS222" s="150">
        <f t="shared" si="1581"/>
        <v>1265.66319</v>
      </c>
      <c r="CT222" s="157">
        <f>+[1]Аппарат!CT217+[1]Филиалы!CT143</f>
        <v>1255.5137186529075</v>
      </c>
      <c r="CU222" s="157">
        <f>+[1]Аппарат!CU217+[1]Филиалы!CV143</f>
        <v>10.149471347092392</v>
      </c>
      <c r="CV222" s="68">
        <f>+[1]Аппарат!CV217</f>
        <v>0</v>
      </c>
      <c r="CW222" s="157">
        <f t="shared" si="1582"/>
        <v>-107.62319000000002</v>
      </c>
      <c r="CX222" s="158">
        <f t="shared" si="1583"/>
        <v>9.29356412559153</v>
      </c>
      <c r="CY222" s="149">
        <f t="shared" si="1668"/>
        <v>1154.9299999999998</v>
      </c>
      <c r="CZ222" s="157">
        <f>+[1]Аппарат!CZ217+[1]Филиалы!CZ143</f>
        <v>1124.9761235788767</v>
      </c>
      <c r="DA222" s="157">
        <f>+[1]Аппарат!DA217+[1]Филиалы!DB143</f>
        <v>29.953876421123105</v>
      </c>
      <c r="DB222" s="68">
        <f>+[1]Филиалы!DA143</f>
        <v>0</v>
      </c>
      <c r="DC222" s="150">
        <f t="shared" si="1645"/>
        <v>1455.83348</v>
      </c>
      <c r="DD222" s="157">
        <f>+[1]Аппарат!DD217+[1]Филиалы!DD143</f>
        <v>1398.7450184783756</v>
      </c>
      <c r="DE222" s="157">
        <f>+[1]Аппарат!DE217+[1]Филиалы!DF143</f>
        <v>57.088461521624474</v>
      </c>
      <c r="DF222" s="68">
        <f>+[1]Аппарат!DF217</f>
        <v>0</v>
      </c>
      <c r="DG222" s="157">
        <f t="shared" si="1586"/>
        <v>-300.90348000000017</v>
      </c>
      <c r="DH222" s="158">
        <f t="shared" si="1587"/>
        <v>26.053828370550619</v>
      </c>
      <c r="DI222" s="149">
        <f t="shared" si="1322"/>
        <v>1536.81</v>
      </c>
      <c r="DJ222" s="157">
        <f>+[1]Аппарат!DJ217+[1]Филиалы!DJ143</f>
        <v>1507.3398406759388</v>
      </c>
      <c r="DK222" s="157">
        <f>+[1]Аппарат!DK217+[1]Филиалы!DL143</f>
        <v>29.470159324061161</v>
      </c>
      <c r="DL222" s="68">
        <f>+[1]Филиалы!DK143</f>
        <v>0</v>
      </c>
      <c r="DM222" s="150">
        <f t="shared" si="1323"/>
        <v>1625.58133</v>
      </c>
      <c r="DN222" s="157">
        <f>+[1]Аппарат!DN217+[1]Филиалы!DN143</f>
        <v>1577.1916720551737</v>
      </c>
      <c r="DO222" s="157">
        <f>+[1]Аппарат!DO217+[1]Филиалы!DP143</f>
        <v>48.389657944826325</v>
      </c>
      <c r="DP222" s="68">
        <f>+[1]Аппарат!DP217</f>
        <v>0</v>
      </c>
      <c r="DQ222" s="157">
        <f t="shared" si="1588"/>
        <v>-88.771330000000034</v>
      </c>
      <c r="DR222" s="158">
        <f t="shared" si="1589"/>
        <v>5.7763373481432296</v>
      </c>
      <c r="DS222" s="149">
        <f t="shared" si="1590"/>
        <v>3849.78</v>
      </c>
      <c r="DT222" s="68">
        <f t="shared" si="1698"/>
        <v>3760.8858049307546</v>
      </c>
      <c r="DU222" s="68">
        <f t="shared" si="1698"/>
        <v>88.894195069245427</v>
      </c>
      <c r="DV222" s="68">
        <f t="shared" si="1698"/>
        <v>0</v>
      </c>
      <c r="DW222" s="150">
        <f t="shared" si="1325"/>
        <v>4347.0779999999995</v>
      </c>
      <c r="DX222" s="68">
        <f t="shared" si="1699"/>
        <v>4231.4504091864565</v>
      </c>
      <c r="DY222" s="68">
        <f t="shared" si="1699"/>
        <v>115.62759081354319</v>
      </c>
      <c r="DZ222" s="68">
        <f t="shared" si="1699"/>
        <v>0</v>
      </c>
      <c r="EA222" s="157">
        <f t="shared" si="1593"/>
        <v>-497.29799999999932</v>
      </c>
      <c r="EB222" s="158">
        <f t="shared" si="1594"/>
        <v>12.917569315649175</v>
      </c>
      <c r="EC222" s="149">
        <f t="shared" si="1595"/>
        <v>9180.77</v>
      </c>
      <c r="ED222" s="68">
        <f t="shared" si="1700"/>
        <v>8944.1207433929067</v>
      </c>
      <c r="EE222" s="68">
        <f t="shared" si="1700"/>
        <v>236.64925660709423</v>
      </c>
      <c r="EF222" s="68">
        <f t="shared" si="1700"/>
        <v>0</v>
      </c>
      <c r="EG222" s="150">
        <f t="shared" si="1327"/>
        <v>10965.043986300001</v>
      </c>
      <c r="EH222" s="68">
        <f t="shared" si="1701"/>
        <v>10775.665914327681</v>
      </c>
      <c r="EI222" s="68">
        <f t="shared" si="1701"/>
        <v>186.90322071231913</v>
      </c>
      <c r="EJ222" s="68">
        <f t="shared" si="1701"/>
        <v>2.4748512599999999</v>
      </c>
      <c r="EK222" s="157">
        <f t="shared" si="1598"/>
        <v>-1784.2739863000006</v>
      </c>
      <c r="EL222" s="158">
        <f t="shared" si="1599"/>
        <v>19.434905637544574</v>
      </c>
      <c r="EM222" s="149">
        <f t="shared" si="1328"/>
        <v>1295.92</v>
      </c>
      <c r="EN222" s="157">
        <f>+[1]Аппарат!EN217+[1]Филиалы!EN143</f>
        <v>1266.449840675939</v>
      </c>
      <c r="EO222" s="157">
        <f>+[1]Аппарат!EO217+[1]Филиалы!EP143</f>
        <v>29.470159324061154</v>
      </c>
      <c r="EP222" s="68">
        <f>+[1]Филиалы!EO143</f>
        <v>0</v>
      </c>
      <c r="EQ222" s="150">
        <f t="shared" si="1329"/>
        <v>1040.2707300000002</v>
      </c>
      <c r="ER222" s="157">
        <f>+[1]Аппарат!ER217+[1]Филиалы!ER143</f>
        <v>1026.3381200788892</v>
      </c>
      <c r="ES222" s="157">
        <f>+[1]Аппарат!ES217+[1]Филиалы!ET143</f>
        <v>13.932609921110926</v>
      </c>
      <c r="ET222" s="68">
        <f>+[1]Аппарат!ET217</f>
        <v>0</v>
      </c>
      <c r="EU222" s="157">
        <f t="shared" si="1600"/>
        <v>255.64926999999989</v>
      </c>
      <c r="EV222" s="158">
        <f t="shared" si="1601"/>
        <v>-19.727241650719179</v>
      </c>
      <c r="EW222" s="149">
        <f t="shared" si="1330"/>
        <v>1336.56</v>
      </c>
      <c r="EX222" s="157">
        <f>+[1]Аппарат!EX217+[1]Филиалы!EX143</f>
        <v>1306.5941300999502</v>
      </c>
      <c r="EY222" s="157">
        <f>+[1]Аппарат!EY217+[1]Филиалы!EZ143</f>
        <v>29.96586990004965</v>
      </c>
      <c r="EZ222" s="68">
        <f>+[1]Филиалы!EY143</f>
        <v>0</v>
      </c>
      <c r="FA222" s="150">
        <f t="shared" si="1331"/>
        <v>692.52499999999998</v>
      </c>
      <c r="FB222" s="157">
        <f>+[1]Аппарат!FB217+[1]Филиалы!FB143</f>
        <v>667.0309383978904</v>
      </c>
      <c r="FC222" s="157">
        <f>+[1]Аппарат!FC217+[1]Филиалы!FD143</f>
        <v>25.494061602109568</v>
      </c>
      <c r="FD222" s="68">
        <f>+[1]Аппарат!FD217</f>
        <v>0</v>
      </c>
      <c r="FE222" s="157">
        <f t="shared" si="1602"/>
        <v>644.03499999999997</v>
      </c>
      <c r="FF222" s="158">
        <f t="shared" si="1603"/>
        <v>-48.186014844077327</v>
      </c>
      <c r="FG222" s="149">
        <f t="shared" si="1332"/>
        <v>2338.8099999999995</v>
      </c>
      <c r="FH222" s="157">
        <f>+[1]Аппарат!FH217+[1]Филиалы!FH143</f>
        <v>2309.3398406759384</v>
      </c>
      <c r="FI222" s="157">
        <f>+[1]Аппарат!FI217+[1]Филиалы!FJ143</f>
        <v>29.47015932406115</v>
      </c>
      <c r="FJ222" s="68">
        <f>+[1]Филиалы!FI143</f>
        <v>0</v>
      </c>
      <c r="FK222" s="150">
        <f t="shared" si="1333"/>
        <v>3662.6649099999995</v>
      </c>
      <c r="FL222" s="157">
        <f>+[1]Аппарат!FL217+[1]Филиалы!FL143</f>
        <v>3222.9709843649453</v>
      </c>
      <c r="FM222" s="157">
        <f>+[1]Аппарат!FM217+[1]Филиалы!FN143</f>
        <v>439.69392563505443</v>
      </c>
      <c r="FN222" s="68">
        <f>+[1]Аппарат!FN217</f>
        <v>0</v>
      </c>
      <c r="FO222" s="157">
        <f t="shared" si="1604"/>
        <v>-1323.85491</v>
      </c>
      <c r="FP222" s="158">
        <f t="shared" si="1605"/>
        <v>56.603781837772203</v>
      </c>
      <c r="FQ222" s="149">
        <f t="shared" si="1334"/>
        <v>4971.29</v>
      </c>
      <c r="FR222" s="68">
        <f t="shared" si="1702"/>
        <v>4882.3838114518276</v>
      </c>
      <c r="FS222" s="68">
        <f t="shared" si="1702"/>
        <v>88.906188548171954</v>
      </c>
      <c r="FT222" s="68">
        <f t="shared" si="1702"/>
        <v>0</v>
      </c>
      <c r="FU222" s="150">
        <f t="shared" si="1335"/>
        <v>5395.4606399999993</v>
      </c>
      <c r="FV222" s="68">
        <f t="shared" si="1703"/>
        <v>4916.3400428417244</v>
      </c>
      <c r="FW222" s="68">
        <f t="shared" si="1703"/>
        <v>479.1205971582749</v>
      </c>
      <c r="FX222" s="68">
        <f t="shared" si="1703"/>
        <v>0</v>
      </c>
      <c r="FY222" s="157">
        <f t="shared" si="1608"/>
        <v>-424.17063999999937</v>
      </c>
      <c r="FZ222" s="158">
        <f t="shared" si="1609"/>
        <v>8.5324058745315483</v>
      </c>
      <c r="GA222" s="149">
        <f t="shared" si="1336"/>
        <v>8821.07</v>
      </c>
      <c r="GB222" s="68">
        <f t="shared" si="1704"/>
        <v>8643.2696163825822</v>
      </c>
      <c r="GC222" s="68">
        <f t="shared" si="1704"/>
        <v>177.80038361741737</v>
      </c>
      <c r="GD222" s="68">
        <f t="shared" si="1704"/>
        <v>0</v>
      </c>
      <c r="GE222" s="150">
        <f t="shared" si="1337"/>
        <v>9742.5386399999988</v>
      </c>
      <c r="GF222" s="68">
        <f t="shared" si="1705"/>
        <v>9147.7904520281809</v>
      </c>
      <c r="GG222" s="68">
        <f t="shared" si="1705"/>
        <v>594.74818797181808</v>
      </c>
      <c r="GH222" s="68">
        <f t="shared" si="1705"/>
        <v>0</v>
      </c>
      <c r="GI222" s="157">
        <f t="shared" si="1612"/>
        <v>-921.46863999999914</v>
      </c>
      <c r="GJ222" s="158">
        <f t="shared" si="1613"/>
        <v>10.446222963880786</v>
      </c>
      <c r="GK222" s="149">
        <f t="shared" si="1338"/>
        <v>14152.060000000001</v>
      </c>
      <c r="GL222" s="68">
        <f t="shared" si="1706"/>
        <v>13826.504554844734</v>
      </c>
      <c r="GM222" s="68">
        <f t="shared" si="1706"/>
        <v>325.55544515526617</v>
      </c>
      <c r="GN222" s="68">
        <f t="shared" si="1706"/>
        <v>0</v>
      </c>
      <c r="GO222" s="150">
        <f t="shared" si="1339"/>
        <v>16360.504626299999</v>
      </c>
      <c r="GP222" s="68">
        <f t="shared" si="1707"/>
        <v>15692.005957169406</v>
      </c>
      <c r="GQ222" s="68">
        <f t="shared" si="1707"/>
        <v>666.02381787059403</v>
      </c>
      <c r="GR222" s="68">
        <f t="shared" si="1707"/>
        <v>2.4748512599999999</v>
      </c>
      <c r="GS222" s="157">
        <f t="shared" si="1616"/>
        <v>-2208.4446262999973</v>
      </c>
      <c r="GT222" s="158">
        <f t="shared" si="1617"/>
        <v>15.605110678586698</v>
      </c>
      <c r="GV222" s="31">
        <f>+GK222-[1]Шатура!GK143</f>
        <v>13892.060000000001</v>
      </c>
      <c r="GX222" s="65">
        <f t="shared" si="1619"/>
        <v>-6617.9659862999997</v>
      </c>
      <c r="GZ222" s="79">
        <f t="shared" si="1375"/>
        <v>3450.0468262999998</v>
      </c>
    </row>
    <row r="223" spans="1:215" ht="15" x14ac:dyDescent="0.2">
      <c r="A223" s="340"/>
      <c r="B223" s="185" t="s">
        <v>480</v>
      </c>
      <c r="C223" s="149">
        <f t="shared" si="1669"/>
        <v>0</v>
      </c>
      <c r="D223" s="157">
        <f>+[1]Аппарат!D218</f>
        <v>0</v>
      </c>
      <c r="E223" s="157">
        <f>+[1]Аппарат!E218</f>
        <v>0</v>
      </c>
      <c r="F223" s="68"/>
      <c r="G223" s="150">
        <f t="shared" si="1413"/>
        <v>0</v>
      </c>
      <c r="H223" s="157">
        <f>+[1]Аппарат!H218</f>
        <v>0</v>
      </c>
      <c r="I223" s="157">
        <f>+[1]Аппарат!I218</f>
        <v>0</v>
      </c>
      <c r="J223" s="157">
        <f>+[1]Аппарат!J218</f>
        <v>0</v>
      </c>
      <c r="K223" s="157">
        <f t="shared" si="1674"/>
        <v>0</v>
      </c>
      <c r="L223" s="158" t="e">
        <f t="shared" si="1675"/>
        <v>#DIV/0!</v>
      </c>
      <c r="M223" s="149">
        <f t="shared" si="1676"/>
        <v>0</v>
      </c>
      <c r="N223" s="157">
        <f>+[1]Аппарат!N218</f>
        <v>0</v>
      </c>
      <c r="O223" s="157">
        <f>+[1]Аппарат!O218</f>
        <v>0</v>
      </c>
      <c r="P223" s="68"/>
      <c r="Q223" s="150">
        <f t="shared" si="1644"/>
        <v>0</v>
      </c>
      <c r="R223" s="157">
        <f>+[1]Аппарат!R218</f>
        <v>0</v>
      </c>
      <c r="S223" s="157">
        <f>+[1]Аппарат!S218</f>
        <v>0</v>
      </c>
      <c r="T223" s="157">
        <f>+[1]Аппарат!T218</f>
        <v>0</v>
      </c>
      <c r="U223" s="157">
        <f t="shared" si="1677"/>
        <v>0</v>
      </c>
      <c r="V223" s="158" t="e">
        <f t="shared" si="1678"/>
        <v>#DIV/0!</v>
      </c>
      <c r="W223" s="149">
        <f t="shared" si="1308"/>
        <v>150</v>
      </c>
      <c r="X223" s="157">
        <f>+[1]Аппарат!X218</f>
        <v>109.81341910355296</v>
      </c>
      <c r="Y223" s="157">
        <f>+[1]Аппарат!Y218</f>
        <v>40.186580896447033</v>
      </c>
      <c r="Z223" s="68"/>
      <c r="AA223" s="150">
        <f t="shared" si="1309"/>
        <v>0</v>
      </c>
      <c r="AB223" s="157">
        <f>+[1]Аппарат!AB218</f>
        <v>0</v>
      </c>
      <c r="AC223" s="157">
        <f>+[1]Аппарат!AC218</f>
        <v>0</v>
      </c>
      <c r="AD223" s="157">
        <f>+[1]Аппарат!AD218</f>
        <v>0</v>
      </c>
      <c r="AE223" s="157">
        <f t="shared" si="1679"/>
        <v>150</v>
      </c>
      <c r="AF223" s="158">
        <f t="shared" si="1680"/>
        <v>-100</v>
      </c>
      <c r="AG223" s="149">
        <f t="shared" si="1310"/>
        <v>150</v>
      </c>
      <c r="AH223" s="68">
        <f t="shared" si="1681"/>
        <v>109.81341910355296</v>
      </c>
      <c r="AI223" s="68">
        <f t="shared" si="1681"/>
        <v>40.186580896447033</v>
      </c>
      <c r="AJ223" s="68">
        <f t="shared" si="1681"/>
        <v>0</v>
      </c>
      <c r="AK223" s="150">
        <f t="shared" si="1311"/>
        <v>0</v>
      </c>
      <c r="AL223" s="68">
        <f t="shared" si="1682"/>
        <v>0</v>
      </c>
      <c r="AM223" s="68">
        <f t="shared" si="1682"/>
        <v>0</v>
      </c>
      <c r="AN223" s="68">
        <f t="shared" si="1682"/>
        <v>0</v>
      </c>
      <c r="AO223" s="157">
        <f t="shared" si="1683"/>
        <v>150</v>
      </c>
      <c r="AP223" s="158">
        <f t="shared" si="1684"/>
        <v>-100</v>
      </c>
      <c r="AQ223" s="149">
        <f t="shared" si="1312"/>
        <v>150</v>
      </c>
      <c r="AR223" s="157">
        <f>+[1]Аппарат!AR218</f>
        <v>109.81341910355296</v>
      </c>
      <c r="AS223" s="157">
        <f>+[1]Аппарат!AS218</f>
        <v>40.186580896447033</v>
      </c>
      <c r="AT223" s="68"/>
      <c r="AU223" s="150">
        <f t="shared" si="1313"/>
        <v>0</v>
      </c>
      <c r="AV223" s="157">
        <f>+[1]Аппарат!AV218</f>
        <v>0</v>
      </c>
      <c r="AW223" s="157">
        <f>+[1]Аппарат!AW218</f>
        <v>0</v>
      </c>
      <c r="AX223" s="68">
        <f>+[1]Аппарат!AX218</f>
        <v>0</v>
      </c>
      <c r="AY223" s="157">
        <f t="shared" si="1685"/>
        <v>150</v>
      </c>
      <c r="AZ223" s="158">
        <f t="shared" si="1686"/>
        <v>-100</v>
      </c>
      <c r="BA223" s="149">
        <f t="shared" si="1314"/>
        <v>150</v>
      </c>
      <c r="BB223" s="157">
        <f>+[1]Аппарат!BB218</f>
        <v>109.1500985973926</v>
      </c>
      <c r="BC223" s="157">
        <f>+[1]Аппарат!BC218</f>
        <v>40.849901402607394</v>
      </c>
      <c r="BD223" s="68"/>
      <c r="BE223" s="150">
        <f t="shared" si="1315"/>
        <v>0</v>
      </c>
      <c r="BF223" s="157">
        <f>+[1]Аппарат!BF218</f>
        <v>0</v>
      </c>
      <c r="BG223" s="157">
        <f>+[1]Аппарат!BG218</f>
        <v>0</v>
      </c>
      <c r="BH223" s="68">
        <f>+[1]Аппарат!BH218</f>
        <v>0</v>
      </c>
      <c r="BI223" s="157">
        <f t="shared" si="1687"/>
        <v>150</v>
      </c>
      <c r="BJ223" s="158">
        <f t="shared" si="1688"/>
        <v>-100</v>
      </c>
      <c r="BK223" s="149">
        <f t="shared" si="1316"/>
        <v>150</v>
      </c>
      <c r="BL223" s="157">
        <f>+[1]Аппарат!BL218</f>
        <v>109.81341910355297</v>
      </c>
      <c r="BM223" s="157">
        <f>+[1]Аппарат!BM218</f>
        <v>40.186580896447019</v>
      </c>
      <c r="BN223" s="68"/>
      <c r="BO223" s="150">
        <f t="shared" si="1317"/>
        <v>0</v>
      </c>
      <c r="BP223" s="157">
        <f>+[1]Аппарат!BP218</f>
        <v>0</v>
      </c>
      <c r="BQ223" s="157">
        <f>+[1]Аппарат!BQ218</f>
        <v>0</v>
      </c>
      <c r="BR223" s="68">
        <f>+[1]Аппарат!BR218</f>
        <v>0</v>
      </c>
      <c r="BS223" s="157">
        <f t="shared" si="1689"/>
        <v>150</v>
      </c>
      <c r="BT223" s="158">
        <f t="shared" si="1690"/>
        <v>-100</v>
      </c>
      <c r="BU223" s="149">
        <f t="shared" si="1318"/>
        <v>450</v>
      </c>
      <c r="BV223" s="68">
        <f t="shared" si="1691"/>
        <v>328.77693680449852</v>
      </c>
      <c r="BW223" s="68">
        <f t="shared" si="1691"/>
        <v>121.22306319550145</v>
      </c>
      <c r="BX223" s="68">
        <f t="shared" si="1691"/>
        <v>0</v>
      </c>
      <c r="BY223" s="150">
        <f t="shared" si="1319"/>
        <v>0</v>
      </c>
      <c r="BZ223" s="68">
        <f t="shared" si="1692"/>
        <v>0</v>
      </c>
      <c r="CA223" s="68">
        <f t="shared" si="1692"/>
        <v>0</v>
      </c>
      <c r="CB223" s="68">
        <f t="shared" si="1692"/>
        <v>0</v>
      </c>
      <c r="CC223" s="157">
        <f t="shared" si="1693"/>
        <v>450</v>
      </c>
      <c r="CD223" s="158">
        <f t="shared" si="1694"/>
        <v>-100</v>
      </c>
      <c r="CE223" s="149">
        <f t="shared" si="1320"/>
        <v>600</v>
      </c>
      <c r="CF223" s="68">
        <f t="shared" si="1695"/>
        <v>438.59035590805149</v>
      </c>
      <c r="CG223" s="68">
        <f t="shared" si="1695"/>
        <v>161.40964409194848</v>
      </c>
      <c r="CH223" s="68">
        <f t="shared" si="1695"/>
        <v>0</v>
      </c>
      <c r="CI223" s="150">
        <f t="shared" si="1321"/>
        <v>0</v>
      </c>
      <c r="CJ223" s="68">
        <f t="shared" si="1696"/>
        <v>0</v>
      </c>
      <c r="CK223" s="68">
        <f t="shared" si="1696"/>
        <v>0</v>
      </c>
      <c r="CL223" s="68">
        <f t="shared" si="1696"/>
        <v>0</v>
      </c>
      <c r="CM223" s="157">
        <f t="shared" si="1662"/>
        <v>600</v>
      </c>
      <c r="CN223" s="158">
        <f t="shared" si="1663"/>
        <v>-100</v>
      </c>
      <c r="CO223" s="149">
        <f t="shared" si="1697"/>
        <v>150</v>
      </c>
      <c r="CP223" s="157">
        <f>+[1]Аппарат!CP218</f>
        <v>109.81341910355297</v>
      </c>
      <c r="CQ223" s="157">
        <f>+[1]Аппарат!CQ218</f>
        <v>40.18658089644704</v>
      </c>
      <c r="CR223" s="68"/>
      <c r="CS223" s="150">
        <f t="shared" si="1581"/>
        <v>0</v>
      </c>
      <c r="CT223" s="157">
        <f>+[1]Аппарат!CT218</f>
        <v>0</v>
      </c>
      <c r="CU223" s="157">
        <f>+[1]Аппарат!CU218</f>
        <v>0</v>
      </c>
      <c r="CV223" s="68">
        <f>+[1]Аппарат!CV218</f>
        <v>0</v>
      </c>
      <c r="CW223" s="157">
        <f t="shared" si="1582"/>
        <v>150</v>
      </c>
      <c r="CX223" s="158">
        <f t="shared" si="1583"/>
        <v>-100</v>
      </c>
      <c r="CY223" s="149">
        <f t="shared" si="1668"/>
        <v>150</v>
      </c>
      <c r="CZ223" s="157">
        <f>+[1]Аппарат!CZ218</f>
        <v>109.15380488028669</v>
      </c>
      <c r="DA223" s="157">
        <f>+[1]Аппарат!DA218</f>
        <v>40.846195119713322</v>
      </c>
      <c r="DB223" s="68"/>
      <c r="DC223" s="150">
        <f t="shared" si="1645"/>
        <v>0</v>
      </c>
      <c r="DD223" s="157">
        <f>+[1]Аппарат!DD218</f>
        <v>0</v>
      </c>
      <c r="DE223" s="157">
        <f>+[1]Аппарат!DE218</f>
        <v>0</v>
      </c>
      <c r="DF223" s="68">
        <f>+[1]Аппарат!DF218</f>
        <v>0</v>
      </c>
      <c r="DG223" s="157">
        <f t="shared" si="1586"/>
        <v>150</v>
      </c>
      <c r="DH223" s="158">
        <f t="shared" si="1587"/>
        <v>-100</v>
      </c>
      <c r="DI223" s="149">
        <f t="shared" si="1322"/>
        <v>150</v>
      </c>
      <c r="DJ223" s="157">
        <f>+[1]Аппарат!DJ218</f>
        <v>109.81341910355296</v>
      </c>
      <c r="DK223" s="157">
        <f>+[1]Аппарат!DK218</f>
        <v>40.18658089644704</v>
      </c>
      <c r="DL223" s="68"/>
      <c r="DM223" s="150">
        <f t="shared" si="1323"/>
        <v>0</v>
      </c>
      <c r="DN223" s="157">
        <f>+[1]Аппарат!DN218</f>
        <v>0</v>
      </c>
      <c r="DO223" s="157">
        <f>+[1]Аппарат!DO218</f>
        <v>0</v>
      </c>
      <c r="DP223" s="68">
        <f>+[1]Аппарат!DP218</f>
        <v>0</v>
      </c>
      <c r="DQ223" s="157">
        <f t="shared" si="1588"/>
        <v>150</v>
      </c>
      <c r="DR223" s="158">
        <f t="shared" si="1589"/>
        <v>-100</v>
      </c>
      <c r="DS223" s="149">
        <f t="shared" si="1590"/>
        <v>450</v>
      </c>
      <c r="DT223" s="68">
        <f t="shared" si="1698"/>
        <v>328.7806430873926</v>
      </c>
      <c r="DU223" s="68">
        <f t="shared" si="1698"/>
        <v>121.21935691260741</v>
      </c>
      <c r="DV223" s="68">
        <f t="shared" si="1698"/>
        <v>0</v>
      </c>
      <c r="DW223" s="150">
        <f t="shared" si="1325"/>
        <v>0</v>
      </c>
      <c r="DX223" s="68">
        <f t="shared" si="1699"/>
        <v>0</v>
      </c>
      <c r="DY223" s="68">
        <f t="shared" si="1699"/>
        <v>0</v>
      </c>
      <c r="DZ223" s="68">
        <f t="shared" si="1699"/>
        <v>0</v>
      </c>
      <c r="EA223" s="157">
        <f t="shared" si="1593"/>
        <v>450</v>
      </c>
      <c r="EB223" s="158">
        <f t="shared" si="1594"/>
        <v>-100</v>
      </c>
      <c r="EC223" s="149">
        <f t="shared" si="1595"/>
        <v>1050</v>
      </c>
      <c r="ED223" s="68">
        <f t="shared" si="1700"/>
        <v>767.3709989954441</v>
      </c>
      <c r="EE223" s="68">
        <f t="shared" si="1700"/>
        <v>282.6290010045559</v>
      </c>
      <c r="EF223" s="68">
        <f t="shared" si="1700"/>
        <v>0</v>
      </c>
      <c r="EG223" s="150">
        <f t="shared" si="1327"/>
        <v>0</v>
      </c>
      <c r="EH223" s="68">
        <f t="shared" si="1701"/>
        <v>0</v>
      </c>
      <c r="EI223" s="68">
        <f t="shared" si="1701"/>
        <v>0</v>
      </c>
      <c r="EJ223" s="68">
        <f t="shared" si="1701"/>
        <v>0</v>
      </c>
      <c r="EK223" s="157">
        <f t="shared" si="1598"/>
        <v>1050</v>
      </c>
      <c r="EL223" s="158">
        <f t="shared" si="1599"/>
        <v>-100</v>
      </c>
      <c r="EM223" s="149">
        <f t="shared" si="1328"/>
        <v>150.00000000000003</v>
      </c>
      <c r="EN223" s="157">
        <f>+[1]Аппарат!EN218</f>
        <v>109.81341910355299</v>
      </c>
      <c r="EO223" s="157">
        <f>+[1]Аппарат!EO218</f>
        <v>40.186580896447033</v>
      </c>
      <c r="EP223" s="68"/>
      <c r="EQ223" s="150">
        <f t="shared" si="1329"/>
        <v>0</v>
      </c>
      <c r="ER223" s="157">
        <f>+[1]Аппарат!ER218</f>
        <v>0</v>
      </c>
      <c r="ES223" s="157">
        <f>+[1]Аппарат!ES218</f>
        <v>0</v>
      </c>
      <c r="ET223" s="68">
        <f>+[1]Аппарат!ET218</f>
        <v>0</v>
      </c>
      <c r="EU223" s="157">
        <f t="shared" si="1600"/>
        <v>150.00000000000003</v>
      </c>
      <c r="EV223" s="158">
        <f t="shared" si="1601"/>
        <v>-100</v>
      </c>
      <c r="EW223" s="149">
        <f t="shared" si="1330"/>
        <v>150</v>
      </c>
      <c r="EX223" s="157">
        <f>+[1]Аппарат!EX218</f>
        <v>109.13745013629594</v>
      </c>
      <c r="EY223" s="157">
        <f>+[1]Аппарат!EY218</f>
        <v>40.862549863704068</v>
      </c>
      <c r="EZ223" s="68"/>
      <c r="FA223" s="150">
        <f t="shared" si="1331"/>
        <v>0</v>
      </c>
      <c r="FB223" s="157">
        <f>+[1]Аппарат!FB218</f>
        <v>0</v>
      </c>
      <c r="FC223" s="157">
        <f>+[1]Аппарат!FC218</f>
        <v>0</v>
      </c>
      <c r="FD223" s="68">
        <f>+[1]Аппарат!FD218</f>
        <v>0</v>
      </c>
      <c r="FE223" s="157">
        <f t="shared" si="1602"/>
        <v>150</v>
      </c>
      <c r="FF223" s="158">
        <f t="shared" si="1603"/>
        <v>-100</v>
      </c>
      <c r="FG223" s="149">
        <f t="shared" si="1332"/>
        <v>149.99999999999997</v>
      </c>
      <c r="FH223" s="157">
        <f>+[1]Аппарат!FH218</f>
        <v>109.81341910355296</v>
      </c>
      <c r="FI223" s="157">
        <f>+[1]Аппарат!FI218</f>
        <v>40.186580896447019</v>
      </c>
      <c r="FJ223" s="68"/>
      <c r="FK223" s="150">
        <f t="shared" si="1333"/>
        <v>0</v>
      </c>
      <c r="FL223" s="157">
        <f>+[1]Аппарат!FL218</f>
        <v>0</v>
      </c>
      <c r="FM223" s="157">
        <f>+[1]Аппарат!FM218</f>
        <v>0</v>
      </c>
      <c r="FN223" s="68">
        <f>+[1]Аппарат!FN218</f>
        <v>0</v>
      </c>
      <c r="FO223" s="157">
        <f t="shared" si="1604"/>
        <v>149.99999999999997</v>
      </c>
      <c r="FP223" s="158">
        <f t="shared" si="1605"/>
        <v>-100</v>
      </c>
      <c r="FQ223" s="149">
        <f t="shared" si="1334"/>
        <v>450</v>
      </c>
      <c r="FR223" s="68">
        <f t="shared" si="1702"/>
        <v>328.76428834340192</v>
      </c>
      <c r="FS223" s="68">
        <f t="shared" si="1702"/>
        <v>121.23571165659811</v>
      </c>
      <c r="FT223" s="68">
        <f t="shared" si="1702"/>
        <v>0</v>
      </c>
      <c r="FU223" s="150">
        <f t="shared" si="1335"/>
        <v>0</v>
      </c>
      <c r="FV223" s="68">
        <f t="shared" si="1703"/>
        <v>0</v>
      </c>
      <c r="FW223" s="68">
        <f t="shared" si="1703"/>
        <v>0</v>
      </c>
      <c r="FX223" s="68">
        <f t="shared" si="1703"/>
        <v>0</v>
      </c>
      <c r="FY223" s="157">
        <f t="shared" si="1608"/>
        <v>450</v>
      </c>
      <c r="FZ223" s="158">
        <f t="shared" si="1609"/>
        <v>-100</v>
      </c>
      <c r="GA223" s="149">
        <f t="shared" si="1336"/>
        <v>900.00000000000011</v>
      </c>
      <c r="GB223" s="68">
        <f t="shared" si="1704"/>
        <v>657.54493143079458</v>
      </c>
      <c r="GC223" s="68">
        <f t="shared" si="1704"/>
        <v>242.45506856920554</v>
      </c>
      <c r="GD223" s="68">
        <f t="shared" si="1704"/>
        <v>0</v>
      </c>
      <c r="GE223" s="150">
        <f t="shared" si="1337"/>
        <v>0</v>
      </c>
      <c r="GF223" s="68">
        <f t="shared" si="1705"/>
        <v>0</v>
      </c>
      <c r="GG223" s="68">
        <f t="shared" si="1705"/>
        <v>0</v>
      </c>
      <c r="GH223" s="68">
        <f t="shared" si="1705"/>
        <v>0</v>
      </c>
      <c r="GI223" s="157">
        <f t="shared" si="1612"/>
        <v>900.00000000000011</v>
      </c>
      <c r="GJ223" s="158">
        <f t="shared" si="1613"/>
        <v>-100</v>
      </c>
      <c r="GK223" s="149">
        <f t="shared" si="1338"/>
        <v>1500</v>
      </c>
      <c r="GL223" s="68">
        <f t="shared" si="1706"/>
        <v>1096.135287338846</v>
      </c>
      <c r="GM223" s="68">
        <f t="shared" si="1706"/>
        <v>403.86471266115404</v>
      </c>
      <c r="GN223" s="68">
        <f t="shared" si="1706"/>
        <v>0</v>
      </c>
      <c r="GO223" s="150">
        <f t="shared" si="1339"/>
        <v>0</v>
      </c>
      <c r="GP223" s="68">
        <f t="shared" si="1707"/>
        <v>0</v>
      </c>
      <c r="GQ223" s="68">
        <f t="shared" si="1707"/>
        <v>0</v>
      </c>
      <c r="GR223" s="68">
        <f t="shared" si="1707"/>
        <v>0</v>
      </c>
      <c r="GS223" s="157">
        <f t="shared" si="1616"/>
        <v>1500</v>
      </c>
      <c r="GT223" s="158">
        <f t="shared" si="1617"/>
        <v>-100</v>
      </c>
      <c r="GV223" s="31">
        <f>+GK223</f>
        <v>1500</v>
      </c>
      <c r="GX223" s="65">
        <f t="shared" si="1619"/>
        <v>0</v>
      </c>
      <c r="GZ223" s="79">
        <f t="shared" si="1375"/>
        <v>0</v>
      </c>
    </row>
    <row r="224" spans="1:215" ht="15" x14ac:dyDescent="0.2">
      <c r="A224" s="358"/>
      <c r="B224" s="191" t="s">
        <v>143</v>
      </c>
      <c r="C224" s="149">
        <f t="shared" si="1669"/>
        <v>1101.5840000000001</v>
      </c>
      <c r="D224" s="157">
        <f>+[1]Аппарат!D219+[1]Филиалы!D144</f>
        <v>833.67346069035318</v>
      </c>
      <c r="E224" s="157">
        <f>+[1]Аппарат!E219+[1]Филиалы!F144</f>
        <v>267.91053930964682</v>
      </c>
      <c r="F224" s="68">
        <f>+[1]Филиалы!E144</f>
        <v>0</v>
      </c>
      <c r="G224" s="150">
        <f t="shared" si="1413"/>
        <v>782.98550950499998</v>
      </c>
      <c r="H224" s="157">
        <f>+[1]Аппарат!H219+[1]Филиалы!H144</f>
        <v>742.28284730999997</v>
      </c>
      <c r="I224" s="157">
        <f>+[1]Аппарат!I219+[1]Филиалы!J144</f>
        <v>37.980774193999999</v>
      </c>
      <c r="J224" s="157">
        <f>+[1]Аппарат!J219</f>
        <v>2.7218880009999999</v>
      </c>
      <c r="K224" s="157">
        <f t="shared" si="1674"/>
        <v>318.59849049500008</v>
      </c>
      <c r="L224" s="158">
        <f t="shared" si="1675"/>
        <v>-28.921851669505003</v>
      </c>
      <c r="M224" s="149">
        <f t="shared" si="1676"/>
        <v>1138.7200000000003</v>
      </c>
      <c r="N224" s="157">
        <f>+[1]Аппарат!N219+[1]Филиалы!N144</f>
        <v>871.55646178406141</v>
      </c>
      <c r="O224" s="157">
        <f>+[1]Аппарат!O219+[1]Филиалы!P144</f>
        <v>267.16353821593873</v>
      </c>
      <c r="P224" s="68">
        <f>+[1]Филиалы!O144</f>
        <v>0</v>
      </c>
      <c r="Q224" s="150">
        <f t="shared" si="1644"/>
        <v>1871.5400411050002</v>
      </c>
      <c r="R224" s="157">
        <f>+[1]Аппарат!R219+[1]Филиалы!R144</f>
        <v>1767.0703665100002</v>
      </c>
      <c r="S224" s="157">
        <f>+[1]Аппарат!S219+[1]Филиалы!T144</f>
        <v>97.483528274000022</v>
      </c>
      <c r="T224" s="157">
        <f>+[1]Аппарат!T219</f>
        <v>6.9861463210000014</v>
      </c>
      <c r="U224" s="157">
        <f t="shared" si="1677"/>
        <v>-732.82004110499997</v>
      </c>
      <c r="V224" s="158">
        <f t="shared" si="1678"/>
        <v>64.354717674669786</v>
      </c>
      <c r="W224" s="149">
        <f t="shared" si="1308"/>
        <v>1123.7739999999999</v>
      </c>
      <c r="X224" s="157">
        <f>+[1]Аппарат!X219+[1]Филиалы!X144</f>
        <v>855.86346069035312</v>
      </c>
      <c r="Y224" s="157">
        <f>+[1]Аппарат!Y219+[1]Филиалы!Z144</f>
        <v>267.91053930964688</v>
      </c>
      <c r="Z224" s="68">
        <f>+[1]Филиалы!Y144</f>
        <v>0</v>
      </c>
      <c r="AA224" s="150">
        <f t="shared" si="1309"/>
        <v>1558.3195445400002</v>
      </c>
      <c r="AB224" s="157">
        <f>+[1]Аппарат!AB219+[1]Филиалы!AB144</f>
        <v>1471.38142548</v>
      </c>
      <c r="AC224" s="157">
        <f>+[1]Аппарат!AC219+[1]Филиалы!AD144</f>
        <v>81.124351352000005</v>
      </c>
      <c r="AD224" s="157">
        <f>+[1]Аппарат!AD219</f>
        <v>5.8137677080000003</v>
      </c>
      <c r="AE224" s="157">
        <f t="shared" si="1679"/>
        <v>-434.54554454000026</v>
      </c>
      <c r="AF224" s="158">
        <f t="shared" si="1680"/>
        <v>38.668410600352075</v>
      </c>
      <c r="AG224" s="149">
        <f t="shared" si="1310"/>
        <v>3364.0780000000004</v>
      </c>
      <c r="AH224" s="68">
        <f t="shared" si="1681"/>
        <v>2561.0933831647681</v>
      </c>
      <c r="AI224" s="68">
        <f t="shared" si="1681"/>
        <v>802.98461683523249</v>
      </c>
      <c r="AJ224" s="68">
        <f t="shared" si="1681"/>
        <v>0</v>
      </c>
      <c r="AK224" s="150">
        <f t="shared" si="1311"/>
        <v>4212.8450951499999</v>
      </c>
      <c r="AL224" s="68">
        <f t="shared" si="1682"/>
        <v>3980.7346393000003</v>
      </c>
      <c r="AM224" s="68">
        <f t="shared" si="1682"/>
        <v>216.58865382000005</v>
      </c>
      <c r="AN224" s="68">
        <f t="shared" si="1682"/>
        <v>15.521802030000002</v>
      </c>
      <c r="AO224" s="157">
        <f t="shared" si="1683"/>
        <v>-848.76709514999948</v>
      </c>
      <c r="AP224" s="158">
        <f t="shared" si="1684"/>
        <v>25.230303671615204</v>
      </c>
      <c r="AQ224" s="149">
        <f t="shared" si="1312"/>
        <v>1134.1799999999998</v>
      </c>
      <c r="AR224" s="157">
        <f>+[1]Аппарат!AR219+[1]Филиалы!AR144</f>
        <v>866.26946069035307</v>
      </c>
      <c r="AS224" s="157">
        <f>+[1]Аппарат!AS219+[1]Филиалы!AT144</f>
        <v>267.91053930964688</v>
      </c>
      <c r="AT224" s="68">
        <f>+[1]Филиалы!AS144</f>
        <v>0</v>
      </c>
      <c r="AU224" s="150">
        <f t="shared" si="1313"/>
        <v>1535.7809999999999</v>
      </c>
      <c r="AV224" s="157">
        <f>+[1]Аппарат!AV219+[1]Филиалы!AV144</f>
        <v>1131.2904520625084</v>
      </c>
      <c r="AW224" s="157">
        <f>+[1]Аппарат!AW219+[1]Филиалы!AX144</f>
        <v>404.49054793749161</v>
      </c>
      <c r="AX224" s="68">
        <f>+[1]Аппарат!AX219</f>
        <v>0</v>
      </c>
      <c r="AY224" s="157">
        <f t="shared" si="1685"/>
        <v>-401.60100000000011</v>
      </c>
      <c r="AZ224" s="158">
        <f t="shared" si="1686"/>
        <v>35.408929799502744</v>
      </c>
      <c r="BA224" s="149">
        <f t="shared" si="1314"/>
        <v>1138.98</v>
      </c>
      <c r="BB224" s="157">
        <f>+[1]Аппарат!BB219+[1]Филиалы!BB144</f>
        <v>866.64732398261742</v>
      </c>
      <c r="BC224" s="157">
        <f>+[1]Аппарат!BC219+[1]Филиалы!BD144</f>
        <v>272.33267601738265</v>
      </c>
      <c r="BD224" s="68">
        <f>+[1]Филиалы!BC144</f>
        <v>0</v>
      </c>
      <c r="BE224" s="150">
        <f t="shared" si="1315"/>
        <v>1178.9849999999999</v>
      </c>
      <c r="BF224" s="157">
        <f>+[1]Аппарат!BF219+[1]Филиалы!BF144</f>
        <v>919.54905328487712</v>
      </c>
      <c r="BG224" s="157">
        <f>+[1]Аппарат!BG219+[1]Филиалы!BH144</f>
        <v>259.43594671512284</v>
      </c>
      <c r="BH224" s="68">
        <f>+[1]Аппарат!BH219</f>
        <v>0</v>
      </c>
      <c r="BI224" s="157">
        <f t="shared" si="1687"/>
        <v>-40.004999999999882</v>
      </c>
      <c r="BJ224" s="158">
        <f t="shared" si="1688"/>
        <v>3.5123531580887999</v>
      </c>
      <c r="BK224" s="149">
        <f t="shared" si="1316"/>
        <v>1187.42</v>
      </c>
      <c r="BL224" s="157">
        <f>+[1]Аппарат!BL219+[1]Филиалы!BL144</f>
        <v>919.50946069035319</v>
      </c>
      <c r="BM224" s="157">
        <f>+[1]Аппарат!BM219+[1]Филиалы!BN144</f>
        <v>267.91053930964682</v>
      </c>
      <c r="BN224" s="68">
        <f>+[1]Филиалы!BM144</f>
        <v>0</v>
      </c>
      <c r="BO224" s="150">
        <f t="shared" si="1317"/>
        <v>1333.1439999999998</v>
      </c>
      <c r="BP224" s="157">
        <f>+[1]Аппарат!BP219+[1]Филиалы!BP144</f>
        <v>1016.3496558278848</v>
      </c>
      <c r="BQ224" s="157">
        <f>+[1]Аппарат!BQ219+[1]Филиалы!BR144</f>
        <v>316.79434417211507</v>
      </c>
      <c r="BR224" s="68">
        <f>+[1]Аппарат!BR219</f>
        <v>0</v>
      </c>
      <c r="BS224" s="157">
        <f t="shared" si="1689"/>
        <v>-145.72399999999971</v>
      </c>
      <c r="BT224" s="158">
        <f t="shared" si="1690"/>
        <v>12.272321503764445</v>
      </c>
      <c r="BU224" s="149">
        <f t="shared" si="1318"/>
        <v>3460.58</v>
      </c>
      <c r="BV224" s="68">
        <f t="shared" si="1691"/>
        <v>2652.4262453633237</v>
      </c>
      <c r="BW224" s="68">
        <f t="shared" si="1691"/>
        <v>808.15375463667624</v>
      </c>
      <c r="BX224" s="68">
        <f t="shared" si="1691"/>
        <v>0</v>
      </c>
      <c r="BY224" s="150">
        <f t="shared" si="1319"/>
        <v>4047.91</v>
      </c>
      <c r="BZ224" s="68">
        <f t="shared" si="1692"/>
        <v>3067.1891611752703</v>
      </c>
      <c r="CA224" s="68">
        <f t="shared" si="1692"/>
        <v>980.72083882472953</v>
      </c>
      <c r="CB224" s="68">
        <f t="shared" si="1692"/>
        <v>0</v>
      </c>
      <c r="CC224" s="157">
        <f t="shared" si="1693"/>
        <v>-587.32999999999993</v>
      </c>
      <c r="CD224" s="158">
        <f t="shared" si="1694"/>
        <v>16.972010472232981</v>
      </c>
      <c r="CE224" s="149">
        <f t="shared" si="1320"/>
        <v>6824.6580000000004</v>
      </c>
      <c r="CF224" s="68">
        <f t="shared" si="1695"/>
        <v>5213.5196285280917</v>
      </c>
      <c r="CG224" s="68">
        <f t="shared" si="1695"/>
        <v>1611.1383714719086</v>
      </c>
      <c r="CH224" s="68">
        <f t="shared" si="1695"/>
        <v>0</v>
      </c>
      <c r="CI224" s="150">
        <f t="shared" si="1321"/>
        <v>8260.7550951499998</v>
      </c>
      <c r="CJ224" s="68">
        <f t="shared" si="1696"/>
        <v>7047.9238004752706</v>
      </c>
      <c r="CK224" s="68">
        <f t="shared" si="1696"/>
        <v>1197.3094926447295</v>
      </c>
      <c r="CL224" s="68">
        <f t="shared" si="1696"/>
        <v>15.521802030000002</v>
      </c>
      <c r="CM224" s="157">
        <f t="shared" si="1662"/>
        <v>-1436.0970951499994</v>
      </c>
      <c r="CN224" s="158">
        <f t="shared" si="1663"/>
        <v>21.042770130752331</v>
      </c>
      <c r="CO224" s="149">
        <f t="shared" si="1697"/>
        <v>1136.9440000000002</v>
      </c>
      <c r="CP224" s="157">
        <f>+[1]Аппарат!CP219+[1]Филиалы!CP144</f>
        <v>869.03346069035319</v>
      </c>
      <c r="CQ224" s="157">
        <f>+[1]Аппарат!CQ219+[1]Филиалы!CR144</f>
        <v>267.91053930964694</v>
      </c>
      <c r="CR224" s="68">
        <f>+[1]Филиалы!CQ144</f>
        <v>0</v>
      </c>
      <c r="CS224" s="150">
        <f t="shared" si="1581"/>
        <v>1193.653</v>
      </c>
      <c r="CT224" s="157">
        <f>+[1]Аппарат!CT219+[1]Филиалы!CT144</f>
        <v>882.38945903962849</v>
      </c>
      <c r="CU224" s="157">
        <f>+[1]Аппарат!CU219+[1]Филиалы!CV144</f>
        <v>311.26354096037153</v>
      </c>
      <c r="CV224" s="68">
        <f>+[1]Аппарат!CV219</f>
        <v>0</v>
      </c>
      <c r="CW224" s="157">
        <f t="shared" si="1582"/>
        <v>-56.708999999999833</v>
      </c>
      <c r="CX224" s="158">
        <f t="shared" si="1583"/>
        <v>4.9878446080017937</v>
      </c>
      <c r="CY224" s="149">
        <f t="shared" si="1668"/>
        <v>1166.6000000000001</v>
      </c>
      <c r="CZ224" s="157">
        <f>+[1]Аппарат!CZ219+[1]Филиалы!CZ144</f>
        <v>894.29203253524463</v>
      </c>
      <c r="DA224" s="157">
        <f>+[1]Аппарат!DA219+[1]Филиалы!DB144</f>
        <v>272.30796746475551</v>
      </c>
      <c r="DB224" s="68">
        <f>+[1]Филиалы!DA144</f>
        <v>0</v>
      </c>
      <c r="DC224" s="150">
        <f t="shared" si="1645"/>
        <v>10291.40813</v>
      </c>
      <c r="DD224" s="157">
        <f>+[1]Аппарат!DD219+[1]Филиалы!DD144</f>
        <v>7486.245559013455</v>
      </c>
      <c r="DE224" s="157">
        <f>+[1]Аппарат!DE219+[1]Филиалы!DF144</f>
        <v>2805.1625709865448</v>
      </c>
      <c r="DF224" s="68">
        <f>+[1]Аппарат!DF219</f>
        <v>0</v>
      </c>
      <c r="DG224" s="157">
        <f t="shared" si="1586"/>
        <v>-9124.8081299999994</v>
      </c>
      <c r="DH224" s="158">
        <f t="shared" si="1587"/>
        <v>782.17110663466474</v>
      </c>
      <c r="DI224" s="149">
        <f t="shared" si="1322"/>
        <v>1203.7340000000002</v>
      </c>
      <c r="DJ224" s="157">
        <f>+[1]Аппарат!DJ219+[1]Филиалы!DJ144</f>
        <v>935.82346069035316</v>
      </c>
      <c r="DK224" s="157">
        <f>+[1]Аппарат!DK219+[1]Филиалы!DL144</f>
        <v>267.91053930964694</v>
      </c>
      <c r="DL224" s="68">
        <f>+[1]Филиалы!DK144</f>
        <v>0</v>
      </c>
      <c r="DM224" s="150">
        <f t="shared" si="1323"/>
        <v>2088.6492199999998</v>
      </c>
      <c r="DN224" s="157">
        <f>+[1]Аппарат!DN219+[1]Филиалы!DN144</f>
        <v>1644.2775505359896</v>
      </c>
      <c r="DO224" s="157">
        <f>+[1]Аппарат!DO219+[1]Филиалы!DP144</f>
        <v>444.37166946401038</v>
      </c>
      <c r="DP224" s="68">
        <f>+[1]Аппарат!DP219</f>
        <v>0</v>
      </c>
      <c r="DQ224" s="157">
        <f t="shared" si="1588"/>
        <v>-884.91521999999964</v>
      </c>
      <c r="DR224" s="158">
        <f t="shared" si="1589"/>
        <v>73.514183366092482</v>
      </c>
      <c r="DS224" s="149">
        <f t="shared" si="1590"/>
        <v>3507.2780000000002</v>
      </c>
      <c r="DT224" s="68">
        <f t="shared" si="1698"/>
        <v>2699.1489539159511</v>
      </c>
      <c r="DU224" s="68">
        <f t="shared" si="1698"/>
        <v>808.12904608404938</v>
      </c>
      <c r="DV224" s="68">
        <f t="shared" si="1698"/>
        <v>0</v>
      </c>
      <c r="DW224" s="150">
        <f t="shared" si="1325"/>
        <v>13573.710349999999</v>
      </c>
      <c r="DX224" s="68">
        <f t="shared" si="1699"/>
        <v>10012.912568589072</v>
      </c>
      <c r="DY224" s="68">
        <f t="shared" si="1699"/>
        <v>3560.7977814109267</v>
      </c>
      <c r="DZ224" s="68">
        <f t="shared" si="1699"/>
        <v>0</v>
      </c>
      <c r="EA224" s="157">
        <f t="shared" si="1593"/>
        <v>-10066.432349999999</v>
      </c>
      <c r="EB224" s="158">
        <f t="shared" si="1594"/>
        <v>287.01552457489822</v>
      </c>
      <c r="EC224" s="149">
        <f t="shared" si="1595"/>
        <v>10331.936000000002</v>
      </c>
      <c r="ED224" s="68">
        <f t="shared" si="1700"/>
        <v>7912.6685824440428</v>
      </c>
      <c r="EE224" s="68">
        <f t="shared" si="1700"/>
        <v>2419.2674175559578</v>
      </c>
      <c r="EF224" s="68">
        <f t="shared" si="1700"/>
        <v>0</v>
      </c>
      <c r="EG224" s="150">
        <f t="shared" si="1327"/>
        <v>21834.465445149999</v>
      </c>
      <c r="EH224" s="68">
        <f t="shared" si="1701"/>
        <v>17060.836369064342</v>
      </c>
      <c r="EI224" s="68">
        <f t="shared" si="1701"/>
        <v>4758.1072740556565</v>
      </c>
      <c r="EJ224" s="68">
        <f t="shared" si="1701"/>
        <v>15.521802030000002</v>
      </c>
      <c r="EK224" s="157">
        <f t="shared" si="1598"/>
        <v>-11502.529445149998</v>
      </c>
      <c r="EL224" s="158">
        <f t="shared" si="1599"/>
        <v>111.32985575162292</v>
      </c>
      <c r="EM224" s="149">
        <f t="shared" si="1328"/>
        <v>1235.6100000000001</v>
      </c>
      <c r="EN224" s="157">
        <f>+[1]Аппарат!EN219+[1]Филиалы!EN144</f>
        <v>967.69946069035336</v>
      </c>
      <c r="EO224" s="157">
        <f>+[1]Аппарат!EO219+[1]Филиалы!EP144</f>
        <v>267.91053930964688</v>
      </c>
      <c r="EP224" s="68">
        <f>+[1]Филиалы!EO144</f>
        <v>0</v>
      </c>
      <c r="EQ224" s="150">
        <f t="shared" si="1329"/>
        <v>2512.5260000000017</v>
      </c>
      <c r="ER224" s="157">
        <f>+[1]Аппарат!ER219+[1]Филиалы!ER144</f>
        <v>1181.5172997785098</v>
      </c>
      <c r="ES224" s="157">
        <f>+[1]Аппарат!ES219+[1]Филиалы!ET144</f>
        <v>422.18870022149162</v>
      </c>
      <c r="ET224" s="68">
        <f>+[1]Аппарат!ET219+[1]Филиалы!ES144</f>
        <v>908.82</v>
      </c>
      <c r="EU224" s="157">
        <f t="shared" si="1600"/>
        <v>-1276.9160000000015</v>
      </c>
      <c r="EV224" s="158">
        <f t="shared" si="1601"/>
        <v>103.34296420391559</v>
      </c>
      <c r="EW224" s="149">
        <f t="shared" si="1330"/>
        <v>1213.2800000000002</v>
      </c>
      <c r="EX224" s="157">
        <f>+[1]Аппарат!EX219+[1]Филиалы!EX144</f>
        <v>940.86300090863961</v>
      </c>
      <c r="EY224" s="157">
        <f>+[1]Аппарат!EY219+[1]Филиалы!EZ144</f>
        <v>272.41699909136048</v>
      </c>
      <c r="EZ224" s="68">
        <f>+[1]Филиалы!EY144</f>
        <v>0</v>
      </c>
      <c r="FA224" s="150">
        <f t="shared" si="1331"/>
        <v>8262.848</v>
      </c>
      <c r="FB224" s="157">
        <f>+[1]Аппарат!FB219+[1]Филиалы!FB144</f>
        <v>5977.2428966953948</v>
      </c>
      <c r="FC224" s="157">
        <f>+[1]Аппарат!FC219+[1]Филиалы!FD144</f>
        <v>2285.6051033046047</v>
      </c>
      <c r="FD224" s="68">
        <f>+[1]Аппарат!FD219</f>
        <v>0</v>
      </c>
      <c r="FE224" s="157">
        <f t="shared" si="1602"/>
        <v>-7049.5679999999993</v>
      </c>
      <c r="FF224" s="158">
        <f t="shared" si="1603"/>
        <v>581.03389159963058</v>
      </c>
      <c r="FG224" s="149">
        <f t="shared" si="1332"/>
        <v>1470.3899999999999</v>
      </c>
      <c r="FH224" s="157">
        <f>+[1]Аппарат!FH219+[1]Филиалы!FH144</f>
        <v>1202.4794606903531</v>
      </c>
      <c r="FI224" s="157">
        <f>+[1]Аппарат!FI219+[1]Филиалы!FJ144</f>
        <v>267.91053930964682</v>
      </c>
      <c r="FJ224" s="68">
        <f>+[1]Филиалы!FI144</f>
        <v>0</v>
      </c>
      <c r="FK224" s="150">
        <f t="shared" si="1333"/>
        <v>8937.4750000000004</v>
      </c>
      <c r="FL224" s="157">
        <f>+[1]Аппарат!FL219+[1]Филиалы!FL144</f>
        <v>6589.8998391843943</v>
      </c>
      <c r="FM224" s="157">
        <f>+[1]Аппарат!FM219+[1]Филиалы!FN144</f>
        <v>2347.5751608156061</v>
      </c>
      <c r="FN224" s="68">
        <f>+[1]Аппарат!FN219</f>
        <v>0</v>
      </c>
      <c r="FO224" s="157">
        <f t="shared" si="1604"/>
        <v>-7467.0850000000009</v>
      </c>
      <c r="FP224" s="158">
        <f t="shared" si="1605"/>
        <v>507.83023551574752</v>
      </c>
      <c r="FQ224" s="149">
        <f t="shared" si="1334"/>
        <v>3919.28</v>
      </c>
      <c r="FR224" s="68">
        <f t="shared" si="1702"/>
        <v>3111.0419222893461</v>
      </c>
      <c r="FS224" s="68">
        <f t="shared" si="1702"/>
        <v>808.23807771065412</v>
      </c>
      <c r="FT224" s="68">
        <f t="shared" si="1702"/>
        <v>0</v>
      </c>
      <c r="FU224" s="150">
        <f t="shared" si="1335"/>
        <v>19712.849000000002</v>
      </c>
      <c r="FV224" s="68">
        <f t="shared" si="1703"/>
        <v>13748.660035658299</v>
      </c>
      <c r="FW224" s="68">
        <f t="shared" si="1703"/>
        <v>5055.3689643417019</v>
      </c>
      <c r="FX224" s="68">
        <f t="shared" si="1703"/>
        <v>908.82</v>
      </c>
      <c r="FY224" s="157">
        <f t="shared" si="1608"/>
        <v>-15793.569000000001</v>
      </c>
      <c r="FZ224" s="158">
        <f t="shared" si="1609"/>
        <v>402.97118348268049</v>
      </c>
      <c r="GA224" s="149">
        <f t="shared" si="1336"/>
        <v>7426.5580000000009</v>
      </c>
      <c r="GB224" s="68">
        <f t="shared" si="1704"/>
        <v>5810.1908762052972</v>
      </c>
      <c r="GC224" s="68">
        <f t="shared" si="1704"/>
        <v>1616.3671237947035</v>
      </c>
      <c r="GD224" s="68">
        <f t="shared" si="1704"/>
        <v>0</v>
      </c>
      <c r="GE224" s="150">
        <f t="shared" si="1337"/>
        <v>33286.559349999996</v>
      </c>
      <c r="GF224" s="68">
        <f t="shared" si="1705"/>
        <v>23761.572604247369</v>
      </c>
      <c r="GG224" s="68">
        <f t="shared" si="1705"/>
        <v>8616.1667457526291</v>
      </c>
      <c r="GH224" s="68">
        <f t="shared" si="1705"/>
        <v>908.82</v>
      </c>
      <c r="GI224" s="157">
        <f t="shared" si="1612"/>
        <v>-25860.001349999995</v>
      </c>
      <c r="GJ224" s="158">
        <f t="shared" si="1613"/>
        <v>348.20978103180494</v>
      </c>
      <c r="GK224" s="149">
        <f t="shared" si="1338"/>
        <v>14251.216000000002</v>
      </c>
      <c r="GL224" s="68">
        <f t="shared" si="1706"/>
        <v>11023.71050473339</v>
      </c>
      <c r="GM224" s="68">
        <f t="shared" si="1706"/>
        <v>3227.5054952666119</v>
      </c>
      <c r="GN224" s="68">
        <f t="shared" si="1706"/>
        <v>0</v>
      </c>
      <c r="GO224" s="150">
        <f t="shared" si="1339"/>
        <v>41547.314445149997</v>
      </c>
      <c r="GP224" s="68">
        <f t="shared" si="1707"/>
        <v>30809.496404722639</v>
      </c>
      <c r="GQ224" s="68">
        <f t="shared" si="1707"/>
        <v>9813.4762383973575</v>
      </c>
      <c r="GR224" s="68">
        <f t="shared" si="1707"/>
        <v>924.34180203000005</v>
      </c>
      <c r="GS224" s="157">
        <f t="shared" si="1616"/>
        <v>-27296.098445149997</v>
      </c>
      <c r="GT224" s="158">
        <f t="shared" si="1617"/>
        <v>191.53522369705149</v>
      </c>
      <c r="GV224" s="31">
        <f>+GK224-[1]Шатура!GK144</f>
        <v>14251.216000000002</v>
      </c>
      <c r="GX224" s="65">
        <f t="shared" si="1619"/>
        <v>-8260.7550951499998</v>
      </c>
      <c r="GZ224" s="79">
        <f t="shared" si="1375"/>
        <v>4212.8450951499999</v>
      </c>
    </row>
    <row r="225" spans="1:214" s="76" customFormat="1" ht="15.75" thickBot="1" x14ac:dyDescent="0.25">
      <c r="A225" s="192" t="s">
        <v>290</v>
      </c>
      <c r="B225" s="193"/>
      <c r="C225" s="194">
        <f t="shared" si="1669"/>
        <v>1780.934</v>
      </c>
      <c r="D225" s="195">
        <f>SUM(D219:D224)</f>
        <v>1513.0234606903532</v>
      </c>
      <c r="E225" s="195">
        <f t="shared" ref="E225:BP225" si="1708">SUM(E219:E224)</f>
        <v>267.91053930964682</v>
      </c>
      <c r="F225" s="195">
        <f t="shared" si="1708"/>
        <v>0</v>
      </c>
      <c r="G225" s="195">
        <f t="shared" si="1708"/>
        <v>3170.9608248900004</v>
      </c>
      <c r="H225" s="195">
        <f t="shared" si="1708"/>
        <v>3040.64786718</v>
      </c>
      <c r="I225" s="195">
        <f t="shared" si="1708"/>
        <v>121.598606932</v>
      </c>
      <c r="J225" s="195">
        <f t="shared" si="1708"/>
        <v>8.714350778</v>
      </c>
      <c r="K225" s="195">
        <f t="shared" si="1708"/>
        <v>-1390.0268248900002</v>
      </c>
      <c r="L225" s="196" t="e">
        <f t="shared" si="1708"/>
        <v>#DIV/0!</v>
      </c>
      <c r="M225" s="194">
        <f t="shared" si="1708"/>
        <v>1803.13</v>
      </c>
      <c r="N225" s="195">
        <f t="shared" si="1708"/>
        <v>1506.5784725803082</v>
      </c>
      <c r="O225" s="195">
        <f t="shared" si="1708"/>
        <v>296.55152741969198</v>
      </c>
      <c r="P225" s="195">
        <f t="shared" si="1708"/>
        <v>0</v>
      </c>
      <c r="Q225" s="195">
        <f t="shared" si="1708"/>
        <v>4921.7953489750007</v>
      </c>
      <c r="R225" s="195">
        <f t="shared" si="1708"/>
        <v>4692.6447464500006</v>
      </c>
      <c r="S225" s="195">
        <f t="shared" si="1708"/>
        <v>213.82673323000003</v>
      </c>
      <c r="T225" s="195">
        <f t="shared" si="1708"/>
        <v>15.323869295000002</v>
      </c>
      <c r="U225" s="195">
        <f t="shared" si="1708"/>
        <v>-3118.6653489750006</v>
      </c>
      <c r="V225" s="196" t="e">
        <f t="shared" si="1708"/>
        <v>#DIV/0!</v>
      </c>
      <c r="W225" s="194">
        <f t="shared" si="1708"/>
        <v>2363.7139999999999</v>
      </c>
      <c r="X225" s="195">
        <f t="shared" si="1708"/>
        <v>2026.1467204698449</v>
      </c>
      <c r="Y225" s="195">
        <f t="shared" si="1708"/>
        <v>337.56727953015508</v>
      </c>
      <c r="Z225" s="195">
        <f t="shared" si="1708"/>
        <v>0</v>
      </c>
      <c r="AA225" s="195">
        <f t="shared" si="1708"/>
        <v>3475.0622228550001</v>
      </c>
      <c r="AB225" s="195">
        <f t="shared" si="1708"/>
        <v>3337.72893501</v>
      </c>
      <c r="AC225" s="195">
        <f t="shared" si="1708"/>
        <v>128.14947017399999</v>
      </c>
      <c r="AD225" s="195">
        <f t="shared" si="1708"/>
        <v>9.1838176709999999</v>
      </c>
      <c r="AE225" s="195">
        <f t="shared" si="1708"/>
        <v>-1111.3482228550001</v>
      </c>
      <c r="AF225" s="196" t="e">
        <f t="shared" si="1708"/>
        <v>#DIV/0!</v>
      </c>
      <c r="AG225" s="194">
        <f t="shared" si="1708"/>
        <v>5947.7780000000002</v>
      </c>
      <c r="AH225" s="195">
        <f t="shared" si="1708"/>
        <v>5045.7486537405066</v>
      </c>
      <c r="AI225" s="195">
        <f t="shared" si="1708"/>
        <v>902.02934625949388</v>
      </c>
      <c r="AJ225" s="195">
        <f t="shared" si="1708"/>
        <v>0</v>
      </c>
      <c r="AK225" s="195">
        <f t="shared" si="1708"/>
        <v>11567.81839672</v>
      </c>
      <c r="AL225" s="195">
        <f t="shared" si="1708"/>
        <v>11071.021548640001</v>
      </c>
      <c r="AM225" s="195">
        <f t="shared" si="1708"/>
        <v>463.57481033600004</v>
      </c>
      <c r="AN225" s="195">
        <f t="shared" si="1708"/>
        <v>33.222037744000005</v>
      </c>
      <c r="AO225" s="195">
        <f t="shared" si="1683"/>
        <v>-5620.04039672</v>
      </c>
      <c r="AP225" s="196">
        <f t="shared" si="1684"/>
        <v>94.489747208453309</v>
      </c>
      <c r="AQ225" s="194">
        <f t="shared" si="1708"/>
        <v>2277.7399999999998</v>
      </c>
      <c r="AR225" s="195">
        <f t="shared" si="1708"/>
        <v>1940.172720469845</v>
      </c>
      <c r="AS225" s="195">
        <f t="shared" si="1708"/>
        <v>337.56727953015508</v>
      </c>
      <c r="AT225" s="195">
        <f t="shared" si="1708"/>
        <v>0</v>
      </c>
      <c r="AU225" s="195">
        <f t="shared" si="1708"/>
        <v>2560.3230000000003</v>
      </c>
      <c r="AV225" s="195">
        <f t="shared" si="1708"/>
        <v>2138.1356165286652</v>
      </c>
      <c r="AW225" s="195">
        <f t="shared" si="1708"/>
        <v>422.18738347133501</v>
      </c>
      <c r="AX225" s="195">
        <f t="shared" si="1708"/>
        <v>0</v>
      </c>
      <c r="AY225" s="195">
        <f t="shared" si="1708"/>
        <v>-282.5830000000002</v>
      </c>
      <c r="AZ225" s="196" t="e">
        <f t="shared" si="1708"/>
        <v>#DIV/0!</v>
      </c>
      <c r="BA225" s="194">
        <f t="shared" si="1708"/>
        <v>2165.91</v>
      </c>
      <c r="BB225" s="195">
        <f t="shared" si="1708"/>
        <v>1822.7708282180979</v>
      </c>
      <c r="BC225" s="195">
        <f t="shared" si="1708"/>
        <v>343.13917178190212</v>
      </c>
      <c r="BD225" s="195">
        <f t="shared" si="1708"/>
        <v>0</v>
      </c>
      <c r="BE225" s="195">
        <f t="shared" si="1708"/>
        <v>2186.011</v>
      </c>
      <c r="BF225" s="195">
        <f t="shared" si="1708"/>
        <v>1925.7890532848771</v>
      </c>
      <c r="BG225" s="195">
        <f t="shared" si="1708"/>
        <v>260.22194671512284</v>
      </c>
      <c r="BH225" s="195">
        <f t="shared" si="1708"/>
        <v>0</v>
      </c>
      <c r="BI225" s="195">
        <f t="shared" si="1708"/>
        <v>-20.100999999999772</v>
      </c>
      <c r="BJ225" s="196" t="e">
        <f t="shared" si="1708"/>
        <v>#DIV/0!</v>
      </c>
      <c r="BK225" s="194">
        <f t="shared" si="1708"/>
        <v>2364.2200000000003</v>
      </c>
      <c r="BL225" s="195">
        <f t="shared" si="1708"/>
        <v>2026.652720469845</v>
      </c>
      <c r="BM225" s="195">
        <f t="shared" si="1708"/>
        <v>337.56727953015502</v>
      </c>
      <c r="BN225" s="195">
        <f t="shared" si="1708"/>
        <v>0</v>
      </c>
      <c r="BO225" s="195">
        <f t="shared" si="1708"/>
        <v>2469.4951599999995</v>
      </c>
      <c r="BP225" s="195">
        <f t="shared" si="1708"/>
        <v>2134.441685902952</v>
      </c>
      <c r="BQ225" s="195">
        <f t="shared" ref="BQ225:BR225" si="1709">SUM(BQ219:BQ224)</f>
        <v>335.05347409704763</v>
      </c>
      <c r="BR225" s="195">
        <f t="shared" si="1709"/>
        <v>0</v>
      </c>
      <c r="BS225" s="195">
        <f t="shared" ref="BS225:DZ225" si="1710">SUM(BS219:BS224)</f>
        <v>-105.27515999999946</v>
      </c>
      <c r="BT225" s="196" t="e">
        <f t="shared" si="1710"/>
        <v>#DIV/0!</v>
      </c>
      <c r="BU225" s="194">
        <f t="shared" si="1710"/>
        <v>6807.8700000000008</v>
      </c>
      <c r="BV225" s="195">
        <f t="shared" si="1710"/>
        <v>5789.5962691577879</v>
      </c>
      <c r="BW225" s="195">
        <f t="shared" si="1710"/>
        <v>1018.2737308422121</v>
      </c>
      <c r="BX225" s="195">
        <f t="shared" si="1710"/>
        <v>0</v>
      </c>
      <c r="BY225" s="195">
        <f t="shared" si="1710"/>
        <v>7215.8291599999993</v>
      </c>
      <c r="BZ225" s="195">
        <f t="shared" si="1710"/>
        <v>6198.3663557164946</v>
      </c>
      <c r="CA225" s="195">
        <f t="shared" si="1710"/>
        <v>1017.4628042835054</v>
      </c>
      <c r="CB225" s="195">
        <f t="shared" si="1710"/>
        <v>0</v>
      </c>
      <c r="CC225" s="195">
        <f t="shared" si="1693"/>
        <v>-407.95915999999852</v>
      </c>
      <c r="CD225" s="196">
        <f t="shared" si="1694"/>
        <v>5.9924640159109828</v>
      </c>
      <c r="CE225" s="194">
        <f t="shared" si="1710"/>
        <v>12755.648000000001</v>
      </c>
      <c r="CF225" s="195">
        <f t="shared" si="1710"/>
        <v>10835.344922898295</v>
      </c>
      <c r="CG225" s="195">
        <f t="shared" si="1710"/>
        <v>1920.3030771017059</v>
      </c>
      <c r="CH225" s="195">
        <f t="shared" si="1710"/>
        <v>0</v>
      </c>
      <c r="CI225" s="195">
        <f t="shared" si="1710"/>
        <v>18783.64755672</v>
      </c>
      <c r="CJ225" s="195">
        <f t="shared" si="1710"/>
        <v>17269.387904356496</v>
      </c>
      <c r="CK225" s="195">
        <f t="shared" si="1710"/>
        <v>1481.0376146195053</v>
      </c>
      <c r="CL225" s="195">
        <f t="shared" si="1710"/>
        <v>33.222037744000005</v>
      </c>
      <c r="CM225" s="195">
        <f t="shared" si="1662"/>
        <v>-6027.9995567199985</v>
      </c>
      <c r="CN225" s="196">
        <f t="shared" si="1663"/>
        <v>47.25749375272818</v>
      </c>
      <c r="CO225" s="194">
        <f t="shared" si="1710"/>
        <v>2444.9840000000004</v>
      </c>
      <c r="CP225" s="195">
        <f t="shared" si="1710"/>
        <v>2107.4167204698451</v>
      </c>
      <c r="CQ225" s="195">
        <f t="shared" si="1710"/>
        <v>337.56727953015513</v>
      </c>
      <c r="CR225" s="195">
        <f t="shared" si="1710"/>
        <v>0</v>
      </c>
      <c r="CS225" s="195">
        <f t="shared" si="1710"/>
        <v>2459.31619</v>
      </c>
      <c r="CT225" s="195">
        <f t="shared" si="1710"/>
        <v>2137.9031776925358</v>
      </c>
      <c r="CU225" s="195">
        <f t="shared" ref="CU225:CV225" si="1711">SUM(CU219:CU224)</f>
        <v>321.41301230746393</v>
      </c>
      <c r="CV225" s="195">
        <f t="shared" si="1711"/>
        <v>0</v>
      </c>
      <c r="CW225" s="195">
        <f t="shared" si="1710"/>
        <v>-14.332189999999855</v>
      </c>
      <c r="CX225" s="196" t="e">
        <f t="shared" si="1710"/>
        <v>#DIV/0!</v>
      </c>
      <c r="CY225" s="194">
        <f t="shared" si="1710"/>
        <v>2471.5299999999997</v>
      </c>
      <c r="CZ225" s="195">
        <f t="shared" si="1710"/>
        <v>2128.421960994408</v>
      </c>
      <c r="DA225" s="195">
        <f t="shared" si="1710"/>
        <v>343.10803900559193</v>
      </c>
      <c r="DB225" s="195">
        <f t="shared" si="1710"/>
        <v>0</v>
      </c>
      <c r="DC225" s="195">
        <f t="shared" si="1710"/>
        <v>12750.99761</v>
      </c>
      <c r="DD225" s="195">
        <f t="shared" si="1710"/>
        <v>9888.746577491831</v>
      </c>
      <c r="DE225" s="195">
        <f t="shared" si="1710"/>
        <v>2862.2510325081694</v>
      </c>
      <c r="DF225" s="195">
        <f t="shared" si="1710"/>
        <v>0</v>
      </c>
      <c r="DG225" s="195">
        <f t="shared" si="1710"/>
        <v>-10279.46761</v>
      </c>
      <c r="DH225" s="196" t="e">
        <f t="shared" si="1710"/>
        <v>#DIV/0!</v>
      </c>
      <c r="DI225" s="194">
        <f t="shared" si="1710"/>
        <v>2890.5439999999999</v>
      </c>
      <c r="DJ225" s="195">
        <f t="shared" si="1710"/>
        <v>2552.9767204698446</v>
      </c>
      <c r="DK225" s="195">
        <f t="shared" si="1710"/>
        <v>337.56727953015513</v>
      </c>
      <c r="DL225" s="195">
        <f t="shared" si="1710"/>
        <v>0</v>
      </c>
      <c r="DM225" s="195">
        <f t="shared" si="1710"/>
        <v>3714.2305499999998</v>
      </c>
      <c r="DN225" s="195">
        <f t="shared" si="1710"/>
        <v>3221.4692225911631</v>
      </c>
      <c r="DO225" s="195">
        <f t="shared" si="1710"/>
        <v>492.76132740883668</v>
      </c>
      <c r="DP225" s="195">
        <f t="shared" si="1710"/>
        <v>0</v>
      </c>
      <c r="DQ225" s="195">
        <f t="shared" si="1710"/>
        <v>-823.68654999999967</v>
      </c>
      <c r="DR225" s="196" t="e">
        <f t="shared" si="1710"/>
        <v>#DIV/0!</v>
      </c>
      <c r="DS225" s="194">
        <f t="shared" si="1710"/>
        <v>7807.0580000000009</v>
      </c>
      <c r="DT225" s="195">
        <f t="shared" si="1710"/>
        <v>6788.8154019340982</v>
      </c>
      <c r="DU225" s="195">
        <f t="shared" si="1710"/>
        <v>1018.2425980659023</v>
      </c>
      <c r="DV225" s="195">
        <f t="shared" si="1710"/>
        <v>0</v>
      </c>
      <c r="DW225" s="195">
        <f t="shared" si="1710"/>
        <v>18924.54435</v>
      </c>
      <c r="DX225" s="195">
        <f t="shared" si="1710"/>
        <v>15248.118977775528</v>
      </c>
      <c r="DY225" s="195">
        <f t="shared" si="1710"/>
        <v>3676.4253722244698</v>
      </c>
      <c r="DZ225" s="195">
        <f t="shared" si="1710"/>
        <v>0</v>
      </c>
      <c r="EA225" s="195">
        <f t="shared" si="1593"/>
        <v>-11117.486349999999</v>
      </c>
      <c r="EB225" s="196">
        <f t="shared" si="1594"/>
        <v>142.40301980592429</v>
      </c>
      <c r="EC225" s="194">
        <f t="shared" ref="EC225:GN225" si="1712">SUM(EC219:EC224)</f>
        <v>20562.706000000002</v>
      </c>
      <c r="ED225" s="195">
        <f t="shared" si="1712"/>
        <v>17624.160324832395</v>
      </c>
      <c r="EE225" s="195">
        <f t="shared" si="1712"/>
        <v>2938.5456751676079</v>
      </c>
      <c r="EF225" s="195">
        <f t="shared" si="1712"/>
        <v>0</v>
      </c>
      <c r="EG225" s="195">
        <f t="shared" si="1712"/>
        <v>37708.19190672</v>
      </c>
      <c r="EH225" s="195">
        <f t="shared" si="1712"/>
        <v>32517.506882132024</v>
      </c>
      <c r="EI225" s="195">
        <f t="shared" si="1712"/>
        <v>5157.4629868439752</v>
      </c>
      <c r="EJ225" s="195">
        <f t="shared" si="1712"/>
        <v>33.222037744000005</v>
      </c>
      <c r="EK225" s="195">
        <f t="shared" si="1598"/>
        <v>-17145.485906719998</v>
      </c>
      <c r="EL225" s="196">
        <f t="shared" si="1599"/>
        <v>83.381466946616825</v>
      </c>
      <c r="EM225" s="194">
        <f t="shared" si="1712"/>
        <v>2681.53</v>
      </c>
      <c r="EN225" s="195">
        <f t="shared" si="1712"/>
        <v>2343.9627204698454</v>
      </c>
      <c r="EO225" s="195">
        <f t="shared" si="1712"/>
        <v>337.56727953015508</v>
      </c>
      <c r="EP225" s="195">
        <f t="shared" si="1712"/>
        <v>0</v>
      </c>
      <c r="EQ225" s="195">
        <f t="shared" si="1712"/>
        <v>29966.353730000003</v>
      </c>
      <c r="ER225" s="195">
        <f t="shared" si="1712"/>
        <v>28621.412419857399</v>
      </c>
      <c r="ES225" s="195">
        <f t="shared" si="1712"/>
        <v>436.12131014260257</v>
      </c>
      <c r="ET225" s="195">
        <f t="shared" si="1712"/>
        <v>908.82</v>
      </c>
      <c r="EU225" s="195">
        <f t="shared" si="1712"/>
        <v>-27284.82373</v>
      </c>
      <c r="EV225" s="196" t="e">
        <f t="shared" si="1712"/>
        <v>#DIV/0!</v>
      </c>
      <c r="EW225" s="194">
        <f t="shared" si="1712"/>
        <v>2699.84</v>
      </c>
      <c r="EX225" s="195">
        <f t="shared" si="1712"/>
        <v>2356.5945811448855</v>
      </c>
      <c r="EY225" s="195">
        <f t="shared" si="1712"/>
        <v>343.24541885511417</v>
      </c>
      <c r="EZ225" s="195">
        <f t="shared" si="1712"/>
        <v>0</v>
      </c>
      <c r="FA225" s="195">
        <f t="shared" si="1712"/>
        <v>16445.415999999997</v>
      </c>
      <c r="FB225" s="195">
        <f t="shared" si="1712"/>
        <v>14134.316835093285</v>
      </c>
      <c r="FC225" s="195">
        <f t="shared" ref="FC225:FD225" si="1713">SUM(FC219:FC224)</f>
        <v>2311.0991649067141</v>
      </c>
      <c r="FD225" s="195">
        <f t="shared" si="1713"/>
        <v>0</v>
      </c>
      <c r="FE225" s="195">
        <f t="shared" si="1712"/>
        <v>-13745.575999999999</v>
      </c>
      <c r="FF225" s="196" t="e">
        <f t="shared" si="1712"/>
        <v>#DIV/0!</v>
      </c>
      <c r="FG225" s="194">
        <f t="shared" si="1712"/>
        <v>3959.1999999999994</v>
      </c>
      <c r="FH225" s="195">
        <f t="shared" si="1712"/>
        <v>3621.6327204698446</v>
      </c>
      <c r="FI225" s="195">
        <f t="shared" si="1712"/>
        <v>337.56727953015502</v>
      </c>
      <c r="FJ225" s="195">
        <f t="shared" si="1712"/>
        <v>0</v>
      </c>
      <c r="FK225" s="195">
        <f t="shared" si="1712"/>
        <v>15605.59691</v>
      </c>
      <c r="FL225" s="195">
        <f t="shared" si="1712"/>
        <v>12818.32782354934</v>
      </c>
      <c r="FM225" s="195">
        <f t="shared" ref="FM225:FN225" si="1714">SUM(FM219:FM224)</f>
        <v>2787.2690864506603</v>
      </c>
      <c r="FN225" s="195">
        <f t="shared" si="1714"/>
        <v>0</v>
      </c>
      <c r="FO225" s="195">
        <f t="shared" si="1712"/>
        <v>-11646.396910000001</v>
      </c>
      <c r="FP225" s="196" t="e">
        <f t="shared" si="1712"/>
        <v>#DIV/0!</v>
      </c>
      <c r="FQ225" s="194">
        <f t="shared" si="1712"/>
        <v>9340.57</v>
      </c>
      <c r="FR225" s="195">
        <f t="shared" si="1712"/>
        <v>8322.1900220845746</v>
      </c>
      <c r="FS225" s="195">
        <f t="shared" si="1712"/>
        <v>1018.3799779154242</v>
      </c>
      <c r="FT225" s="195">
        <f t="shared" si="1712"/>
        <v>0</v>
      </c>
      <c r="FU225" s="195">
        <f t="shared" si="1712"/>
        <v>62017.36664</v>
      </c>
      <c r="FV225" s="195">
        <f t="shared" si="1712"/>
        <v>55574.057078500024</v>
      </c>
      <c r="FW225" s="195">
        <f t="shared" si="1712"/>
        <v>5534.4895614999768</v>
      </c>
      <c r="FX225" s="195">
        <f t="shared" si="1712"/>
        <v>908.82</v>
      </c>
      <c r="FY225" s="195">
        <f t="shared" si="1608"/>
        <v>-52676.79664</v>
      </c>
      <c r="FZ225" s="196">
        <f t="shared" si="1609"/>
        <v>563.95698164030682</v>
      </c>
      <c r="GA225" s="194">
        <f t="shared" si="1712"/>
        <v>17147.628000000001</v>
      </c>
      <c r="GB225" s="195">
        <f t="shared" si="1712"/>
        <v>15111.005424018675</v>
      </c>
      <c r="GC225" s="195">
        <f t="shared" si="1712"/>
        <v>2036.6225759813265</v>
      </c>
      <c r="GD225" s="195">
        <f t="shared" si="1712"/>
        <v>0</v>
      </c>
      <c r="GE225" s="195">
        <f t="shared" si="1712"/>
        <v>80941.910990000004</v>
      </c>
      <c r="GF225" s="195">
        <f t="shared" si="1712"/>
        <v>70822.176056275552</v>
      </c>
      <c r="GG225" s="195">
        <f t="shared" si="1712"/>
        <v>9210.9149337244471</v>
      </c>
      <c r="GH225" s="195">
        <f t="shared" si="1712"/>
        <v>908.82</v>
      </c>
      <c r="GI225" s="195">
        <f t="shared" si="1612"/>
        <v>-63794.282990000007</v>
      </c>
      <c r="GJ225" s="196">
        <f t="shared" si="1613"/>
        <v>372.0297815534604</v>
      </c>
      <c r="GK225" s="194">
        <f t="shared" si="1712"/>
        <v>29903.276000000005</v>
      </c>
      <c r="GL225" s="195">
        <f t="shared" si="1712"/>
        <v>25946.35034691697</v>
      </c>
      <c r="GM225" s="195">
        <f t="shared" si="1712"/>
        <v>3956.9256530830321</v>
      </c>
      <c r="GN225" s="195">
        <f t="shared" si="1712"/>
        <v>0</v>
      </c>
      <c r="GO225" s="195">
        <f t="shared" ref="GO225:GR225" si="1715">SUM(GO219:GO224)</f>
        <v>99725.55854672</v>
      </c>
      <c r="GP225" s="195">
        <f t="shared" si="1715"/>
        <v>88091.563960632047</v>
      </c>
      <c r="GQ225" s="195">
        <f t="shared" si="1715"/>
        <v>10691.952548343952</v>
      </c>
      <c r="GR225" s="195">
        <f t="shared" si="1715"/>
        <v>942.04203774400003</v>
      </c>
      <c r="GS225" s="195">
        <f t="shared" si="1616"/>
        <v>-69822.282546720002</v>
      </c>
      <c r="GT225" s="196">
        <f t="shared" si="1617"/>
        <v>233.49375682691084</v>
      </c>
      <c r="GV225" s="77">
        <f>+GK225-[1]Шатура!GK204</f>
        <v>29903.276000000005</v>
      </c>
      <c r="GW225" s="77"/>
      <c r="GX225" s="65">
        <f t="shared" si="1619"/>
        <v>-18783.64755672</v>
      </c>
      <c r="GZ225" s="79">
        <f t="shared" si="1375"/>
        <v>11567.81839672</v>
      </c>
      <c r="HD225" s="79">
        <f>+[1]Аппарат!EG220+[1]Филиалы!EG145</f>
        <v>37708.19190672</v>
      </c>
      <c r="HE225" s="79">
        <f>+[1]Филиалы!GO145+[1]Аппарат!GO220</f>
        <v>99725.558546720014</v>
      </c>
      <c r="HF225" s="79">
        <f>+HE225-GO225</f>
        <v>0</v>
      </c>
    </row>
    <row r="226" spans="1:214" s="100" customFormat="1" ht="15.75" x14ac:dyDescent="0.2">
      <c r="A226" s="359" t="s">
        <v>481</v>
      </c>
      <c r="B226" s="360"/>
      <c r="C226" s="197">
        <f t="shared" si="1669"/>
        <v>-18811.881000000001</v>
      </c>
      <c r="D226" s="198">
        <f>+D204-D218-D225</f>
        <v>-14155.109837080032</v>
      </c>
      <c r="E226" s="198">
        <f t="shared" ref="E226:BP226" si="1716">+E204-E218-E225</f>
        <v>-4656.7711629199694</v>
      </c>
      <c r="F226" s="198">
        <f t="shared" si="1716"/>
        <v>0</v>
      </c>
      <c r="G226" s="198">
        <f t="shared" si="1716"/>
        <v>-17483.243030684302</v>
      </c>
      <c r="H226" s="198">
        <f t="shared" si="1716"/>
        <v>-16361.641943467732</v>
      </c>
      <c r="I226" s="198">
        <f t="shared" si="1716"/>
        <v>-1082.6342424442669</v>
      </c>
      <c r="J226" s="198">
        <f t="shared" si="1716"/>
        <v>-38.966844772300007</v>
      </c>
      <c r="K226" s="198">
        <f t="shared" si="1716"/>
        <v>-1328.6379693156991</v>
      </c>
      <c r="L226" s="199" t="e">
        <f t="shared" si="1716"/>
        <v>#DIV/0!</v>
      </c>
      <c r="M226" s="197">
        <f t="shared" si="1716"/>
        <v>-19670.892333333333</v>
      </c>
      <c r="N226" s="198">
        <f t="shared" si="1716"/>
        <v>-14775.081133431626</v>
      </c>
      <c r="O226" s="198">
        <f t="shared" si="1716"/>
        <v>-4895.8111999017074</v>
      </c>
      <c r="P226" s="198">
        <f t="shared" si="1716"/>
        <v>0</v>
      </c>
      <c r="Q226" s="198">
        <f t="shared" si="1716"/>
        <v>-16231.338136588802</v>
      </c>
      <c r="R226" s="198">
        <f t="shared" si="1716"/>
        <v>-15341.762585716304</v>
      </c>
      <c r="S226" s="198">
        <f t="shared" si="1716"/>
        <v>-856.37591520300009</v>
      </c>
      <c r="T226" s="198">
        <f t="shared" si="1716"/>
        <v>-33.199635669500012</v>
      </c>
      <c r="U226" s="198">
        <f t="shared" si="1716"/>
        <v>-3439.5541967445315</v>
      </c>
      <c r="V226" s="199" t="e">
        <f t="shared" si="1716"/>
        <v>#DIV/0!</v>
      </c>
      <c r="W226" s="197">
        <f t="shared" si="1716"/>
        <v>166752.30533333329</v>
      </c>
      <c r="X226" s="198">
        <f t="shared" si="1716"/>
        <v>120486.42725453767</v>
      </c>
      <c r="Y226" s="198">
        <f t="shared" si="1716"/>
        <v>46265.878078795642</v>
      </c>
      <c r="Z226" s="198">
        <f t="shared" si="1716"/>
        <v>0</v>
      </c>
      <c r="AA226" s="198">
        <f t="shared" si="1716"/>
        <v>283678.19917813502</v>
      </c>
      <c r="AB226" s="198">
        <f t="shared" si="1716"/>
        <v>268813.80295569188</v>
      </c>
      <c r="AC226" s="198">
        <f t="shared" si="1716"/>
        <v>13031.531464574158</v>
      </c>
      <c r="AD226" s="198">
        <f t="shared" si="1716"/>
        <v>1832.8647578689997</v>
      </c>
      <c r="AE226" s="198">
        <f t="shared" si="1716"/>
        <v>-116925.8938448017</v>
      </c>
      <c r="AF226" s="199" t="e">
        <f t="shared" si="1716"/>
        <v>#DIV/0!</v>
      </c>
      <c r="AG226" s="197">
        <f t="shared" si="1716"/>
        <v>128269.53199999996</v>
      </c>
      <c r="AH226" s="198">
        <f t="shared" si="1716"/>
        <v>91556.236284026003</v>
      </c>
      <c r="AI226" s="198">
        <f t="shared" si="1716"/>
        <v>36713.295715973967</v>
      </c>
      <c r="AJ226" s="198">
        <f t="shared" si="1716"/>
        <v>0</v>
      </c>
      <c r="AK226" s="198">
        <f>+AK204-AK218-AK225</f>
        <v>249963.61801086192</v>
      </c>
      <c r="AL226" s="198">
        <f t="shared" si="1716"/>
        <v>237110.39842650777</v>
      </c>
      <c r="AM226" s="198">
        <f t="shared" si="1716"/>
        <v>11092.521306926892</v>
      </c>
      <c r="AN226" s="198">
        <f t="shared" si="1716"/>
        <v>1760.6982774271996</v>
      </c>
      <c r="AO226" s="198">
        <f t="shared" si="1683"/>
        <v>-121694.08601086195</v>
      </c>
      <c r="AP226" s="199">
        <f t="shared" si="1684"/>
        <v>94.873727309507927</v>
      </c>
      <c r="AQ226" s="197">
        <f t="shared" si="1716"/>
        <v>-23296.660333333333</v>
      </c>
      <c r="AR226" s="198">
        <f t="shared" si="1716"/>
        <v>-17677.1972991607</v>
      </c>
      <c r="AS226" s="198">
        <f t="shared" si="1716"/>
        <v>-5619.4630341726343</v>
      </c>
      <c r="AT226" s="198">
        <f t="shared" si="1716"/>
        <v>0</v>
      </c>
      <c r="AU226" s="198">
        <f t="shared" si="1716"/>
        <v>-13086.21992</v>
      </c>
      <c r="AV226" s="198">
        <f t="shared" si="1716"/>
        <v>-9942.3332529378094</v>
      </c>
      <c r="AW226" s="198">
        <f t="shared" si="1716"/>
        <v>-3143.8866670621919</v>
      </c>
      <c r="AX226" s="198">
        <f t="shared" si="1716"/>
        <v>0</v>
      </c>
      <c r="AY226" s="198">
        <f t="shared" si="1716"/>
        <v>-10210.44041333333</v>
      </c>
      <c r="AZ226" s="199" t="e">
        <f t="shared" si="1716"/>
        <v>#DIV/0!</v>
      </c>
      <c r="BA226" s="197">
        <f t="shared" si="1716"/>
        <v>-23480.973666666665</v>
      </c>
      <c r="BB226" s="198">
        <f t="shared" si="1716"/>
        <v>-17541.811766839979</v>
      </c>
      <c r="BC226" s="198">
        <f t="shared" si="1716"/>
        <v>-5939.1618998266858</v>
      </c>
      <c r="BD226" s="198">
        <f t="shared" si="1716"/>
        <v>0</v>
      </c>
      <c r="BE226" s="198">
        <f t="shared" si="1716"/>
        <v>-17266.355909999998</v>
      </c>
      <c r="BF226" s="198">
        <f t="shared" si="1716"/>
        <v>-13134.902813927934</v>
      </c>
      <c r="BG226" s="198">
        <f t="shared" si="1716"/>
        <v>-4360.0630960720673</v>
      </c>
      <c r="BH226" s="198">
        <f t="shared" si="1716"/>
        <v>228.61</v>
      </c>
      <c r="BI226" s="198">
        <f t="shared" si="1716"/>
        <v>-6214.6177566666638</v>
      </c>
      <c r="BJ226" s="199" t="e">
        <f t="shared" si="1716"/>
        <v>#DIV/0!</v>
      </c>
      <c r="BK226" s="197">
        <f t="shared" si="1716"/>
        <v>-35196.466666666667</v>
      </c>
      <c r="BL226" s="198">
        <f t="shared" si="1716"/>
        <v>-27210.460535258811</v>
      </c>
      <c r="BM226" s="198">
        <f t="shared" si="1716"/>
        <v>-7986.0061314078466</v>
      </c>
      <c r="BN226" s="198">
        <f t="shared" si="1716"/>
        <v>0</v>
      </c>
      <c r="BO226" s="198">
        <f t="shared" si="1716"/>
        <v>-27935.780737579247</v>
      </c>
      <c r="BP226" s="198">
        <f t="shared" si="1716"/>
        <v>-23819.456947665858</v>
      </c>
      <c r="BQ226" s="198">
        <f t="shared" ref="BQ226:DZ226" si="1717">+BQ204-BQ218-BQ225</f>
        <v>-4116.3237899133883</v>
      </c>
      <c r="BR226" s="198">
        <f t="shared" si="1717"/>
        <v>0</v>
      </c>
      <c r="BS226" s="198">
        <f t="shared" si="1717"/>
        <v>-7260.6859290874163</v>
      </c>
      <c r="BT226" s="199" t="e">
        <f t="shared" si="1717"/>
        <v>#DIV/0!</v>
      </c>
      <c r="BU226" s="197">
        <f t="shared" si="1717"/>
        <v>-81974.100666666636</v>
      </c>
      <c r="BV226" s="198">
        <f t="shared" si="1717"/>
        <v>-62429.469601259501</v>
      </c>
      <c r="BW226" s="198">
        <f t="shared" si="1717"/>
        <v>-19544.631065407168</v>
      </c>
      <c r="BX226" s="198">
        <f t="shared" si="1717"/>
        <v>0</v>
      </c>
      <c r="BY226" s="198">
        <f t="shared" si="1717"/>
        <v>-58288.356567579256</v>
      </c>
      <c r="BZ226" s="198">
        <f t="shared" si="1717"/>
        <v>-46896.693014531615</v>
      </c>
      <c r="CA226" s="198">
        <f t="shared" si="1717"/>
        <v>-11620.273553047646</v>
      </c>
      <c r="CB226" s="198">
        <f t="shared" si="1717"/>
        <v>228.61</v>
      </c>
      <c r="CC226" s="198">
        <f t="shared" si="1693"/>
        <v>-23685.74409908738</v>
      </c>
      <c r="CD226" s="199">
        <f t="shared" si="1694"/>
        <v>-28.894179876887364</v>
      </c>
      <c r="CE226" s="197">
        <f t="shared" si="1717"/>
        <v>46295.431333333298</v>
      </c>
      <c r="CF226" s="198">
        <f t="shared" si="1717"/>
        <v>29126.766682766523</v>
      </c>
      <c r="CG226" s="198">
        <f t="shared" si="1717"/>
        <v>17168.664650566796</v>
      </c>
      <c r="CH226" s="198">
        <f t="shared" si="1717"/>
        <v>0</v>
      </c>
      <c r="CI226" s="198">
        <f>+CI204-CI218-CI225</f>
        <v>191675.26144328268</v>
      </c>
      <c r="CJ226" s="198">
        <f t="shared" si="1717"/>
        <v>190213.70541197623</v>
      </c>
      <c r="CK226" s="198">
        <f t="shared" si="1717"/>
        <v>-527.75224612075226</v>
      </c>
      <c r="CL226" s="198">
        <f t="shared" si="1717"/>
        <v>1989.3082774271998</v>
      </c>
      <c r="CM226" s="198">
        <f t="shared" si="1662"/>
        <v>-145379.8301099494</v>
      </c>
      <c r="CN226" s="199">
        <f t="shared" si="1663"/>
        <v>314.02630005366012</v>
      </c>
      <c r="CO226" s="197">
        <f t="shared" si="1717"/>
        <v>-25223.150999999998</v>
      </c>
      <c r="CP226" s="198">
        <f t="shared" si="1717"/>
        <v>-19157.170400311286</v>
      </c>
      <c r="CQ226" s="198">
        <f t="shared" si="1717"/>
        <v>-6065.9805996887135</v>
      </c>
      <c r="CR226" s="198">
        <f t="shared" si="1717"/>
        <v>0</v>
      </c>
      <c r="CS226" s="198">
        <f t="shared" si="1717"/>
        <v>-78728.145600000003</v>
      </c>
      <c r="CT226" s="198">
        <f t="shared" si="1717"/>
        <v>-56085.222662516178</v>
      </c>
      <c r="CU226" s="198">
        <f t="shared" si="1717"/>
        <v>-22642.922937483825</v>
      </c>
      <c r="CV226" s="198">
        <f t="shared" si="1717"/>
        <v>0</v>
      </c>
      <c r="CW226" s="198">
        <f t="shared" si="1717"/>
        <v>53504.994600000013</v>
      </c>
      <c r="CX226" s="199" t="e">
        <f t="shared" si="1717"/>
        <v>#DIV/0!</v>
      </c>
      <c r="CY226" s="197">
        <f t="shared" si="1717"/>
        <v>-24683.577000000005</v>
      </c>
      <c r="CZ226" s="198">
        <f t="shared" si="1717"/>
        <v>-18518.030649944958</v>
      </c>
      <c r="DA226" s="198">
        <f t="shared" si="1717"/>
        <v>-6165.546350055045</v>
      </c>
      <c r="DB226" s="198">
        <f t="shared" si="1717"/>
        <v>0</v>
      </c>
      <c r="DC226" s="198">
        <f t="shared" si="1717"/>
        <v>-29987.157810000004</v>
      </c>
      <c r="DD226" s="198">
        <f t="shared" si="1717"/>
        <v>-22525.596379105125</v>
      </c>
      <c r="DE226" s="198">
        <f t="shared" si="1717"/>
        <v>-7461.5614308948707</v>
      </c>
      <c r="DF226" s="198">
        <f t="shared" si="1717"/>
        <v>0</v>
      </c>
      <c r="DG226" s="198">
        <f t="shared" si="1717"/>
        <v>5303.5808099999958</v>
      </c>
      <c r="DH226" s="199" t="e">
        <f t="shared" si="1717"/>
        <v>#DIV/0!</v>
      </c>
      <c r="DI226" s="197">
        <f t="shared" si="1717"/>
        <v>-36586.231</v>
      </c>
      <c r="DJ226" s="198">
        <f t="shared" si="1717"/>
        <v>-28376.966085834109</v>
      </c>
      <c r="DK226" s="198">
        <f t="shared" si="1717"/>
        <v>-8209.2649141658894</v>
      </c>
      <c r="DL226" s="198">
        <f t="shared" si="1717"/>
        <v>0</v>
      </c>
      <c r="DM226" s="198">
        <f t="shared" si="1717"/>
        <v>-65338.461392999998</v>
      </c>
      <c r="DN226" s="198">
        <f t="shared" si="1717"/>
        <v>-49853.576581602283</v>
      </c>
      <c r="DO226" s="198">
        <f t="shared" si="1717"/>
        <v>-15484.884811397711</v>
      </c>
      <c r="DP226" s="198">
        <f t="shared" si="1717"/>
        <v>0</v>
      </c>
      <c r="DQ226" s="198">
        <f t="shared" si="1717"/>
        <v>28752.230392999998</v>
      </c>
      <c r="DR226" s="199" t="e">
        <f t="shared" si="1717"/>
        <v>#DIV/0!</v>
      </c>
      <c r="DS226" s="197">
        <f t="shared" si="1717"/>
        <v>-86492.959000000017</v>
      </c>
      <c r="DT226" s="198">
        <f t="shared" si="1717"/>
        <v>-66052.167136090357</v>
      </c>
      <c r="DU226" s="198">
        <f t="shared" si="1717"/>
        <v>-20440.79186390965</v>
      </c>
      <c r="DV226" s="198">
        <f t="shared" si="1717"/>
        <v>0</v>
      </c>
      <c r="DW226" s="198">
        <f t="shared" si="1717"/>
        <v>-174053.764803</v>
      </c>
      <c r="DX226" s="198">
        <f t="shared" si="1717"/>
        <v>-128464.39562322362</v>
      </c>
      <c r="DY226" s="198">
        <f t="shared" si="1717"/>
        <v>-45589.369179776404</v>
      </c>
      <c r="DZ226" s="198">
        <f t="shared" si="1717"/>
        <v>0</v>
      </c>
      <c r="EA226" s="198">
        <f t="shared" si="1593"/>
        <v>87560.805802999981</v>
      </c>
      <c r="EB226" s="199">
        <f t="shared" si="1594"/>
        <v>101.23460547002438</v>
      </c>
      <c r="EC226" s="197">
        <f t="shared" ref="EC226:GH226" si="1718">+EC204-EC218-EC225</f>
        <v>-40197.52766666672</v>
      </c>
      <c r="ED226" s="198">
        <f t="shared" si="1718"/>
        <v>-36925.400453323848</v>
      </c>
      <c r="EE226" s="198">
        <f t="shared" si="1718"/>
        <v>-3272.1272133428479</v>
      </c>
      <c r="EF226" s="198">
        <f t="shared" si="1718"/>
        <v>0</v>
      </c>
      <c r="EG226" s="198">
        <f t="shared" si="1718"/>
        <v>17621.496640282734</v>
      </c>
      <c r="EH226" s="198">
        <f t="shared" si="1718"/>
        <v>61749.309788752646</v>
      </c>
      <c r="EI226" s="198">
        <f t="shared" si="1718"/>
        <v>-46117.121425897152</v>
      </c>
      <c r="EJ226" s="198">
        <f t="shared" si="1718"/>
        <v>1989.3082774271998</v>
      </c>
      <c r="EK226" s="198">
        <f t="shared" si="1598"/>
        <v>-57819.024306949454</v>
      </c>
      <c r="EL226" s="199">
        <f t="shared" si="1599"/>
        <v>-143.83726478505577</v>
      </c>
      <c r="EM226" s="197">
        <f t="shared" si="1718"/>
        <v>-27122.003666666671</v>
      </c>
      <c r="EN226" s="198">
        <f t="shared" si="1718"/>
        <v>-20609.505501461877</v>
      </c>
      <c r="EO226" s="198">
        <f t="shared" si="1718"/>
        <v>-6512.49816520479</v>
      </c>
      <c r="EP226" s="198">
        <f t="shared" si="1718"/>
        <v>0</v>
      </c>
      <c r="EQ226" s="198">
        <f t="shared" si="1718"/>
        <v>-55977.893080000002</v>
      </c>
      <c r="ER226" s="198">
        <f t="shared" si="1718"/>
        <v>-48660.011966215039</v>
      </c>
      <c r="ES226" s="198">
        <f t="shared" si="1718"/>
        <v>-6377.0611137849601</v>
      </c>
      <c r="ET226" s="198">
        <f t="shared" si="1718"/>
        <v>-940.82</v>
      </c>
      <c r="EU226" s="198">
        <f t="shared" si="1718"/>
        <v>28855.889413333327</v>
      </c>
      <c r="EV226" s="199" t="e">
        <f t="shared" si="1718"/>
        <v>#DIV/0!</v>
      </c>
      <c r="EW226" s="197">
        <f t="shared" si="1718"/>
        <v>-26576.633666666665</v>
      </c>
      <c r="EX226" s="198">
        <f t="shared" si="1718"/>
        <v>-19954.590310982981</v>
      </c>
      <c r="EY226" s="198">
        <f t="shared" si="1718"/>
        <v>-6622.043355683687</v>
      </c>
      <c r="EZ226" s="198">
        <f t="shared" si="1718"/>
        <v>0</v>
      </c>
      <c r="FA226" s="198">
        <f t="shared" si="1718"/>
        <v>-76798.306791200012</v>
      </c>
      <c r="FB226" s="198">
        <f t="shared" si="1718"/>
        <v>-57997.310860189733</v>
      </c>
      <c r="FC226" s="198">
        <f t="shared" si="1718"/>
        <v>-18800.995931010264</v>
      </c>
      <c r="FD226" s="198">
        <f t="shared" si="1718"/>
        <v>0</v>
      </c>
      <c r="FE226" s="198">
        <f t="shared" si="1718"/>
        <v>50221.673124533336</v>
      </c>
      <c r="FF226" s="199" t="e">
        <f t="shared" si="1718"/>
        <v>#DIV/0!</v>
      </c>
      <c r="FG226" s="197">
        <f t="shared" si="1718"/>
        <v>10102.260333333337</v>
      </c>
      <c r="FH226" s="198">
        <f t="shared" si="1718"/>
        <v>5325.4681065150598</v>
      </c>
      <c r="FI226" s="198">
        <f t="shared" si="1718"/>
        <v>4776.7922268182729</v>
      </c>
      <c r="FJ226" s="198">
        <f t="shared" si="1718"/>
        <v>0</v>
      </c>
      <c r="FK226" s="198">
        <f t="shared" si="1718"/>
        <v>-54092.567604999982</v>
      </c>
      <c r="FL226" s="198">
        <f t="shared" si="1718"/>
        <v>-42568.662809293251</v>
      </c>
      <c r="FM226" s="198">
        <f t="shared" si="1718"/>
        <v>-11523.904795706751</v>
      </c>
      <c r="FN226" s="198">
        <f t="shared" si="1718"/>
        <v>0</v>
      </c>
      <c r="FO226" s="198">
        <f t="shared" si="1718"/>
        <v>64194.827938333336</v>
      </c>
      <c r="FP226" s="199" t="e">
        <f t="shared" si="1718"/>
        <v>#DIV/0!</v>
      </c>
      <c r="FQ226" s="197">
        <f t="shared" si="1718"/>
        <v>-43596.377000000015</v>
      </c>
      <c r="FR226" s="198">
        <f t="shared" si="1718"/>
        <v>-35238.627705929786</v>
      </c>
      <c r="FS226" s="198">
        <f t="shared" si="1718"/>
        <v>-8357.7492940702105</v>
      </c>
      <c r="FT226" s="198">
        <f t="shared" si="1718"/>
        <v>0</v>
      </c>
      <c r="FU226" s="198">
        <f t="shared" si="1718"/>
        <v>-186868.76747619995</v>
      </c>
      <c r="FV226" s="198">
        <f t="shared" si="1718"/>
        <v>-149225.98563569802</v>
      </c>
      <c r="FW226" s="198">
        <f t="shared" si="1718"/>
        <v>-36701.961840501979</v>
      </c>
      <c r="FX226" s="198">
        <f t="shared" si="1718"/>
        <v>-940.82</v>
      </c>
      <c r="FY226" s="198">
        <f t="shared" si="1608"/>
        <v>143272.39047619994</v>
      </c>
      <c r="FZ226" s="199">
        <f t="shared" si="1609"/>
        <v>328.63370842994567</v>
      </c>
      <c r="GA226" s="197">
        <f t="shared" si="1718"/>
        <v>-130089.33600000002</v>
      </c>
      <c r="GB226" s="198">
        <f t="shared" si="1718"/>
        <v>-101290.79484202013</v>
      </c>
      <c r="GC226" s="198">
        <f t="shared" si="1718"/>
        <v>-28798.541157979857</v>
      </c>
      <c r="GD226" s="198">
        <f t="shared" si="1718"/>
        <v>0</v>
      </c>
      <c r="GE226" s="198">
        <f t="shared" si="1718"/>
        <v>-360922.53227920004</v>
      </c>
      <c r="GF226" s="198">
        <f t="shared" si="1718"/>
        <v>-277690.38125892158</v>
      </c>
      <c r="GG226" s="198">
        <f t="shared" si="1718"/>
        <v>-82291.331020278361</v>
      </c>
      <c r="GH226" s="198">
        <f t="shared" si="1718"/>
        <v>-940.82</v>
      </c>
      <c r="GI226" s="198">
        <f t="shared" si="1612"/>
        <v>230833.19627920003</v>
      </c>
      <c r="GJ226" s="199">
        <f t="shared" si="1613"/>
        <v>177.44205895493229</v>
      </c>
      <c r="GK226" s="197">
        <f t="shared" ref="GK226" si="1719">SUM(GL226:GN226)</f>
        <v>-83793.904666666698</v>
      </c>
      <c r="GL226" s="198">
        <f t="shared" ref="GL226:GN226" si="1720">+ED226+FR226</f>
        <v>-72164.028159253634</v>
      </c>
      <c r="GM226" s="198">
        <f t="shared" si="1720"/>
        <v>-11629.876507413059</v>
      </c>
      <c r="GN226" s="198">
        <f t="shared" si="1720"/>
        <v>0</v>
      </c>
      <c r="GO226" s="198">
        <f t="shared" ref="GO226" si="1721">SUM(GP226:GR226)</f>
        <v>-169247.2708359173</v>
      </c>
      <c r="GP226" s="198">
        <f t="shared" ref="GP226:GR226" si="1722">+EH226+FV226</f>
        <v>-87476.675846945378</v>
      </c>
      <c r="GQ226" s="198">
        <f t="shared" si="1722"/>
        <v>-82819.083266399131</v>
      </c>
      <c r="GR226" s="198">
        <f t="shared" si="1722"/>
        <v>1048.4882774271996</v>
      </c>
      <c r="GS226" s="198">
        <f t="shared" si="1616"/>
        <v>85453.366169250599</v>
      </c>
      <c r="GT226" s="199">
        <f t="shared" si="1617"/>
        <v>101.98040837121178</v>
      </c>
      <c r="GV226" s="198">
        <f t="shared" ref="GV226" si="1723">+GV204-GV218-GV225</f>
        <v>-83418.995666666684</v>
      </c>
      <c r="GW226" s="200"/>
      <c r="GX226" s="65">
        <f t="shared" si="1619"/>
        <v>-191675.26144328268</v>
      </c>
      <c r="GY226" s="126"/>
      <c r="GZ226" s="79">
        <f t="shared" si="1375"/>
        <v>249963.61801086192</v>
      </c>
    </row>
    <row r="227" spans="1:214" s="100" customFormat="1" ht="15.75" x14ac:dyDescent="0.2">
      <c r="A227" s="361" t="s">
        <v>482</v>
      </c>
      <c r="B227" s="362"/>
      <c r="C227" s="173">
        <f>SUM(D227:F227)</f>
        <v>14350.430126762392</v>
      </c>
      <c r="D227" s="201">
        <f>+D226+D192</f>
        <v>7577.4345944701636</v>
      </c>
      <c r="E227" s="201">
        <f t="shared" ref="E227:BP227" si="1724">+E226+E192</f>
        <v>3975.9956000888378</v>
      </c>
      <c r="F227" s="201">
        <f t="shared" si="1724"/>
        <v>2796.99993220339</v>
      </c>
      <c r="G227" s="201">
        <f t="shared" si="1724"/>
        <v>-29847.962825275259</v>
      </c>
      <c r="H227" s="201">
        <f t="shared" si="1724"/>
        <v>8556.1238010116413</v>
      </c>
      <c r="I227" s="201">
        <f t="shared" si="1724"/>
        <v>-41579.411791514627</v>
      </c>
      <c r="J227" s="201">
        <f t="shared" si="1724"/>
        <v>3175.3251652276999</v>
      </c>
      <c r="K227" s="201">
        <f t="shared" si="1724"/>
        <v>44198.392952037793</v>
      </c>
      <c r="L227" s="201" t="e">
        <f t="shared" si="1724"/>
        <v>#DIV/0!</v>
      </c>
      <c r="M227" s="201">
        <f t="shared" si="1724"/>
        <v>-19772.722737758373</v>
      </c>
      <c r="N227" s="201">
        <f t="shared" si="1724"/>
        <v>-41975.757504204972</v>
      </c>
      <c r="O227" s="201">
        <f t="shared" si="1724"/>
        <v>17979.934834243155</v>
      </c>
      <c r="P227" s="201">
        <f t="shared" si="1724"/>
        <v>4223.0999322033904</v>
      </c>
      <c r="Q227" s="201">
        <f t="shared" si="1724"/>
        <v>-113014.34601947467</v>
      </c>
      <c r="R227" s="201">
        <f t="shared" si="1724"/>
        <v>-63254.543949155588</v>
      </c>
      <c r="S227" s="201">
        <f t="shared" si="1724"/>
        <v>-52018.234801972467</v>
      </c>
      <c r="T227" s="201">
        <f t="shared" si="1724"/>
        <v>2258.4327316533472</v>
      </c>
      <c r="U227" s="201">
        <f t="shared" si="1724"/>
        <v>93241.623281716325</v>
      </c>
      <c r="V227" s="201" t="e">
        <f t="shared" si="1724"/>
        <v>#DIV/0!</v>
      </c>
      <c r="W227" s="201">
        <f t="shared" si="1724"/>
        <v>118384.00120787133</v>
      </c>
      <c r="X227" s="201">
        <f t="shared" si="1724"/>
        <v>31376.233065920969</v>
      </c>
      <c r="Y227" s="201">
        <f t="shared" si="1724"/>
        <v>81917.338209746958</v>
      </c>
      <c r="Z227" s="201">
        <f t="shared" si="1724"/>
        <v>5090.4299322033903</v>
      </c>
      <c r="AA227" s="201">
        <f t="shared" si="1724"/>
        <v>161596.02931019547</v>
      </c>
      <c r="AB227" s="201">
        <f t="shared" si="1724"/>
        <v>182897.29102211719</v>
      </c>
      <c r="AC227" s="201">
        <f t="shared" si="1724"/>
        <v>-30469.48779979063</v>
      </c>
      <c r="AD227" s="201">
        <f t="shared" si="1724"/>
        <v>9168.2260878689995</v>
      </c>
      <c r="AE227" s="201">
        <f t="shared" si="1724"/>
        <v>-43212.028102324301</v>
      </c>
      <c r="AF227" s="201" t="e">
        <f t="shared" si="1724"/>
        <v>#DIV/0!</v>
      </c>
      <c r="AG227" s="201">
        <f t="shared" si="1724"/>
        <v>112961.70859687503</v>
      </c>
      <c r="AH227" s="201">
        <f t="shared" si="1724"/>
        <v>-3022.089843814203</v>
      </c>
      <c r="AI227" s="201">
        <f t="shared" si="1724"/>
        <v>103873.26864407895</v>
      </c>
      <c r="AJ227" s="201">
        <f t="shared" si="1724"/>
        <v>12110.529796610172</v>
      </c>
      <c r="AK227" s="201">
        <f>+AK226+AK192</f>
        <v>18733.720465445542</v>
      </c>
      <c r="AL227" s="201">
        <f t="shared" si="1724"/>
        <v>128198.87087397318</v>
      </c>
      <c r="AM227" s="201">
        <f t="shared" si="1724"/>
        <v>-124067.13439327771</v>
      </c>
      <c r="AN227" s="201">
        <f t="shared" si="1724"/>
        <v>14601.983984750048</v>
      </c>
      <c r="AO227" s="201">
        <f t="shared" si="1683"/>
        <v>94227.988131429491</v>
      </c>
      <c r="AP227" s="201">
        <f t="shared" si="1684"/>
        <v>-83.415866581568523</v>
      </c>
      <c r="AQ227" s="201">
        <f t="shared" si="1724"/>
        <v>94335.499094264553</v>
      </c>
      <c r="AR227" s="201">
        <f t="shared" si="1724"/>
        <v>100651.16116820049</v>
      </c>
      <c r="AS227" s="201">
        <f t="shared" si="1724"/>
        <v>-10368.602006139281</v>
      </c>
      <c r="AT227" s="201">
        <f t="shared" si="1724"/>
        <v>4052.9399322033896</v>
      </c>
      <c r="AU227" s="201">
        <f t="shared" si="1724"/>
        <v>4526.880280781832</v>
      </c>
      <c r="AV227" s="201">
        <f t="shared" si="1724"/>
        <v>14783.547388315856</v>
      </c>
      <c r="AW227" s="201">
        <f t="shared" si="1724"/>
        <v>-12341.259214795769</v>
      </c>
      <c r="AX227" s="201">
        <f t="shared" si="1724"/>
        <v>2084.5921072617994</v>
      </c>
      <c r="AY227" s="201">
        <f t="shared" si="1724"/>
        <v>89808.618813482637</v>
      </c>
      <c r="AZ227" s="201" t="e">
        <f t="shared" si="1724"/>
        <v>#DIV/0!</v>
      </c>
      <c r="BA227" s="201">
        <f t="shared" si="1724"/>
        <v>-243018.97414782742</v>
      </c>
      <c r="BB227" s="201">
        <f t="shared" si="1724"/>
        <v>-238115.96361330024</v>
      </c>
      <c r="BC227" s="201">
        <f t="shared" si="1724"/>
        <v>-9233.3104667305961</v>
      </c>
      <c r="BD227" s="201">
        <f t="shared" si="1724"/>
        <v>4330.2999322033902</v>
      </c>
      <c r="BE227" s="201">
        <f t="shared" si="1724"/>
        <v>207134.3552701681</v>
      </c>
      <c r="BF227" s="201">
        <f t="shared" si="1724"/>
        <v>230937.1163388158</v>
      </c>
      <c r="BG227" s="201">
        <f t="shared" si="1724"/>
        <v>-26408.730087657448</v>
      </c>
      <c r="BH227" s="201">
        <f t="shared" si="1724"/>
        <v>2605.9690190096799</v>
      </c>
      <c r="BI227" s="201">
        <f t="shared" si="1724"/>
        <v>-450153.32941799558</v>
      </c>
      <c r="BJ227" s="201" t="e">
        <f t="shared" si="1724"/>
        <v>#DIV/0!</v>
      </c>
      <c r="BK227" s="201">
        <f t="shared" si="1724"/>
        <v>-301036.80108420219</v>
      </c>
      <c r="BL227" s="201">
        <f t="shared" si="1724"/>
        <v>-301501.22668324818</v>
      </c>
      <c r="BM227" s="201">
        <f t="shared" si="1724"/>
        <v>-4914.3443331573962</v>
      </c>
      <c r="BN227" s="201">
        <f t="shared" si="1724"/>
        <v>5378.7699322033905</v>
      </c>
      <c r="BO227" s="201">
        <f t="shared" si="1724"/>
        <v>-159018.34738333637</v>
      </c>
      <c r="BP227" s="201">
        <f t="shared" si="1724"/>
        <v>-170761.69299724043</v>
      </c>
      <c r="BQ227" s="201">
        <f t="shared" ref="BQ227:DZ227" si="1725">+BQ226+BQ192</f>
        <v>8139.5697038571971</v>
      </c>
      <c r="BR227" s="201">
        <f t="shared" si="1725"/>
        <v>3603.7759100467592</v>
      </c>
      <c r="BS227" s="201">
        <f t="shared" si="1725"/>
        <v>-142018.45370086579</v>
      </c>
      <c r="BT227" s="201" t="e">
        <f t="shared" si="1725"/>
        <v>#DIV/0!</v>
      </c>
      <c r="BU227" s="201">
        <f t="shared" si="1725"/>
        <v>-449720.27613776526</v>
      </c>
      <c r="BV227" s="201">
        <f t="shared" si="1725"/>
        <v>-438966.02912834816</v>
      </c>
      <c r="BW227" s="201">
        <f t="shared" si="1725"/>
        <v>-24516.256806027272</v>
      </c>
      <c r="BX227" s="201">
        <f t="shared" si="1725"/>
        <v>13762.009796610171</v>
      </c>
      <c r="BY227" s="201">
        <f t="shared" si="1725"/>
        <v>52642.888167613251</v>
      </c>
      <c r="BZ227" s="201">
        <f t="shared" si="1725"/>
        <v>74958.970729891225</v>
      </c>
      <c r="CA227" s="201">
        <f t="shared" si="1725"/>
        <v>-30610.419598596007</v>
      </c>
      <c r="CB227" s="201">
        <f t="shared" si="1725"/>
        <v>8294.3370363182385</v>
      </c>
      <c r="CC227" s="201">
        <f t="shared" si="1693"/>
        <v>-502363.16430537851</v>
      </c>
      <c r="CD227" s="201">
        <f t="shared" si="1694"/>
        <v>-111.70569595387487</v>
      </c>
      <c r="CE227" s="201">
        <f t="shared" si="1725"/>
        <v>-336758.56754089001</v>
      </c>
      <c r="CF227" s="201">
        <f t="shared" si="1725"/>
        <v>-441988.11897216213</v>
      </c>
      <c r="CG227" s="201">
        <f t="shared" si="1725"/>
        <v>79357.011838051665</v>
      </c>
      <c r="CH227" s="201">
        <f t="shared" si="1725"/>
        <v>25872.539593220339</v>
      </c>
      <c r="CI227" s="201">
        <f>+CI226+CI192</f>
        <v>71372.10163305953</v>
      </c>
      <c r="CJ227" s="201">
        <f t="shared" si="1725"/>
        <v>203185.22160386483</v>
      </c>
      <c r="CK227" s="201">
        <f t="shared" si="1725"/>
        <v>-154321.0149918737</v>
      </c>
      <c r="CL227" s="201">
        <f t="shared" si="1725"/>
        <v>22507.895021068285</v>
      </c>
      <c r="CM227" s="201">
        <f t="shared" si="1662"/>
        <v>-408130.66917394951</v>
      </c>
      <c r="CN227" s="201">
        <f t="shared" si="1663"/>
        <v>-121.19384880219665</v>
      </c>
      <c r="CO227" s="201">
        <f t="shared" si="1725"/>
        <v>13926.686728699031</v>
      </c>
      <c r="CP227" s="201">
        <f t="shared" si="1725"/>
        <v>14785.168710860435</v>
      </c>
      <c r="CQ227" s="201">
        <f t="shared" si="1725"/>
        <v>-5894.651914364722</v>
      </c>
      <c r="CR227" s="201">
        <f t="shared" si="1725"/>
        <v>5036.1699322033901</v>
      </c>
      <c r="CS227" s="201">
        <f t="shared" si="1725"/>
        <v>-20088.516005241152</v>
      </c>
      <c r="CT227" s="201">
        <f t="shared" si="1725"/>
        <v>12089.391778879384</v>
      </c>
      <c r="CU227" s="201">
        <f t="shared" si="1725"/>
        <v>-35455.014449084578</v>
      </c>
      <c r="CV227" s="201">
        <f t="shared" si="1725"/>
        <v>3277.1066649639679</v>
      </c>
      <c r="CW227" s="201">
        <f t="shared" si="1725"/>
        <v>34015.202733940292</v>
      </c>
      <c r="CX227" s="201" t="e">
        <f t="shared" si="1725"/>
        <v>#DIV/0!</v>
      </c>
      <c r="CY227" s="201">
        <f t="shared" si="1725"/>
        <v>-22653.323114764309</v>
      </c>
      <c r="CZ227" s="201">
        <f t="shared" si="1725"/>
        <v>-26784.483500396127</v>
      </c>
      <c r="DA227" s="201">
        <f t="shared" si="1725"/>
        <v>-927.90954657156362</v>
      </c>
      <c r="DB227" s="201">
        <f t="shared" si="1725"/>
        <v>5059.0699322033906</v>
      </c>
      <c r="DC227" s="201">
        <f t="shared" si="1725"/>
        <v>-127807.69638996961</v>
      </c>
      <c r="DD227" s="201">
        <f t="shared" si="1725"/>
        <v>-108642.40254828276</v>
      </c>
      <c r="DE227" s="201">
        <f t="shared" si="1725"/>
        <v>-22698.464782704057</v>
      </c>
      <c r="DF227" s="201">
        <f t="shared" si="1725"/>
        <v>3533.1709410172998</v>
      </c>
      <c r="DG227" s="201">
        <f t="shared" si="1725"/>
        <v>105154.37327520529</v>
      </c>
      <c r="DH227" s="201" t="e">
        <f t="shared" si="1725"/>
        <v>#DIV/0!</v>
      </c>
      <c r="DI227" s="201">
        <f t="shared" si="1725"/>
        <v>-80746.194272168417</v>
      </c>
      <c r="DJ227" s="201">
        <f t="shared" si="1725"/>
        <v>-91750.280459488364</v>
      </c>
      <c r="DK227" s="201">
        <f t="shared" si="1725"/>
        <v>4929.5562551167222</v>
      </c>
      <c r="DL227" s="201">
        <f t="shared" si="1725"/>
        <v>6074.5299322033898</v>
      </c>
      <c r="DM227" s="201">
        <f t="shared" si="1725"/>
        <v>-218731.89786445166</v>
      </c>
      <c r="DN227" s="201">
        <f t="shared" si="1725"/>
        <v>-226141.58959745889</v>
      </c>
      <c r="DO227" s="201">
        <f t="shared" si="1725"/>
        <v>3309.7297518531159</v>
      </c>
      <c r="DP227" s="201">
        <f t="shared" si="1725"/>
        <v>4099.9619811541388</v>
      </c>
      <c r="DQ227" s="201">
        <f t="shared" si="1725"/>
        <v>137985.70359228333</v>
      </c>
      <c r="DR227" s="201" t="e">
        <f t="shared" si="1725"/>
        <v>#DIV/0!</v>
      </c>
      <c r="DS227" s="201">
        <f t="shared" si="1725"/>
        <v>-89472.83065823371</v>
      </c>
      <c r="DT227" s="201">
        <f t="shared" si="1725"/>
        <v>-103749.59524902423</v>
      </c>
      <c r="DU227" s="201">
        <f t="shared" si="1725"/>
        <v>-1893.0052058195615</v>
      </c>
      <c r="DV227" s="201">
        <f t="shared" si="1725"/>
        <v>16169.76979661017</v>
      </c>
      <c r="DW227" s="201">
        <f t="shared" si="1725"/>
        <v>-366628.11025966262</v>
      </c>
      <c r="DX227" s="201">
        <f t="shared" si="1725"/>
        <v>-322694.60036686272</v>
      </c>
      <c r="DY227" s="201">
        <f t="shared" si="1725"/>
        <v>-54843.749479935534</v>
      </c>
      <c r="DZ227" s="201">
        <f t="shared" si="1725"/>
        <v>10910.239587135406</v>
      </c>
      <c r="EA227" s="201">
        <f t="shared" si="1593"/>
        <v>277155.27960142889</v>
      </c>
      <c r="EB227" s="201">
        <f t="shared" si="1594"/>
        <v>309.76473814727103</v>
      </c>
      <c r="EC227" s="201">
        <f t="shared" ref="EC227:GN227" si="1726">+EC226+EC192</f>
        <v>-426231.39819912351</v>
      </c>
      <c r="ED227" s="201">
        <f t="shared" si="1726"/>
        <v>-545737.71422118635</v>
      </c>
      <c r="EE227" s="201">
        <f t="shared" si="1726"/>
        <v>77464.006632232136</v>
      </c>
      <c r="EF227" s="201">
        <f t="shared" si="1726"/>
        <v>42042.309389830509</v>
      </c>
      <c r="EG227" s="201">
        <f t="shared" si="1726"/>
        <v>-295256.00862660253</v>
      </c>
      <c r="EH227" s="201">
        <f t="shared" si="1726"/>
        <v>-119509.3787629974</v>
      </c>
      <c r="EI227" s="201">
        <f t="shared" si="1726"/>
        <v>-209164.76447180918</v>
      </c>
      <c r="EJ227" s="201">
        <f t="shared" si="1726"/>
        <v>33418.134608203691</v>
      </c>
      <c r="EK227" s="201">
        <f t="shared" si="1598"/>
        <v>-130975.38957252097</v>
      </c>
      <c r="EL227" s="201">
        <f t="shared" si="1599"/>
        <v>-30.728705141363818</v>
      </c>
      <c r="EM227" s="201">
        <f t="shared" si="1726"/>
        <v>93545.146141927704</v>
      </c>
      <c r="EN227" s="201">
        <f t="shared" si="1726"/>
        <v>59166.180718319294</v>
      </c>
      <c r="EO227" s="201">
        <f t="shared" si="1726"/>
        <v>29195.805491405026</v>
      </c>
      <c r="EP227" s="201">
        <f t="shared" si="1726"/>
        <v>5183.1599322033899</v>
      </c>
      <c r="EQ227" s="201">
        <f t="shared" si="1726"/>
        <v>30938.898034318299</v>
      </c>
      <c r="ER227" s="201">
        <f t="shared" si="1726"/>
        <v>-23507.151100954332</v>
      </c>
      <c r="ES227" s="201">
        <f t="shared" si="1726"/>
        <v>50825.159540679699</v>
      </c>
      <c r="ET227" s="201">
        <f t="shared" si="1726"/>
        <v>3620.8895945928566</v>
      </c>
      <c r="EU227" s="201">
        <f t="shared" si="1726"/>
        <v>62606.24810760947</v>
      </c>
      <c r="EV227" s="201" t="e">
        <f t="shared" si="1726"/>
        <v>#DIV/0!</v>
      </c>
      <c r="EW227" s="201">
        <f t="shared" si="1726"/>
        <v>-30595.929156160888</v>
      </c>
      <c r="EX227" s="201">
        <f t="shared" si="1726"/>
        <v>-96418.456458618602</v>
      </c>
      <c r="EY227" s="201">
        <f t="shared" si="1726"/>
        <v>60290.157370254245</v>
      </c>
      <c r="EZ227" s="201">
        <f t="shared" si="1726"/>
        <v>5532.3699322033899</v>
      </c>
      <c r="FA227" s="201">
        <f t="shared" si="1726"/>
        <v>-126691.39123239898</v>
      </c>
      <c r="FB227" s="201">
        <f t="shared" si="1726"/>
        <v>-123328.91750034585</v>
      </c>
      <c r="FC227" s="201">
        <f t="shared" si="1726"/>
        <v>-5519.9981850108015</v>
      </c>
      <c r="FD227" s="201">
        <f t="shared" si="1726"/>
        <v>2157.5244529576803</v>
      </c>
      <c r="FE227" s="201">
        <f t="shared" si="1726"/>
        <v>96095.462076238124</v>
      </c>
      <c r="FF227" s="201" t="e">
        <f t="shared" si="1726"/>
        <v>#DIV/0!</v>
      </c>
      <c r="FG227" s="201">
        <f t="shared" si="1726"/>
        <v>34262.694602409319</v>
      </c>
      <c r="FH227" s="201">
        <f t="shared" si="1726"/>
        <v>-70702.633744182007</v>
      </c>
      <c r="FI227" s="201">
        <f t="shared" si="1726"/>
        <v>96845.858414387796</v>
      </c>
      <c r="FJ227" s="201">
        <f t="shared" si="1726"/>
        <v>8119.4699322033903</v>
      </c>
      <c r="FK227" s="201">
        <f t="shared" si="1726"/>
        <v>-92465.170191283687</v>
      </c>
      <c r="FL227" s="201">
        <f t="shared" si="1726"/>
        <v>-199226.701998848</v>
      </c>
      <c r="FM227" s="201">
        <f t="shared" si="1726"/>
        <v>97105.461750579285</v>
      </c>
      <c r="FN227" s="201">
        <f t="shared" si="1726"/>
        <v>9656.0700569848959</v>
      </c>
      <c r="FO227" s="201">
        <f t="shared" si="1726"/>
        <v>126727.86479369292</v>
      </c>
      <c r="FP227" s="201" t="e">
        <f t="shared" si="1726"/>
        <v>#DIV/0!</v>
      </c>
      <c r="FQ227" s="201">
        <f t="shared" si="1726"/>
        <v>97211.911588176008</v>
      </c>
      <c r="FR227" s="201">
        <f t="shared" si="1726"/>
        <v>-107954.90948448166</v>
      </c>
      <c r="FS227" s="201">
        <f t="shared" si="1726"/>
        <v>186331.82127604712</v>
      </c>
      <c r="FT227" s="201">
        <f t="shared" si="1726"/>
        <v>18834.999796610169</v>
      </c>
      <c r="FU227" s="201">
        <f t="shared" si="1726"/>
        <v>-188217.66338936455</v>
      </c>
      <c r="FV227" s="201">
        <f t="shared" si="1726"/>
        <v>-346062.77060014795</v>
      </c>
      <c r="FW227" s="201">
        <f t="shared" si="1726"/>
        <v>142410.62310624821</v>
      </c>
      <c r="FX227" s="201">
        <f t="shared" si="1726"/>
        <v>15434.484104535433</v>
      </c>
      <c r="FY227" s="201">
        <f t="shared" si="1608"/>
        <v>285429.57497754053</v>
      </c>
      <c r="FZ227" s="201">
        <f t="shared" si="1609"/>
        <v>-293.61584430797029</v>
      </c>
      <c r="GA227" s="201">
        <f t="shared" si="1726"/>
        <v>7739.0809299425309</v>
      </c>
      <c r="GB227" s="201">
        <f t="shared" si="1726"/>
        <v>-211704.50473350519</v>
      </c>
      <c r="GC227" s="201">
        <f t="shared" si="1726"/>
        <v>184438.81607022748</v>
      </c>
      <c r="GD227" s="201">
        <f t="shared" si="1726"/>
        <v>35004.769593220342</v>
      </c>
      <c r="GE227" s="201">
        <f t="shared" si="1726"/>
        <v>-554845.77364902676</v>
      </c>
      <c r="GF227" s="201">
        <f t="shared" si="1726"/>
        <v>-668757.37096700992</v>
      </c>
      <c r="GG227" s="201">
        <f t="shared" si="1726"/>
        <v>87566.873626312648</v>
      </c>
      <c r="GH227" s="201">
        <f t="shared" si="1726"/>
        <v>26344.723691670835</v>
      </c>
      <c r="GI227" s="201">
        <f t="shared" si="1612"/>
        <v>562584.8545789693</v>
      </c>
      <c r="GJ227" s="201">
        <f t="shared" si="1613"/>
        <v>-7269.4013626647393</v>
      </c>
      <c r="GK227" s="201">
        <f t="shared" si="1726"/>
        <v>-329019.486610947</v>
      </c>
      <c r="GL227" s="201">
        <f t="shared" si="1726"/>
        <v>-653692.62370566686</v>
      </c>
      <c r="GM227" s="201">
        <f t="shared" si="1726"/>
        <v>263795.82790827914</v>
      </c>
      <c r="GN227" s="201">
        <f t="shared" si="1726"/>
        <v>60877.309186440674</v>
      </c>
      <c r="GO227" s="201">
        <f t="shared" ref="GO227:GR227" si="1727">+GO226+GO192</f>
        <v>-483473.67201596766</v>
      </c>
      <c r="GP227" s="201">
        <f t="shared" si="1727"/>
        <v>-465572.14936314512</v>
      </c>
      <c r="GQ227" s="201">
        <f t="shared" si="1727"/>
        <v>-66754.141365561198</v>
      </c>
      <c r="GR227" s="201">
        <f t="shared" si="1727"/>
        <v>48852.618712739131</v>
      </c>
      <c r="GS227" s="201">
        <f t="shared" si="1616"/>
        <v>154454.18540502066</v>
      </c>
      <c r="GT227" s="201">
        <f t="shared" si="1617"/>
        <v>46.94378044169062</v>
      </c>
      <c r="GU227" s="201">
        <f t="shared" ref="GU227:GV227" si="1728">+GU226+GU191</f>
        <v>7553141.2937539313</v>
      </c>
      <c r="GV227" s="201">
        <f t="shared" si="1728"/>
        <v>7272965.2167518856</v>
      </c>
      <c r="GW227" s="200"/>
      <c r="GX227" s="65">
        <f t="shared" si="1619"/>
        <v>-71372.10163305953</v>
      </c>
      <c r="GY227" s="126"/>
      <c r="GZ227" s="79">
        <f t="shared" si="1375"/>
        <v>18733.720465445542</v>
      </c>
    </row>
    <row r="228" spans="1:214" s="76" customFormat="1" ht="15" x14ac:dyDescent="0.2">
      <c r="A228" s="202"/>
      <c r="B228" s="203" t="s">
        <v>483</v>
      </c>
      <c r="C228" s="147">
        <f>IF(C227&gt;=0,C227*0.2,0)</f>
        <v>2870.0860253524788</v>
      </c>
      <c r="D228" s="145">
        <f>IF(D227&gt;=0,D227*0.2,0)</f>
        <v>1515.4869188940329</v>
      </c>
      <c r="E228" s="145">
        <f t="shared" ref="E228:BP228" si="1729">IF(E227&gt;=0,E227*0.2,0)</f>
        <v>795.19912001776765</v>
      </c>
      <c r="F228" s="145">
        <f t="shared" si="1729"/>
        <v>559.39998644067805</v>
      </c>
      <c r="G228" s="145">
        <f t="shared" si="1729"/>
        <v>0</v>
      </c>
      <c r="H228" s="145">
        <f t="shared" si="1729"/>
        <v>1711.2247602023283</v>
      </c>
      <c r="I228" s="145">
        <f t="shared" si="1729"/>
        <v>0</v>
      </c>
      <c r="J228" s="145">
        <f t="shared" si="1729"/>
        <v>635.06503304554008</v>
      </c>
      <c r="K228" s="145">
        <f t="shared" si="1729"/>
        <v>8839.6785904075587</v>
      </c>
      <c r="L228" s="146" t="e">
        <f t="shared" si="1729"/>
        <v>#DIV/0!</v>
      </c>
      <c r="M228" s="147">
        <f t="shared" si="1729"/>
        <v>0</v>
      </c>
      <c r="N228" s="145">
        <f t="shared" si="1729"/>
        <v>0</v>
      </c>
      <c r="O228" s="145">
        <f t="shared" si="1729"/>
        <v>3595.9869668486313</v>
      </c>
      <c r="P228" s="145">
        <f t="shared" si="1729"/>
        <v>844.61998644067808</v>
      </c>
      <c r="Q228" s="145">
        <f t="shared" si="1729"/>
        <v>0</v>
      </c>
      <c r="R228" s="145">
        <f t="shared" si="1729"/>
        <v>0</v>
      </c>
      <c r="S228" s="145">
        <f t="shared" si="1729"/>
        <v>0</v>
      </c>
      <c r="T228" s="145">
        <f t="shared" si="1729"/>
        <v>451.68654633066944</v>
      </c>
      <c r="U228" s="145">
        <f t="shared" si="1729"/>
        <v>18648.324656343266</v>
      </c>
      <c r="V228" s="146" t="e">
        <f t="shared" si="1729"/>
        <v>#DIV/0!</v>
      </c>
      <c r="W228" s="147">
        <f t="shared" si="1729"/>
        <v>23676.800241574267</v>
      </c>
      <c r="X228" s="145">
        <f t="shared" si="1729"/>
        <v>6275.2466131841938</v>
      </c>
      <c r="Y228" s="145">
        <f t="shared" si="1729"/>
        <v>16383.467641949392</v>
      </c>
      <c r="Z228" s="145">
        <f t="shared" si="1729"/>
        <v>1018.0859864406781</v>
      </c>
      <c r="AA228" s="145">
        <f t="shared" si="1729"/>
        <v>32319.205862039096</v>
      </c>
      <c r="AB228" s="145">
        <f t="shared" si="1729"/>
        <v>36579.458204423441</v>
      </c>
      <c r="AC228" s="145">
        <f t="shared" si="1729"/>
        <v>0</v>
      </c>
      <c r="AD228" s="145">
        <f t="shared" si="1729"/>
        <v>1833.6452175738</v>
      </c>
      <c r="AE228" s="145">
        <f t="shared" si="1729"/>
        <v>0</v>
      </c>
      <c r="AF228" s="146" t="e">
        <f t="shared" si="1729"/>
        <v>#DIV/0!</v>
      </c>
      <c r="AG228" s="147">
        <f t="shared" si="1729"/>
        <v>22592.341719375007</v>
      </c>
      <c r="AH228" s="145">
        <f t="shared" si="1729"/>
        <v>0</v>
      </c>
      <c r="AI228" s="145">
        <f t="shared" si="1729"/>
        <v>20774.653728815792</v>
      </c>
      <c r="AJ228" s="145">
        <f t="shared" si="1729"/>
        <v>2422.1059593220343</v>
      </c>
      <c r="AK228" s="145">
        <f t="shared" si="1729"/>
        <v>3746.7440930891084</v>
      </c>
      <c r="AL228" s="145">
        <f t="shared" si="1729"/>
        <v>25639.774174794638</v>
      </c>
      <c r="AM228" s="145">
        <f t="shared" si="1729"/>
        <v>0</v>
      </c>
      <c r="AN228" s="145">
        <f t="shared" si="1729"/>
        <v>2920.39679695001</v>
      </c>
      <c r="AO228" s="145">
        <f t="shared" si="1729"/>
        <v>18845.5976262859</v>
      </c>
      <c r="AP228" s="146">
        <f t="shared" si="1729"/>
        <v>0</v>
      </c>
      <c r="AQ228" s="147">
        <f t="shared" si="1729"/>
        <v>18867.099818852912</v>
      </c>
      <c r="AR228" s="145">
        <f t="shared" si="1729"/>
        <v>20130.232233640098</v>
      </c>
      <c r="AS228" s="145">
        <f t="shared" si="1729"/>
        <v>0</v>
      </c>
      <c r="AT228" s="145">
        <f t="shared" si="1729"/>
        <v>810.58798644067792</v>
      </c>
      <c r="AU228" s="145">
        <f t="shared" si="1729"/>
        <v>905.37605615636642</v>
      </c>
      <c r="AV228" s="145">
        <f t="shared" si="1729"/>
        <v>2956.7094776631711</v>
      </c>
      <c r="AW228" s="145">
        <f t="shared" si="1729"/>
        <v>0</v>
      </c>
      <c r="AX228" s="145">
        <f t="shared" si="1729"/>
        <v>416.91842145235989</v>
      </c>
      <c r="AY228" s="145">
        <f t="shared" si="1729"/>
        <v>17961.723762696529</v>
      </c>
      <c r="AZ228" s="146" t="e">
        <f t="shared" si="1729"/>
        <v>#DIV/0!</v>
      </c>
      <c r="BA228" s="147">
        <f t="shared" si="1729"/>
        <v>0</v>
      </c>
      <c r="BB228" s="145">
        <f t="shared" si="1729"/>
        <v>0</v>
      </c>
      <c r="BC228" s="145">
        <f t="shared" si="1729"/>
        <v>0</v>
      </c>
      <c r="BD228" s="145">
        <f t="shared" si="1729"/>
        <v>866.05998644067813</v>
      </c>
      <c r="BE228" s="145">
        <f t="shared" si="1729"/>
        <v>41426.871054033625</v>
      </c>
      <c r="BF228" s="145">
        <f t="shared" si="1729"/>
        <v>46187.423267763166</v>
      </c>
      <c r="BG228" s="145">
        <f t="shared" si="1729"/>
        <v>0</v>
      </c>
      <c r="BH228" s="145">
        <f t="shared" si="1729"/>
        <v>521.19380380193604</v>
      </c>
      <c r="BI228" s="145">
        <f t="shared" si="1729"/>
        <v>0</v>
      </c>
      <c r="BJ228" s="146" t="e">
        <f t="shared" si="1729"/>
        <v>#DIV/0!</v>
      </c>
      <c r="BK228" s="147">
        <f t="shared" si="1729"/>
        <v>0</v>
      </c>
      <c r="BL228" s="145">
        <f t="shared" si="1729"/>
        <v>0</v>
      </c>
      <c r="BM228" s="145">
        <f t="shared" si="1729"/>
        <v>0</v>
      </c>
      <c r="BN228" s="145">
        <f t="shared" si="1729"/>
        <v>1075.7539864406781</v>
      </c>
      <c r="BO228" s="145">
        <f t="shared" si="1729"/>
        <v>0</v>
      </c>
      <c r="BP228" s="145">
        <f t="shared" si="1729"/>
        <v>0</v>
      </c>
      <c r="BQ228" s="145">
        <f t="shared" ref="BQ228:EB228" si="1730">IF(BQ227&gt;=0,BQ227*0.2,0)</f>
        <v>1627.9139407714395</v>
      </c>
      <c r="BR228" s="145">
        <f t="shared" si="1730"/>
        <v>720.75518200935187</v>
      </c>
      <c r="BS228" s="145">
        <f t="shared" si="1730"/>
        <v>0</v>
      </c>
      <c r="BT228" s="146" t="e">
        <f t="shared" si="1730"/>
        <v>#DIV/0!</v>
      </c>
      <c r="BU228" s="147">
        <f t="shared" si="1730"/>
        <v>0</v>
      </c>
      <c r="BV228" s="145">
        <f t="shared" si="1730"/>
        <v>0</v>
      </c>
      <c r="BW228" s="145">
        <f t="shared" si="1730"/>
        <v>0</v>
      </c>
      <c r="BX228" s="145">
        <f t="shared" si="1730"/>
        <v>2752.4019593220346</v>
      </c>
      <c r="BY228" s="145">
        <f t="shared" si="1730"/>
        <v>10528.577633522651</v>
      </c>
      <c r="BZ228" s="145">
        <f t="shared" si="1730"/>
        <v>14991.794145978245</v>
      </c>
      <c r="CA228" s="145">
        <f t="shared" si="1730"/>
        <v>0</v>
      </c>
      <c r="CB228" s="145">
        <f t="shared" si="1730"/>
        <v>1658.8674072636477</v>
      </c>
      <c r="CC228" s="145">
        <f t="shared" si="1730"/>
        <v>0</v>
      </c>
      <c r="CD228" s="146">
        <f t="shared" si="1730"/>
        <v>0</v>
      </c>
      <c r="CE228" s="147">
        <f t="shared" si="1730"/>
        <v>0</v>
      </c>
      <c r="CF228" s="145">
        <f t="shared" si="1730"/>
        <v>0</v>
      </c>
      <c r="CG228" s="145">
        <f t="shared" si="1730"/>
        <v>15871.402367610333</v>
      </c>
      <c r="CH228" s="145">
        <f t="shared" si="1730"/>
        <v>5174.507918644068</v>
      </c>
      <c r="CI228" s="145">
        <f t="shared" si="1730"/>
        <v>14274.420326611908</v>
      </c>
      <c r="CJ228" s="145">
        <f t="shared" si="1730"/>
        <v>40637.04432077297</v>
      </c>
      <c r="CK228" s="145">
        <f t="shared" si="1730"/>
        <v>0</v>
      </c>
      <c r="CL228" s="145">
        <f t="shared" si="1730"/>
        <v>4501.5790042136568</v>
      </c>
      <c r="CM228" s="145">
        <f t="shared" si="1730"/>
        <v>0</v>
      </c>
      <c r="CN228" s="146">
        <f t="shared" si="1730"/>
        <v>0</v>
      </c>
      <c r="CO228" s="147">
        <f t="shared" si="1730"/>
        <v>2785.3373457398066</v>
      </c>
      <c r="CP228" s="145">
        <f t="shared" si="1730"/>
        <v>2957.0337421720869</v>
      </c>
      <c r="CQ228" s="145">
        <f t="shared" si="1730"/>
        <v>0</v>
      </c>
      <c r="CR228" s="145">
        <f t="shared" si="1730"/>
        <v>1007.2339864406781</v>
      </c>
      <c r="CS228" s="145">
        <f t="shared" si="1730"/>
        <v>0</v>
      </c>
      <c r="CT228" s="145">
        <f t="shared" si="1730"/>
        <v>2417.878355775877</v>
      </c>
      <c r="CU228" s="145">
        <f t="shared" si="1730"/>
        <v>0</v>
      </c>
      <c r="CV228" s="145">
        <f t="shared" si="1730"/>
        <v>655.42133299279362</v>
      </c>
      <c r="CW228" s="145">
        <f t="shared" si="1730"/>
        <v>6803.0405467880591</v>
      </c>
      <c r="CX228" s="146" t="e">
        <f t="shared" si="1730"/>
        <v>#DIV/0!</v>
      </c>
      <c r="CY228" s="147">
        <f t="shared" si="1730"/>
        <v>0</v>
      </c>
      <c r="CZ228" s="145">
        <f t="shared" si="1730"/>
        <v>0</v>
      </c>
      <c r="DA228" s="145">
        <f t="shared" si="1730"/>
        <v>0</v>
      </c>
      <c r="DB228" s="145">
        <f t="shared" si="1730"/>
        <v>1011.8139864406781</v>
      </c>
      <c r="DC228" s="145">
        <f t="shared" si="1730"/>
        <v>0</v>
      </c>
      <c r="DD228" s="145">
        <f t="shared" si="1730"/>
        <v>0</v>
      </c>
      <c r="DE228" s="145">
        <f t="shared" si="1730"/>
        <v>0</v>
      </c>
      <c r="DF228" s="145">
        <f t="shared" si="1730"/>
        <v>706.63418820345998</v>
      </c>
      <c r="DG228" s="145">
        <f t="shared" si="1730"/>
        <v>21030.874655041058</v>
      </c>
      <c r="DH228" s="146" t="e">
        <f t="shared" si="1730"/>
        <v>#DIV/0!</v>
      </c>
      <c r="DI228" s="147">
        <f t="shared" si="1730"/>
        <v>0</v>
      </c>
      <c r="DJ228" s="145">
        <f t="shared" si="1730"/>
        <v>0</v>
      </c>
      <c r="DK228" s="145">
        <f t="shared" si="1730"/>
        <v>985.91125102334445</v>
      </c>
      <c r="DL228" s="145">
        <f t="shared" si="1730"/>
        <v>1214.9059864406779</v>
      </c>
      <c r="DM228" s="145">
        <f t="shared" si="1730"/>
        <v>0</v>
      </c>
      <c r="DN228" s="145">
        <f t="shared" si="1730"/>
        <v>0</v>
      </c>
      <c r="DO228" s="145">
        <f t="shared" si="1730"/>
        <v>661.94595037062322</v>
      </c>
      <c r="DP228" s="145">
        <f t="shared" si="1730"/>
        <v>819.99239623082781</v>
      </c>
      <c r="DQ228" s="145">
        <f t="shared" si="1730"/>
        <v>27597.140718456667</v>
      </c>
      <c r="DR228" s="146" t="e">
        <f t="shared" si="1730"/>
        <v>#DIV/0!</v>
      </c>
      <c r="DS228" s="147">
        <f t="shared" si="1730"/>
        <v>0</v>
      </c>
      <c r="DT228" s="145">
        <f t="shared" si="1730"/>
        <v>0</v>
      </c>
      <c r="DU228" s="145">
        <f t="shared" si="1730"/>
        <v>0</v>
      </c>
      <c r="DV228" s="145">
        <f t="shared" si="1730"/>
        <v>3233.9539593220343</v>
      </c>
      <c r="DW228" s="145">
        <f t="shared" si="1730"/>
        <v>0</v>
      </c>
      <c r="DX228" s="145">
        <f t="shared" si="1730"/>
        <v>0</v>
      </c>
      <c r="DY228" s="145">
        <f t="shared" si="1730"/>
        <v>0</v>
      </c>
      <c r="DZ228" s="145">
        <f t="shared" si="1730"/>
        <v>2182.0479174270813</v>
      </c>
      <c r="EA228" s="145">
        <f t="shared" si="1730"/>
        <v>55431.055920285784</v>
      </c>
      <c r="EB228" s="146">
        <f t="shared" si="1730"/>
        <v>61.952947629454208</v>
      </c>
      <c r="EC228" s="147">
        <f t="shared" ref="EC228:GN228" si="1731">IF(EC227&gt;=0,EC227*0.2,0)</f>
        <v>0</v>
      </c>
      <c r="ED228" s="145">
        <f t="shared" si="1731"/>
        <v>0</v>
      </c>
      <c r="EE228" s="145">
        <f t="shared" si="1731"/>
        <v>15492.801326446428</v>
      </c>
      <c r="EF228" s="145">
        <f t="shared" si="1731"/>
        <v>8408.4618779661014</v>
      </c>
      <c r="EG228" s="145">
        <f t="shared" si="1731"/>
        <v>0</v>
      </c>
      <c r="EH228" s="145">
        <f t="shared" si="1731"/>
        <v>0</v>
      </c>
      <c r="EI228" s="145">
        <f t="shared" si="1731"/>
        <v>0</v>
      </c>
      <c r="EJ228" s="145">
        <f t="shared" si="1731"/>
        <v>6683.6269216407381</v>
      </c>
      <c r="EK228" s="145">
        <f t="shared" si="1731"/>
        <v>0</v>
      </c>
      <c r="EL228" s="146">
        <f t="shared" si="1731"/>
        <v>0</v>
      </c>
      <c r="EM228" s="147">
        <f t="shared" si="1731"/>
        <v>18709.029228385542</v>
      </c>
      <c r="EN228" s="145">
        <f t="shared" si="1731"/>
        <v>11833.23614366386</v>
      </c>
      <c r="EO228" s="145">
        <f t="shared" si="1731"/>
        <v>5839.1610982810053</v>
      </c>
      <c r="EP228" s="145">
        <f t="shared" si="1731"/>
        <v>1036.631986440678</v>
      </c>
      <c r="EQ228" s="145">
        <f t="shared" si="1731"/>
        <v>6187.7796068636599</v>
      </c>
      <c r="ER228" s="145">
        <f t="shared" si="1731"/>
        <v>0</v>
      </c>
      <c r="ES228" s="145">
        <f t="shared" si="1731"/>
        <v>10165.031908135941</v>
      </c>
      <c r="ET228" s="145">
        <f t="shared" si="1731"/>
        <v>724.17791891857132</v>
      </c>
      <c r="EU228" s="145">
        <f t="shared" si="1731"/>
        <v>12521.249621521894</v>
      </c>
      <c r="EV228" s="146" t="e">
        <f t="shared" si="1731"/>
        <v>#DIV/0!</v>
      </c>
      <c r="EW228" s="147">
        <f t="shared" si="1731"/>
        <v>0</v>
      </c>
      <c r="EX228" s="145">
        <f t="shared" si="1731"/>
        <v>0</v>
      </c>
      <c r="EY228" s="145">
        <f t="shared" si="1731"/>
        <v>12058.031474050849</v>
      </c>
      <c r="EZ228" s="145">
        <f t="shared" si="1731"/>
        <v>1106.4739864406781</v>
      </c>
      <c r="FA228" s="145">
        <f t="shared" si="1731"/>
        <v>0</v>
      </c>
      <c r="FB228" s="145">
        <f t="shared" si="1731"/>
        <v>0</v>
      </c>
      <c r="FC228" s="145">
        <f t="shared" si="1731"/>
        <v>0</v>
      </c>
      <c r="FD228" s="145">
        <f t="shared" si="1731"/>
        <v>431.50489059153608</v>
      </c>
      <c r="FE228" s="145">
        <f t="shared" si="1731"/>
        <v>19219.092415247625</v>
      </c>
      <c r="FF228" s="146" t="e">
        <f t="shared" si="1731"/>
        <v>#DIV/0!</v>
      </c>
      <c r="FG228" s="147">
        <f t="shared" si="1731"/>
        <v>6852.5389204818639</v>
      </c>
      <c r="FH228" s="145">
        <f t="shared" si="1731"/>
        <v>0</v>
      </c>
      <c r="FI228" s="145">
        <f t="shared" si="1731"/>
        <v>19369.171682877561</v>
      </c>
      <c r="FJ228" s="145">
        <f t="shared" si="1731"/>
        <v>1623.8939864406782</v>
      </c>
      <c r="FK228" s="145">
        <f t="shared" si="1731"/>
        <v>0</v>
      </c>
      <c r="FL228" s="145">
        <f t="shared" si="1731"/>
        <v>0</v>
      </c>
      <c r="FM228" s="145">
        <f t="shared" si="1731"/>
        <v>19421.092350115858</v>
      </c>
      <c r="FN228" s="145">
        <f t="shared" si="1731"/>
        <v>1931.2140113969792</v>
      </c>
      <c r="FO228" s="145">
        <f t="shared" si="1731"/>
        <v>25345.572958738587</v>
      </c>
      <c r="FP228" s="146" t="e">
        <f t="shared" si="1731"/>
        <v>#DIV/0!</v>
      </c>
      <c r="FQ228" s="147">
        <f t="shared" si="1731"/>
        <v>19442.382317635202</v>
      </c>
      <c r="FR228" s="145">
        <f t="shared" si="1731"/>
        <v>0</v>
      </c>
      <c r="FS228" s="145">
        <f t="shared" si="1731"/>
        <v>37266.364255209424</v>
      </c>
      <c r="FT228" s="145">
        <f t="shared" si="1731"/>
        <v>3766.9999593220341</v>
      </c>
      <c r="FU228" s="145">
        <f t="shared" si="1731"/>
        <v>0</v>
      </c>
      <c r="FV228" s="145">
        <f t="shared" si="1731"/>
        <v>0</v>
      </c>
      <c r="FW228" s="145">
        <f t="shared" si="1731"/>
        <v>28482.124621249644</v>
      </c>
      <c r="FX228" s="145">
        <f t="shared" si="1731"/>
        <v>3086.8968209070867</v>
      </c>
      <c r="FY228" s="145">
        <f t="shared" si="1731"/>
        <v>57085.914995508108</v>
      </c>
      <c r="FZ228" s="146">
        <f t="shared" si="1731"/>
        <v>0</v>
      </c>
      <c r="GA228" s="147">
        <f t="shared" si="1731"/>
        <v>1547.8161859885063</v>
      </c>
      <c r="GB228" s="145">
        <f t="shared" si="1731"/>
        <v>0</v>
      </c>
      <c r="GC228" s="145">
        <f t="shared" si="1731"/>
        <v>36887.763214045495</v>
      </c>
      <c r="GD228" s="145">
        <f t="shared" si="1731"/>
        <v>7000.9539186440688</v>
      </c>
      <c r="GE228" s="145">
        <f t="shared" si="1731"/>
        <v>0</v>
      </c>
      <c r="GF228" s="145">
        <f t="shared" si="1731"/>
        <v>0</v>
      </c>
      <c r="GG228" s="145">
        <f t="shared" si="1731"/>
        <v>17513.374725262529</v>
      </c>
      <c r="GH228" s="145">
        <f t="shared" si="1731"/>
        <v>5268.9447383341676</v>
      </c>
      <c r="GI228" s="145">
        <f t="shared" si="1731"/>
        <v>112516.97091579386</v>
      </c>
      <c r="GJ228" s="146">
        <f t="shared" si="1731"/>
        <v>0</v>
      </c>
      <c r="GK228" s="147">
        <f t="shared" si="1731"/>
        <v>0</v>
      </c>
      <c r="GL228" s="145">
        <f t="shared" si="1731"/>
        <v>0</v>
      </c>
      <c r="GM228" s="145">
        <f t="shared" si="1731"/>
        <v>52759.165581655834</v>
      </c>
      <c r="GN228" s="145">
        <f t="shared" si="1731"/>
        <v>12175.461837288136</v>
      </c>
      <c r="GO228" s="145">
        <f t="shared" ref="GO228:GR228" si="1732">IF(GO227&gt;=0,GO227*0.2,0)</f>
        <v>0</v>
      </c>
      <c r="GP228" s="145">
        <f t="shared" si="1732"/>
        <v>0</v>
      </c>
      <c r="GQ228" s="145">
        <f t="shared" si="1732"/>
        <v>0</v>
      </c>
      <c r="GR228" s="145">
        <f t="shared" si="1732"/>
        <v>9770.5237425478263</v>
      </c>
      <c r="GS228" s="145">
        <f t="shared" si="1616"/>
        <v>0</v>
      </c>
      <c r="GT228" s="146" t="e">
        <f t="shared" si="1617"/>
        <v>#DIV/0!</v>
      </c>
      <c r="GV228" s="145">
        <f>IF(GV227&gt;=0,GV227*0.2,0)</f>
        <v>1454593.0433503771</v>
      </c>
      <c r="GW228" s="77"/>
      <c r="GX228" s="65">
        <f t="shared" si="1619"/>
        <v>-14274.420326611908</v>
      </c>
      <c r="GZ228" s="79">
        <f t="shared" si="1375"/>
        <v>3746.7440930891084</v>
      </c>
    </row>
    <row r="229" spans="1:214" ht="12.75" customHeight="1" x14ac:dyDescent="0.2">
      <c r="A229" s="342" t="s">
        <v>484</v>
      </c>
      <c r="B229" s="204" t="s">
        <v>485</v>
      </c>
      <c r="C229" s="149">
        <f t="shared" ref="C229:C231" si="1733">SUM(D229:F229)</f>
        <v>0</v>
      </c>
      <c r="D229" s="157">
        <f>+[1]Аппарат!D224+[1]Филиалы!D148</f>
        <v>0</v>
      </c>
      <c r="E229" s="157">
        <f>+[1]Аппарат!E224</f>
        <v>0</v>
      </c>
      <c r="F229" s="157">
        <f>+[1]Аппарат!F224</f>
        <v>0</v>
      </c>
      <c r="G229" s="150">
        <f t="shared" si="1413"/>
        <v>0</v>
      </c>
      <c r="H229" s="157">
        <f>+[1]Аппарат!H224+[1]Филиалы!H148</f>
        <v>0</v>
      </c>
      <c r="I229" s="157">
        <f>+[1]Аппарат!I224</f>
        <v>0</v>
      </c>
      <c r="J229" s="157">
        <f>+[1]Аппарат!J224</f>
        <v>0</v>
      </c>
      <c r="K229" s="157">
        <f t="shared" ref="K229:K231" si="1734">+C229-G229</f>
        <v>0</v>
      </c>
      <c r="L229" s="158" t="e">
        <f t="shared" ref="L229:L231" si="1735">+G229/C229*100-100</f>
        <v>#DIV/0!</v>
      </c>
      <c r="M229" s="149">
        <f t="shared" ref="M229:M231" si="1736">SUM(N229:P229)</f>
        <v>0</v>
      </c>
      <c r="N229" s="157">
        <f>+[1]Аппарат!N224+[1]Филиалы!N148</f>
        <v>0</v>
      </c>
      <c r="O229" s="157">
        <f>+[1]Аппарат!O224</f>
        <v>0</v>
      </c>
      <c r="P229" s="157">
        <f>+[1]Аппарат!P224</f>
        <v>0</v>
      </c>
      <c r="Q229" s="150">
        <f t="shared" si="1644"/>
        <v>0</v>
      </c>
      <c r="R229" s="157"/>
      <c r="S229" s="157">
        <f>+[1]Аппарат!S224</f>
        <v>0</v>
      </c>
      <c r="T229" s="157">
        <f>+[1]Аппарат!T224</f>
        <v>0</v>
      </c>
      <c r="U229" s="157">
        <f t="shared" ref="U229:U231" si="1737">+M229-Q229</f>
        <v>0</v>
      </c>
      <c r="V229" s="158" t="e">
        <f t="shared" ref="V229:V231" si="1738">+Q229/M229*100-100</f>
        <v>#DIV/0!</v>
      </c>
      <c r="W229" s="149">
        <f t="shared" ref="W229:W233" si="1739">SUM(X229:Z229)</f>
        <v>0</v>
      </c>
      <c r="X229" s="157">
        <f>+[1]Аппарат!X224+[1]Филиалы!X148</f>
        <v>0</v>
      </c>
      <c r="Y229" s="157">
        <f>+[1]Аппарат!Y224</f>
        <v>0</v>
      </c>
      <c r="Z229" s="157">
        <f>+[1]Аппарат!Z224</f>
        <v>0</v>
      </c>
      <c r="AA229" s="150">
        <f t="shared" ref="AA229:AA233" si="1740">SUM(AB229:AD229)</f>
        <v>-56886</v>
      </c>
      <c r="AB229" s="157">
        <v>-56886</v>
      </c>
      <c r="AC229" s="157">
        <f>+[1]Аппарат!AC224</f>
        <v>0</v>
      </c>
      <c r="AD229" s="157">
        <f>+[1]Аппарат!AD224</f>
        <v>0</v>
      </c>
      <c r="AE229" s="157">
        <f t="shared" ref="AE229:AE231" si="1741">+W229-AA229</f>
        <v>56886</v>
      </c>
      <c r="AF229" s="158" t="e">
        <f t="shared" ref="AF229:AF231" si="1742">+AA229/W229*100-100</f>
        <v>#DIV/0!</v>
      </c>
      <c r="AG229" s="149">
        <f t="shared" ref="AG229:AG233" si="1743">SUM(AH229:AJ229)</f>
        <v>0</v>
      </c>
      <c r="AH229" s="68">
        <f t="shared" ref="AH229:AJ231" si="1744">+D229+N229+X229</f>
        <v>0</v>
      </c>
      <c r="AI229" s="68">
        <f t="shared" si="1744"/>
        <v>0</v>
      </c>
      <c r="AJ229" s="68">
        <f t="shared" si="1744"/>
        <v>0</v>
      </c>
      <c r="AK229" s="150">
        <f t="shared" ref="AK229:AK233" si="1745">SUM(AL229:AN229)</f>
        <v>-56886</v>
      </c>
      <c r="AL229" s="68">
        <f t="shared" ref="AL229:AN231" si="1746">+H229+R229+AB229</f>
        <v>-56886</v>
      </c>
      <c r="AM229" s="68">
        <f t="shared" si="1746"/>
        <v>0</v>
      </c>
      <c r="AN229" s="68">
        <f t="shared" si="1746"/>
        <v>0</v>
      </c>
      <c r="AO229" s="157">
        <f t="shared" ref="AO229:AO231" si="1747">+AG229-AK229</f>
        <v>56886</v>
      </c>
      <c r="AP229" s="158" t="e">
        <f t="shared" ref="AP229:AP231" si="1748">+AK229/AG229*100-100</f>
        <v>#DIV/0!</v>
      </c>
      <c r="AQ229" s="149">
        <f t="shared" ref="AQ229:AQ233" si="1749">SUM(AR229:AT229)</f>
        <v>0</v>
      </c>
      <c r="AR229" s="157">
        <f>+[1]Аппарат!AR224+[1]Филиалы!AR148</f>
        <v>0</v>
      </c>
      <c r="AS229" s="157">
        <f>+[1]Аппарат!AS224</f>
        <v>0</v>
      </c>
      <c r="AT229" s="157">
        <f>+[1]Аппарат!AT224</f>
        <v>0</v>
      </c>
      <c r="AU229" s="150">
        <f t="shared" ref="AU229:AU233" si="1750">SUM(AV229:AX229)</f>
        <v>0</v>
      </c>
      <c r="AV229" s="157"/>
      <c r="AW229" s="157">
        <f>+[1]Аппарат!AW224</f>
        <v>0</v>
      </c>
      <c r="AX229" s="157">
        <f>+[1]Аппарат!AX224</f>
        <v>0</v>
      </c>
      <c r="AY229" s="157">
        <f t="shared" ref="AY229:AY231" si="1751">+AQ229-AU229</f>
        <v>0</v>
      </c>
      <c r="AZ229" s="158" t="e">
        <f t="shared" ref="AZ229:AZ231" si="1752">+AU229/AQ229*100-100</f>
        <v>#DIV/0!</v>
      </c>
      <c r="BA229" s="149">
        <f t="shared" ref="BA229:BA233" si="1753">SUM(BB229:BD229)</f>
        <v>0</v>
      </c>
      <c r="BB229" s="157">
        <f>+[1]Аппарат!BB224+[1]Филиалы!BB148</f>
        <v>0</v>
      </c>
      <c r="BC229" s="157">
        <f>+[1]Аппарат!BC224</f>
        <v>0</v>
      </c>
      <c r="BD229" s="157">
        <f>+[1]Аппарат!BD224</f>
        <v>0</v>
      </c>
      <c r="BE229" s="150">
        <f t="shared" ref="BE229:BE233" si="1754">SUM(BF229:BH229)</f>
        <v>0</v>
      </c>
      <c r="BF229" s="157"/>
      <c r="BG229" s="157">
        <f>+[1]Аппарат!BG224</f>
        <v>0</v>
      </c>
      <c r="BH229" s="157">
        <f>+[1]Аппарат!BH224</f>
        <v>0</v>
      </c>
      <c r="BI229" s="157">
        <f t="shared" ref="BI229:BI231" si="1755">+BA229-BE229</f>
        <v>0</v>
      </c>
      <c r="BJ229" s="158" t="e">
        <f t="shared" ref="BJ229:BJ231" si="1756">+BE229/BA229*100-100</f>
        <v>#DIV/0!</v>
      </c>
      <c r="BK229" s="149">
        <f t="shared" ref="BK229:BK233" si="1757">SUM(BL229:BN229)</f>
        <v>0</v>
      </c>
      <c r="BL229" s="157">
        <f>+[1]Аппарат!BL224+[1]Филиалы!BL148</f>
        <v>0</v>
      </c>
      <c r="BM229" s="157">
        <f>+[1]Аппарат!BM224</f>
        <v>0</v>
      </c>
      <c r="BN229" s="157">
        <f>+[1]Аппарат!BN224</f>
        <v>0</v>
      </c>
      <c r="BO229" s="150">
        <f t="shared" ref="BO229:BO233" si="1758">SUM(BP229:BR229)</f>
        <v>2976</v>
      </c>
      <c r="BP229" s="157">
        <v>2976</v>
      </c>
      <c r="BQ229" s="157">
        <f>+[1]Аппарат!BQ224</f>
        <v>0</v>
      </c>
      <c r="BR229" s="157">
        <f>+[1]Аппарат!BR224</f>
        <v>0</v>
      </c>
      <c r="BS229" s="157">
        <f t="shared" ref="BS229:BS231" si="1759">+BK229-BO229</f>
        <v>-2976</v>
      </c>
      <c r="BT229" s="158" t="e">
        <f t="shared" ref="BT229:BT231" si="1760">+BO229/BK229*100-100</f>
        <v>#DIV/0!</v>
      </c>
      <c r="BU229" s="149">
        <f t="shared" ref="BU229:BU233" si="1761">SUM(BV229:BX229)</f>
        <v>0</v>
      </c>
      <c r="BV229" s="68">
        <f t="shared" ref="BV229:BX231" si="1762">+AR229+BB229+BL229</f>
        <v>0</v>
      </c>
      <c r="BW229" s="68">
        <f t="shared" si="1762"/>
        <v>0</v>
      </c>
      <c r="BX229" s="68">
        <f t="shared" si="1762"/>
        <v>0</v>
      </c>
      <c r="BY229" s="150">
        <f t="shared" ref="BY229:BY233" si="1763">SUM(BZ229:CB229)</f>
        <v>2976</v>
      </c>
      <c r="BZ229" s="68">
        <f t="shared" ref="BZ229:CB231" si="1764">+AV229+BF229+BP229</f>
        <v>2976</v>
      </c>
      <c r="CA229" s="68">
        <f t="shared" si="1764"/>
        <v>0</v>
      </c>
      <c r="CB229" s="68">
        <f t="shared" si="1764"/>
        <v>0</v>
      </c>
      <c r="CC229" s="157">
        <f t="shared" ref="CC229:CC231" si="1765">+BU229-BY229</f>
        <v>-2976</v>
      </c>
      <c r="CD229" s="158" t="e">
        <f t="shared" ref="CD229:CD231" si="1766">+BY229/BU229*100-100</f>
        <v>#DIV/0!</v>
      </c>
      <c r="CE229" s="149">
        <f t="shared" ref="CE229:CE233" si="1767">SUM(CF229:CH229)</f>
        <v>0</v>
      </c>
      <c r="CF229" s="68">
        <f t="shared" ref="CF229:CH231" si="1768">+AH229+BV229</f>
        <v>0</v>
      </c>
      <c r="CG229" s="68">
        <f t="shared" si="1768"/>
        <v>0</v>
      </c>
      <c r="CH229" s="68">
        <f t="shared" si="1768"/>
        <v>0</v>
      </c>
      <c r="CI229" s="150">
        <f t="shared" ref="CI229:CI233" si="1769">SUM(CJ229:CL229)</f>
        <v>-53910</v>
      </c>
      <c r="CJ229" s="68">
        <f t="shared" ref="CJ229:CL231" si="1770">+AL229+BZ229</f>
        <v>-53910</v>
      </c>
      <c r="CK229" s="68">
        <f t="shared" si="1770"/>
        <v>0</v>
      </c>
      <c r="CL229" s="68">
        <f t="shared" si="1770"/>
        <v>0</v>
      </c>
      <c r="CM229" s="157">
        <f t="shared" ref="CM229:CM231" si="1771">+CE229-CI229</f>
        <v>53910</v>
      </c>
      <c r="CN229" s="158" t="e">
        <f t="shared" ref="CN229:CN231" si="1772">+CI229/CE229*100-100</f>
        <v>#DIV/0!</v>
      </c>
      <c r="CO229" s="149">
        <f t="shared" ref="CO229:CO231" si="1773">SUM(CP229:CR229)</f>
        <v>0</v>
      </c>
      <c r="CP229" s="157">
        <f>+[1]Аппарат!AM224+[1]Филиалы!CP148</f>
        <v>0</v>
      </c>
      <c r="CQ229" s="157">
        <f>+[1]Аппарат!CQ224</f>
        <v>0</v>
      </c>
      <c r="CR229" s="157">
        <f>+[1]Аппарат!CR224</f>
        <v>0</v>
      </c>
      <c r="CS229" s="150">
        <f t="shared" si="1581"/>
        <v>0</v>
      </c>
      <c r="CT229" s="157">
        <f>+[1]Аппарат!CT224+[1]Филиалы!CT148</f>
        <v>0</v>
      </c>
      <c r="CU229" s="157">
        <f>+[1]Аппарат!CU224</f>
        <v>0</v>
      </c>
      <c r="CV229" s="157">
        <f>+[1]Аппарат!CV224</f>
        <v>0</v>
      </c>
      <c r="CW229" s="157">
        <f t="shared" si="1582"/>
        <v>0</v>
      </c>
      <c r="CX229" s="158" t="e">
        <f t="shared" si="1583"/>
        <v>#DIV/0!</v>
      </c>
      <c r="CY229" s="149">
        <f t="shared" ref="CY229:CY231" si="1774">SUM(CZ229:DB229)</f>
        <v>0</v>
      </c>
      <c r="CZ229" s="157">
        <f>+[1]Аппарат!CZ224+[1]Филиалы!CZ148</f>
        <v>0</v>
      </c>
      <c r="DA229" s="157">
        <f>+[1]Аппарат!DA224</f>
        <v>0</v>
      </c>
      <c r="DB229" s="157">
        <f>+[1]Аппарат!DB224</f>
        <v>0</v>
      </c>
      <c r="DC229" s="150">
        <f t="shared" si="1645"/>
        <v>0</v>
      </c>
      <c r="DD229" s="157">
        <f>+[1]Аппарат!DD224+[1]Филиалы!DD148</f>
        <v>0</v>
      </c>
      <c r="DE229" s="157">
        <f>+[1]Аппарат!DE224</f>
        <v>0</v>
      </c>
      <c r="DF229" s="157">
        <f>+[1]Аппарат!DF224</f>
        <v>0</v>
      </c>
      <c r="DG229" s="157">
        <f t="shared" si="1586"/>
        <v>0</v>
      </c>
      <c r="DH229" s="158" t="e">
        <f t="shared" si="1587"/>
        <v>#DIV/0!</v>
      </c>
      <c r="DI229" s="149">
        <f t="shared" ref="DI229:DI233" si="1775">SUM(DJ229:DL229)</f>
        <v>0</v>
      </c>
      <c r="DJ229" s="157">
        <f>+[1]Аппарат!DJ224+[1]Филиалы!DJ148</f>
        <v>0</v>
      </c>
      <c r="DK229" s="157">
        <f>+[1]Аппарат!DK224</f>
        <v>0</v>
      </c>
      <c r="DL229" s="157">
        <f>+[1]Аппарат!DL224</f>
        <v>0</v>
      </c>
      <c r="DM229" s="150">
        <f t="shared" ref="DM229:DM233" si="1776">SUM(DN229:DP229)</f>
        <v>0</v>
      </c>
      <c r="DN229" s="157">
        <f>+[1]Аппарат!DN224+[1]Филиалы!DN148</f>
        <v>0</v>
      </c>
      <c r="DO229" s="157">
        <f>+[1]Аппарат!DO224</f>
        <v>0</v>
      </c>
      <c r="DP229" s="157">
        <f>+[1]Аппарат!DP224</f>
        <v>0</v>
      </c>
      <c r="DQ229" s="157">
        <f t="shared" si="1588"/>
        <v>0</v>
      </c>
      <c r="DR229" s="158" t="e">
        <f t="shared" si="1589"/>
        <v>#DIV/0!</v>
      </c>
      <c r="DS229" s="149">
        <f t="shared" si="1590"/>
        <v>0</v>
      </c>
      <c r="DT229" s="68">
        <f t="shared" ref="DT229:DV231" si="1777">+CP229+CZ229+DJ229</f>
        <v>0</v>
      </c>
      <c r="DU229" s="68">
        <f t="shared" si="1777"/>
        <v>0</v>
      </c>
      <c r="DV229" s="68">
        <f t="shared" si="1777"/>
        <v>0</v>
      </c>
      <c r="DW229" s="150">
        <f t="shared" ref="DW229:DW233" si="1778">SUM(DX229:DZ229)</f>
        <v>0</v>
      </c>
      <c r="DX229" s="68">
        <f t="shared" ref="DX229:DZ231" si="1779">+CT229+DD229+DN229</f>
        <v>0</v>
      </c>
      <c r="DY229" s="68">
        <f t="shared" si="1779"/>
        <v>0</v>
      </c>
      <c r="DZ229" s="68">
        <f t="shared" si="1779"/>
        <v>0</v>
      </c>
      <c r="EA229" s="157">
        <f t="shared" si="1593"/>
        <v>0</v>
      </c>
      <c r="EB229" s="158" t="e">
        <f t="shared" si="1594"/>
        <v>#DIV/0!</v>
      </c>
      <c r="EC229" s="149">
        <f t="shared" si="1595"/>
        <v>0</v>
      </c>
      <c r="ED229" s="68">
        <f t="shared" ref="ED229:EF231" si="1780">+CF229+DT229</f>
        <v>0</v>
      </c>
      <c r="EE229" s="68">
        <f t="shared" si="1780"/>
        <v>0</v>
      </c>
      <c r="EF229" s="68">
        <f t="shared" si="1780"/>
        <v>0</v>
      </c>
      <c r="EG229" s="150">
        <f t="shared" ref="EG229:EG233" si="1781">SUM(EH229:EJ229)</f>
        <v>-47524</v>
      </c>
      <c r="EH229" s="68">
        <v>-47524</v>
      </c>
      <c r="EI229" s="68">
        <f t="shared" ref="EI229:EJ231" si="1782">+CK229+DY229</f>
        <v>0</v>
      </c>
      <c r="EJ229" s="68">
        <f t="shared" si="1782"/>
        <v>0</v>
      </c>
      <c r="EK229" s="157">
        <f t="shared" si="1598"/>
        <v>47524</v>
      </c>
      <c r="EL229" s="158" t="e">
        <f t="shared" si="1599"/>
        <v>#DIV/0!</v>
      </c>
      <c r="EM229" s="149">
        <f t="shared" ref="EM229:EM233" si="1783">SUM(EN229:EP229)</f>
        <v>0</v>
      </c>
      <c r="EN229" s="157">
        <f>+[1]Аппарат!EN224+[1]Филиалы!EN148</f>
        <v>0</v>
      </c>
      <c r="EO229" s="157">
        <f>+[1]Аппарат!EO224</f>
        <v>0</v>
      </c>
      <c r="EP229" s="157">
        <f>+[1]Аппарат!EP224</f>
        <v>0</v>
      </c>
      <c r="EQ229" s="150">
        <f t="shared" ref="EQ229:EQ233" si="1784">SUM(ER229:ET229)</f>
        <v>0</v>
      </c>
      <c r="ER229" s="157">
        <f>+[1]Аппарат!ER224+[1]Филиалы!ER148</f>
        <v>0</v>
      </c>
      <c r="ES229" s="157">
        <f>+[1]Аппарат!ES224</f>
        <v>0</v>
      </c>
      <c r="ET229" s="157">
        <f>+[1]Аппарат!ET224</f>
        <v>0</v>
      </c>
      <c r="EU229" s="157">
        <f t="shared" si="1600"/>
        <v>0</v>
      </c>
      <c r="EV229" s="158" t="e">
        <f t="shared" si="1601"/>
        <v>#DIV/0!</v>
      </c>
      <c r="EW229" s="149">
        <f t="shared" ref="EW229:EW233" si="1785">SUM(EX229:EZ229)</f>
        <v>0</v>
      </c>
      <c r="EX229" s="157">
        <f>+[1]Аппарат!EX224+[1]Филиалы!EX148</f>
        <v>0</v>
      </c>
      <c r="EY229" s="157">
        <f>+[1]Аппарат!EY224</f>
        <v>0</v>
      </c>
      <c r="EZ229" s="157">
        <f>+[1]Аппарат!EZ224</f>
        <v>0</v>
      </c>
      <c r="FA229" s="150">
        <f t="shared" ref="FA229:FA233" si="1786">SUM(FB229:FD229)</f>
        <v>0</v>
      </c>
      <c r="FB229" s="157">
        <f>+[1]Аппарат!FB224+[1]Филиалы!FB148</f>
        <v>0</v>
      </c>
      <c r="FC229" s="157">
        <f>+[1]Аппарат!FC224</f>
        <v>0</v>
      </c>
      <c r="FD229" s="157">
        <f>+[1]Аппарат!FD224</f>
        <v>0</v>
      </c>
      <c r="FE229" s="157">
        <f t="shared" si="1602"/>
        <v>0</v>
      </c>
      <c r="FF229" s="158" t="e">
        <f t="shared" si="1603"/>
        <v>#DIV/0!</v>
      </c>
      <c r="FG229" s="149">
        <f t="shared" ref="FG229:FG233" si="1787">SUM(FH229:FJ229)</f>
        <v>0</v>
      </c>
      <c r="FH229" s="157">
        <f>+[1]Аппарат!FH224+[1]Филиалы!FH148</f>
        <v>0</v>
      </c>
      <c r="FI229" s="157">
        <f>+[1]Аппарат!FI224</f>
        <v>0</v>
      </c>
      <c r="FJ229" s="157">
        <f>+[1]Аппарат!FJ224</f>
        <v>0</v>
      </c>
      <c r="FK229" s="150">
        <f t="shared" ref="FK229:FK233" si="1788">SUM(FL229:FN229)</f>
        <v>0</v>
      </c>
      <c r="FL229" s="157">
        <f>+[1]Аппарат!FL224+[1]Филиалы!FL148</f>
        <v>0</v>
      </c>
      <c r="FM229" s="157">
        <f>+[1]Аппарат!FM224</f>
        <v>0</v>
      </c>
      <c r="FN229" s="157">
        <f>+[1]Аппарат!FN224</f>
        <v>0</v>
      </c>
      <c r="FO229" s="157">
        <f t="shared" si="1604"/>
        <v>0</v>
      </c>
      <c r="FP229" s="158" t="e">
        <f t="shared" si="1605"/>
        <v>#DIV/0!</v>
      </c>
      <c r="FQ229" s="149">
        <f t="shared" ref="FQ229:FQ233" si="1789">SUM(FR229:FT229)</f>
        <v>0</v>
      </c>
      <c r="FR229" s="68">
        <f t="shared" ref="FR229:FT231" si="1790">+EN229+EX229+FH229</f>
        <v>0</v>
      </c>
      <c r="FS229" s="68">
        <f t="shared" si="1790"/>
        <v>0</v>
      </c>
      <c r="FT229" s="68">
        <f t="shared" si="1790"/>
        <v>0</v>
      </c>
      <c r="FU229" s="150">
        <f t="shared" ref="FU229:FU233" si="1791">SUM(FV229:FX229)</f>
        <v>0</v>
      </c>
      <c r="FV229" s="68">
        <f t="shared" ref="FV229:FX231" si="1792">+ER229+FB229+FL229</f>
        <v>0</v>
      </c>
      <c r="FW229" s="68">
        <f t="shared" si="1792"/>
        <v>0</v>
      </c>
      <c r="FX229" s="68">
        <f t="shared" si="1792"/>
        <v>0</v>
      </c>
      <c r="FY229" s="157">
        <f t="shared" si="1608"/>
        <v>0</v>
      </c>
      <c r="FZ229" s="158" t="e">
        <f t="shared" si="1609"/>
        <v>#DIV/0!</v>
      </c>
      <c r="GA229" s="149">
        <f t="shared" ref="GA229:GA233" si="1793">SUM(GB229:GD229)</f>
        <v>0</v>
      </c>
      <c r="GB229" s="68">
        <f t="shared" ref="GB229:GD231" si="1794">+DT229+FR229</f>
        <v>0</v>
      </c>
      <c r="GC229" s="68">
        <f t="shared" si="1794"/>
        <v>0</v>
      </c>
      <c r="GD229" s="68">
        <f t="shared" si="1794"/>
        <v>0</v>
      </c>
      <c r="GE229" s="150">
        <f t="shared" ref="GE229:GE233" si="1795">SUM(GF229:GH229)</f>
        <v>0</v>
      </c>
      <c r="GF229" s="68">
        <f t="shared" ref="GF229:GH231" si="1796">+DX229+FV229</f>
        <v>0</v>
      </c>
      <c r="GG229" s="68">
        <f t="shared" si="1796"/>
        <v>0</v>
      </c>
      <c r="GH229" s="68">
        <f t="shared" si="1796"/>
        <v>0</v>
      </c>
      <c r="GI229" s="157">
        <f t="shared" si="1612"/>
        <v>0</v>
      </c>
      <c r="GJ229" s="158" t="e">
        <f t="shared" si="1613"/>
        <v>#DIV/0!</v>
      </c>
      <c r="GK229" s="149">
        <f t="shared" ref="GK229:GK233" si="1797">SUM(GL229:GN229)</f>
        <v>0</v>
      </c>
      <c r="GL229" s="68">
        <f t="shared" ref="GL229:GN231" si="1798">+ED229+FR229</f>
        <v>0</v>
      </c>
      <c r="GM229" s="68">
        <f t="shared" si="1798"/>
        <v>0</v>
      </c>
      <c r="GN229" s="68">
        <f t="shared" si="1798"/>
        <v>0</v>
      </c>
      <c r="GO229" s="150">
        <f t="shared" ref="GO229:GO233" si="1799">SUM(GP229:GR229)</f>
        <v>-18376.802</v>
      </c>
      <c r="GP229" s="68">
        <v>-18376.802</v>
      </c>
      <c r="GQ229" s="68">
        <f t="shared" ref="GQ229:GR231" si="1800">+EI229+FW229</f>
        <v>0</v>
      </c>
      <c r="GR229" s="68">
        <f t="shared" si="1800"/>
        <v>0</v>
      </c>
      <c r="GS229" s="157">
        <f t="shared" si="1616"/>
        <v>18376.802</v>
      </c>
      <c r="GT229" s="158" t="e">
        <f t="shared" si="1617"/>
        <v>#DIV/0!</v>
      </c>
      <c r="GV229" s="31">
        <f>+GK229-[1]Шатура!GK208</f>
        <v>0</v>
      </c>
      <c r="GX229" s="65">
        <f t="shared" si="1619"/>
        <v>53910</v>
      </c>
      <c r="GZ229" s="79">
        <f t="shared" si="1375"/>
        <v>-56886</v>
      </c>
      <c r="HC229" s="29">
        <v>-53910</v>
      </c>
      <c r="HD229" s="65">
        <f>+CJ229-HC229</f>
        <v>0</v>
      </c>
    </row>
    <row r="230" spans="1:214" ht="15" x14ac:dyDescent="0.2">
      <c r="A230" s="343"/>
      <c r="B230" s="205" t="s">
        <v>486</v>
      </c>
      <c r="C230" s="149">
        <f t="shared" si="1733"/>
        <v>0</v>
      </c>
      <c r="D230" s="157">
        <f>+[1]Аппарат!D225+[1]Филиалы!D150</f>
        <v>0</v>
      </c>
      <c r="E230" s="157">
        <f>+[1]Аппарат!E225</f>
        <v>0</v>
      </c>
      <c r="F230" s="157">
        <f>+[1]Аппарат!F225</f>
        <v>0</v>
      </c>
      <c r="G230" s="150">
        <f t="shared" si="1413"/>
        <v>0</v>
      </c>
      <c r="H230" s="157"/>
      <c r="I230" s="157">
        <f>+[1]Аппарат!I225</f>
        <v>0</v>
      </c>
      <c r="J230" s="157">
        <f>+[1]Аппарат!J225</f>
        <v>0</v>
      </c>
      <c r="K230" s="157">
        <f t="shared" si="1734"/>
        <v>0</v>
      </c>
      <c r="L230" s="158" t="e">
        <f t="shared" si="1735"/>
        <v>#DIV/0!</v>
      </c>
      <c r="M230" s="149">
        <f t="shared" si="1736"/>
        <v>0</v>
      </c>
      <c r="N230" s="157">
        <f>+[1]Аппарат!N225+[1]Филиалы!N150</f>
        <v>0</v>
      </c>
      <c r="O230" s="157">
        <f>+[1]Аппарат!O225</f>
        <v>0</v>
      </c>
      <c r="P230" s="157">
        <f>+[1]Аппарат!P225</f>
        <v>0</v>
      </c>
      <c r="Q230" s="150">
        <f t="shared" si="1644"/>
        <v>0</v>
      </c>
      <c r="R230" s="157"/>
      <c r="S230" s="157">
        <f>+[1]Аппарат!S225</f>
        <v>0</v>
      </c>
      <c r="T230" s="157">
        <f>+[1]Аппарат!T225</f>
        <v>0</v>
      </c>
      <c r="U230" s="157">
        <f t="shared" si="1737"/>
        <v>0</v>
      </c>
      <c r="V230" s="158" t="e">
        <f t="shared" si="1738"/>
        <v>#DIV/0!</v>
      </c>
      <c r="W230" s="149">
        <f t="shared" si="1739"/>
        <v>0</v>
      </c>
      <c r="X230" s="157">
        <f>+[1]Аппарат!X225+[1]Филиалы!X150</f>
        <v>0</v>
      </c>
      <c r="Y230" s="157">
        <f>+[1]Аппарат!Y225</f>
        <v>0</v>
      </c>
      <c r="Z230" s="157">
        <f>+[1]Аппарат!Z225</f>
        <v>0</v>
      </c>
      <c r="AA230" s="150">
        <f t="shared" si="1740"/>
        <v>61377</v>
      </c>
      <c r="AB230" s="157">
        <f>3+61374</f>
        <v>61377</v>
      </c>
      <c r="AC230" s="157">
        <f>+[1]Аппарат!AC225</f>
        <v>0</v>
      </c>
      <c r="AD230" s="157">
        <f>+[1]Аппарат!AD225</f>
        <v>0</v>
      </c>
      <c r="AE230" s="157">
        <f t="shared" si="1741"/>
        <v>-61377</v>
      </c>
      <c r="AF230" s="158" t="e">
        <f t="shared" si="1742"/>
        <v>#DIV/0!</v>
      </c>
      <c r="AG230" s="149">
        <f t="shared" si="1743"/>
        <v>0</v>
      </c>
      <c r="AH230" s="68">
        <f t="shared" si="1744"/>
        <v>0</v>
      </c>
      <c r="AI230" s="68">
        <f t="shared" si="1744"/>
        <v>0</v>
      </c>
      <c r="AJ230" s="68">
        <f t="shared" si="1744"/>
        <v>0</v>
      </c>
      <c r="AK230" s="150">
        <f t="shared" si="1745"/>
        <v>61377</v>
      </c>
      <c r="AL230" s="68">
        <f t="shared" si="1746"/>
        <v>61377</v>
      </c>
      <c r="AM230" s="68">
        <f t="shared" si="1746"/>
        <v>0</v>
      </c>
      <c r="AN230" s="68">
        <f t="shared" si="1746"/>
        <v>0</v>
      </c>
      <c r="AO230" s="157">
        <f t="shared" si="1747"/>
        <v>-61377</v>
      </c>
      <c r="AP230" s="158" t="e">
        <f t="shared" si="1748"/>
        <v>#DIV/0!</v>
      </c>
      <c r="AQ230" s="149">
        <f t="shared" si="1749"/>
        <v>0</v>
      </c>
      <c r="AR230" s="157">
        <f>+[1]Аппарат!AR225+[1]Филиалы!AR150</f>
        <v>0</v>
      </c>
      <c r="AS230" s="157">
        <f>+[1]Аппарат!AS225</f>
        <v>0</v>
      </c>
      <c r="AT230" s="157">
        <f>+[1]Аппарат!AT225</f>
        <v>0</v>
      </c>
      <c r="AU230" s="150">
        <f t="shared" si="1750"/>
        <v>0</v>
      </c>
      <c r="AV230" s="157"/>
      <c r="AW230" s="157">
        <f>+[1]Аппарат!AW225</f>
        <v>0</v>
      </c>
      <c r="AX230" s="157">
        <f>+[1]Аппарат!AX225</f>
        <v>0</v>
      </c>
      <c r="AY230" s="157">
        <f t="shared" si="1751"/>
        <v>0</v>
      </c>
      <c r="AZ230" s="158" t="e">
        <f t="shared" si="1752"/>
        <v>#DIV/0!</v>
      </c>
      <c r="BA230" s="149">
        <f t="shared" si="1753"/>
        <v>0</v>
      </c>
      <c r="BB230" s="157">
        <f>+[1]Аппарат!BB225+[1]Филиалы!BB150</f>
        <v>0</v>
      </c>
      <c r="BC230" s="157">
        <f>+[1]Аппарат!BC225</f>
        <v>0</v>
      </c>
      <c r="BD230" s="157">
        <f>+[1]Аппарат!BD225</f>
        <v>0</v>
      </c>
      <c r="BE230" s="150">
        <f t="shared" si="1754"/>
        <v>0</v>
      </c>
      <c r="BF230" s="157"/>
      <c r="BG230" s="157">
        <f>+[1]Аппарат!BG225</f>
        <v>0</v>
      </c>
      <c r="BH230" s="157">
        <f>+[1]Аппарат!BH225</f>
        <v>0</v>
      </c>
      <c r="BI230" s="157">
        <f t="shared" si="1755"/>
        <v>0</v>
      </c>
      <c r="BJ230" s="158" t="e">
        <f t="shared" si="1756"/>
        <v>#DIV/0!</v>
      </c>
      <c r="BK230" s="149">
        <f t="shared" si="1757"/>
        <v>0</v>
      </c>
      <c r="BL230" s="157">
        <f>+[1]Аппарат!BL225+[1]Филиалы!BL150</f>
        <v>0</v>
      </c>
      <c r="BM230" s="157">
        <f>+[1]Аппарат!BM225</f>
        <v>0</v>
      </c>
      <c r="BN230" s="157">
        <f>+[1]Аппарат!BN225</f>
        <v>0</v>
      </c>
      <c r="BO230" s="150">
        <f t="shared" si="1758"/>
        <v>-3770</v>
      </c>
      <c r="BP230" s="157">
        <v>-3770</v>
      </c>
      <c r="BQ230" s="157">
        <f>+[1]Аппарат!BQ225</f>
        <v>0</v>
      </c>
      <c r="BR230" s="157">
        <f>+[1]Аппарат!BR225</f>
        <v>0</v>
      </c>
      <c r="BS230" s="157">
        <f t="shared" si="1759"/>
        <v>3770</v>
      </c>
      <c r="BT230" s="158" t="e">
        <f t="shared" si="1760"/>
        <v>#DIV/0!</v>
      </c>
      <c r="BU230" s="149">
        <f t="shared" si="1761"/>
        <v>0</v>
      </c>
      <c r="BV230" s="68">
        <f t="shared" si="1762"/>
        <v>0</v>
      </c>
      <c r="BW230" s="68">
        <f t="shared" si="1762"/>
        <v>0</v>
      </c>
      <c r="BX230" s="68">
        <f t="shared" si="1762"/>
        <v>0</v>
      </c>
      <c r="BY230" s="150">
        <f t="shared" si="1763"/>
        <v>-3770</v>
      </c>
      <c r="BZ230" s="68">
        <f t="shared" si="1764"/>
        <v>-3770</v>
      </c>
      <c r="CA230" s="68">
        <f t="shared" si="1764"/>
        <v>0</v>
      </c>
      <c r="CB230" s="68">
        <f t="shared" si="1764"/>
        <v>0</v>
      </c>
      <c r="CC230" s="157">
        <f t="shared" si="1765"/>
        <v>3770</v>
      </c>
      <c r="CD230" s="158" t="e">
        <f t="shared" si="1766"/>
        <v>#DIV/0!</v>
      </c>
      <c r="CE230" s="149">
        <f t="shared" si="1767"/>
        <v>0</v>
      </c>
      <c r="CF230" s="68">
        <f t="shared" si="1768"/>
        <v>0</v>
      </c>
      <c r="CG230" s="68">
        <f t="shared" si="1768"/>
        <v>0</v>
      </c>
      <c r="CH230" s="68">
        <f t="shared" si="1768"/>
        <v>0</v>
      </c>
      <c r="CI230" s="150">
        <f t="shared" si="1769"/>
        <v>57607</v>
      </c>
      <c r="CJ230" s="68">
        <f t="shared" si="1770"/>
        <v>57607</v>
      </c>
      <c r="CK230" s="68">
        <f t="shared" si="1770"/>
        <v>0</v>
      </c>
      <c r="CL230" s="68">
        <f t="shared" si="1770"/>
        <v>0</v>
      </c>
      <c r="CM230" s="157">
        <f t="shared" si="1771"/>
        <v>-57607</v>
      </c>
      <c r="CN230" s="158" t="e">
        <f t="shared" si="1772"/>
        <v>#DIV/0!</v>
      </c>
      <c r="CO230" s="149">
        <f t="shared" si="1773"/>
        <v>0</v>
      </c>
      <c r="CP230" s="157">
        <f>+[1]Аппарат!AM225+[1]Филиалы!CP150</f>
        <v>0</v>
      </c>
      <c r="CQ230" s="157">
        <f>+[1]Аппарат!CQ225</f>
        <v>0</v>
      </c>
      <c r="CR230" s="157">
        <f>+[1]Аппарат!CR225</f>
        <v>0</v>
      </c>
      <c r="CS230" s="150">
        <f t="shared" si="1581"/>
        <v>0</v>
      </c>
      <c r="CT230" s="157">
        <f>+[1]Аппарат!CT225+[1]Филиалы!CT150</f>
        <v>0</v>
      </c>
      <c r="CU230" s="157">
        <f>+[1]Аппарат!CU225</f>
        <v>0</v>
      </c>
      <c r="CV230" s="157">
        <f>+[1]Аппарат!CV225</f>
        <v>0</v>
      </c>
      <c r="CW230" s="157">
        <f t="shared" si="1582"/>
        <v>0</v>
      </c>
      <c r="CX230" s="158" t="e">
        <f t="shared" si="1583"/>
        <v>#DIV/0!</v>
      </c>
      <c r="CY230" s="149">
        <f t="shared" si="1774"/>
        <v>0</v>
      </c>
      <c r="CZ230" s="157">
        <f>+[1]Аппарат!CZ225+[1]Филиалы!CZ150</f>
        <v>0</v>
      </c>
      <c r="DA230" s="157">
        <f>+[1]Аппарат!DA225</f>
        <v>0</v>
      </c>
      <c r="DB230" s="157">
        <f>+[1]Аппарат!DB225</f>
        <v>0</v>
      </c>
      <c r="DC230" s="150">
        <f t="shared" si="1645"/>
        <v>0</v>
      </c>
      <c r="DD230" s="157">
        <f>+[1]Аппарат!DD225+[1]Филиалы!DD150</f>
        <v>0</v>
      </c>
      <c r="DE230" s="157">
        <f>+[1]Аппарат!DE225</f>
        <v>0</v>
      </c>
      <c r="DF230" s="157">
        <f>+[1]Аппарат!DF225</f>
        <v>0</v>
      </c>
      <c r="DG230" s="157">
        <f t="shared" si="1586"/>
        <v>0</v>
      </c>
      <c r="DH230" s="158" t="e">
        <f t="shared" si="1587"/>
        <v>#DIV/0!</v>
      </c>
      <c r="DI230" s="149">
        <f t="shared" si="1775"/>
        <v>0</v>
      </c>
      <c r="DJ230" s="157">
        <f>+[1]Аппарат!DJ225+[1]Филиалы!DJ150</f>
        <v>0</v>
      </c>
      <c r="DK230" s="157">
        <f>+[1]Аппарат!DK225</f>
        <v>0</v>
      </c>
      <c r="DL230" s="157">
        <f>+[1]Аппарат!DL225</f>
        <v>0</v>
      </c>
      <c r="DM230" s="150">
        <f t="shared" si="1776"/>
        <v>24278.1</v>
      </c>
      <c r="DN230" s="157">
        <f>+[1]Аппарат!DN225+[1]Филиалы!DN150</f>
        <v>24278.1</v>
      </c>
      <c r="DO230" s="157">
        <f>+[1]Аппарат!DO225</f>
        <v>0</v>
      </c>
      <c r="DP230" s="157">
        <f>+[1]Аппарат!DP225</f>
        <v>0</v>
      </c>
      <c r="DQ230" s="157">
        <f t="shared" si="1588"/>
        <v>-24278.1</v>
      </c>
      <c r="DR230" s="158" t="e">
        <f t="shared" si="1589"/>
        <v>#DIV/0!</v>
      </c>
      <c r="DS230" s="149">
        <f t="shared" si="1590"/>
        <v>0</v>
      </c>
      <c r="DT230" s="68">
        <f t="shared" si="1777"/>
        <v>0</v>
      </c>
      <c r="DU230" s="68">
        <f t="shared" si="1777"/>
        <v>0</v>
      </c>
      <c r="DV230" s="68">
        <f t="shared" si="1777"/>
        <v>0</v>
      </c>
      <c r="DW230" s="150">
        <f t="shared" si="1778"/>
        <v>24278.1</v>
      </c>
      <c r="DX230" s="68">
        <f t="shared" si="1779"/>
        <v>24278.1</v>
      </c>
      <c r="DY230" s="68">
        <f t="shared" si="1779"/>
        <v>0</v>
      </c>
      <c r="DZ230" s="68">
        <f t="shared" si="1779"/>
        <v>0</v>
      </c>
      <c r="EA230" s="157">
        <f t="shared" si="1593"/>
        <v>-24278.1</v>
      </c>
      <c r="EB230" s="158" t="e">
        <f t="shared" si="1594"/>
        <v>#DIV/0!</v>
      </c>
      <c r="EC230" s="149">
        <f t="shared" si="1595"/>
        <v>0</v>
      </c>
      <c r="ED230" s="68">
        <f t="shared" si="1780"/>
        <v>0</v>
      </c>
      <c r="EE230" s="68">
        <f t="shared" si="1780"/>
        <v>0</v>
      </c>
      <c r="EF230" s="68">
        <f t="shared" si="1780"/>
        <v>0</v>
      </c>
      <c r="EG230" s="150">
        <f t="shared" si="1781"/>
        <v>109834</v>
      </c>
      <c r="EH230" s="68">
        <v>109834</v>
      </c>
      <c r="EI230" s="68">
        <f t="shared" si="1782"/>
        <v>0</v>
      </c>
      <c r="EJ230" s="68">
        <f t="shared" si="1782"/>
        <v>0</v>
      </c>
      <c r="EK230" s="157">
        <f t="shared" si="1598"/>
        <v>-109834</v>
      </c>
      <c r="EL230" s="158" t="e">
        <f t="shared" si="1599"/>
        <v>#DIV/0!</v>
      </c>
      <c r="EM230" s="149">
        <f t="shared" si="1783"/>
        <v>0</v>
      </c>
      <c r="EN230" s="157">
        <f>+[1]Аппарат!EN225+[1]Филиалы!EN150</f>
        <v>0</v>
      </c>
      <c r="EO230" s="157">
        <f>+[1]Аппарат!EO225</f>
        <v>0</v>
      </c>
      <c r="EP230" s="157">
        <f>+[1]Аппарат!EP225</f>
        <v>0</v>
      </c>
      <c r="EQ230" s="150">
        <f t="shared" si="1784"/>
        <v>0</v>
      </c>
      <c r="ER230" s="157">
        <f>+[1]Аппарат!ER225+[1]Филиалы!ER150</f>
        <v>0</v>
      </c>
      <c r="ES230" s="157">
        <f>+[1]Аппарат!ES225</f>
        <v>0</v>
      </c>
      <c r="ET230" s="157">
        <f>+[1]Аппарат!ET225</f>
        <v>0</v>
      </c>
      <c r="EU230" s="157">
        <f t="shared" si="1600"/>
        <v>0</v>
      </c>
      <c r="EV230" s="158" t="e">
        <f t="shared" si="1601"/>
        <v>#DIV/0!</v>
      </c>
      <c r="EW230" s="149">
        <f t="shared" si="1785"/>
        <v>0</v>
      </c>
      <c r="EX230" s="157">
        <f>+[1]Аппарат!EX225+[1]Филиалы!EX150</f>
        <v>0</v>
      </c>
      <c r="EY230" s="157">
        <f>+[1]Аппарат!EY225</f>
        <v>0</v>
      </c>
      <c r="EZ230" s="157">
        <f>+[1]Аппарат!EZ225</f>
        <v>0</v>
      </c>
      <c r="FA230" s="150">
        <f t="shared" si="1786"/>
        <v>0</v>
      </c>
      <c r="FB230" s="157">
        <f>+[1]Аппарат!FB225+[1]Филиалы!FB150</f>
        <v>0</v>
      </c>
      <c r="FC230" s="157">
        <f>+[1]Аппарат!FC225</f>
        <v>0</v>
      </c>
      <c r="FD230" s="157">
        <f>+[1]Аппарат!FD225</f>
        <v>0</v>
      </c>
      <c r="FE230" s="157">
        <f t="shared" si="1602"/>
        <v>0</v>
      </c>
      <c r="FF230" s="158" t="e">
        <f t="shared" si="1603"/>
        <v>#DIV/0!</v>
      </c>
      <c r="FG230" s="149">
        <f t="shared" si="1787"/>
        <v>0</v>
      </c>
      <c r="FH230" s="157">
        <f>+[1]Аппарат!FH225+[1]Филиалы!FH150</f>
        <v>0</v>
      </c>
      <c r="FI230" s="157">
        <f>+[1]Аппарат!FI225</f>
        <v>0</v>
      </c>
      <c r="FJ230" s="157">
        <f>+[1]Аппарат!FJ225</f>
        <v>0</v>
      </c>
      <c r="FK230" s="150">
        <f t="shared" si="1788"/>
        <v>0</v>
      </c>
      <c r="FL230" s="157">
        <f>+[1]Аппарат!FL225+[1]Филиалы!FL150</f>
        <v>0</v>
      </c>
      <c r="FM230" s="157">
        <f>+[1]Аппарат!FM225</f>
        <v>0</v>
      </c>
      <c r="FN230" s="157">
        <f>+[1]Аппарат!FN225</f>
        <v>0</v>
      </c>
      <c r="FO230" s="157">
        <f t="shared" si="1604"/>
        <v>0</v>
      </c>
      <c r="FP230" s="158" t="e">
        <f t="shared" si="1605"/>
        <v>#DIV/0!</v>
      </c>
      <c r="FQ230" s="149">
        <f t="shared" si="1789"/>
        <v>0</v>
      </c>
      <c r="FR230" s="68">
        <f t="shared" si="1790"/>
        <v>0</v>
      </c>
      <c r="FS230" s="68">
        <f t="shared" si="1790"/>
        <v>0</v>
      </c>
      <c r="FT230" s="68">
        <f t="shared" si="1790"/>
        <v>0</v>
      </c>
      <c r="FU230" s="150">
        <f t="shared" si="1791"/>
        <v>0</v>
      </c>
      <c r="FV230" s="68">
        <f t="shared" si="1792"/>
        <v>0</v>
      </c>
      <c r="FW230" s="68">
        <f t="shared" si="1792"/>
        <v>0</v>
      </c>
      <c r="FX230" s="68">
        <f t="shared" si="1792"/>
        <v>0</v>
      </c>
      <c r="FY230" s="157">
        <f t="shared" si="1608"/>
        <v>0</v>
      </c>
      <c r="FZ230" s="158" t="e">
        <f t="shared" si="1609"/>
        <v>#DIV/0!</v>
      </c>
      <c r="GA230" s="149">
        <f t="shared" si="1793"/>
        <v>0</v>
      </c>
      <c r="GB230" s="68">
        <f t="shared" si="1794"/>
        <v>0</v>
      </c>
      <c r="GC230" s="68">
        <f t="shared" si="1794"/>
        <v>0</v>
      </c>
      <c r="GD230" s="68">
        <f t="shared" si="1794"/>
        <v>0</v>
      </c>
      <c r="GE230" s="150">
        <f t="shared" si="1795"/>
        <v>24278.1</v>
      </c>
      <c r="GF230" s="68">
        <f t="shared" si="1796"/>
        <v>24278.1</v>
      </c>
      <c r="GG230" s="68">
        <f t="shared" si="1796"/>
        <v>0</v>
      </c>
      <c r="GH230" s="68">
        <f t="shared" si="1796"/>
        <v>0</v>
      </c>
      <c r="GI230" s="157">
        <f t="shared" si="1612"/>
        <v>-24278.1</v>
      </c>
      <c r="GJ230" s="158" t="e">
        <f t="shared" si="1613"/>
        <v>#DIV/0!</v>
      </c>
      <c r="GK230" s="149">
        <f t="shared" si="1797"/>
        <v>-3766.95</v>
      </c>
      <c r="GL230" s="68">
        <v>-3766.95</v>
      </c>
      <c r="GM230" s="68">
        <f t="shared" si="1798"/>
        <v>0</v>
      </c>
      <c r="GN230" s="68">
        <f t="shared" si="1798"/>
        <v>0</v>
      </c>
      <c r="GO230" s="150">
        <f t="shared" si="1799"/>
        <v>118851.50900000001</v>
      </c>
      <c r="GP230" s="68">
        <v>118851.50900000001</v>
      </c>
      <c r="GQ230" s="68">
        <f t="shared" si="1800"/>
        <v>0</v>
      </c>
      <c r="GR230" s="68">
        <f t="shared" si="1800"/>
        <v>0</v>
      </c>
      <c r="GS230" s="157">
        <f t="shared" si="1616"/>
        <v>-122618.459</v>
      </c>
      <c r="GT230" s="158">
        <f t="shared" si="1617"/>
        <v>-3255.1124649915719</v>
      </c>
      <c r="GV230" s="31">
        <f>+GK230-[1]Шатура!GK209</f>
        <v>-3766.95</v>
      </c>
      <c r="GX230" s="65">
        <f t="shared" si="1619"/>
        <v>-57607</v>
      </c>
      <c r="GZ230" s="79">
        <f t="shared" ref="GZ230:GZ234" si="1801">+AK230-GY230</f>
        <v>61377</v>
      </c>
      <c r="HC230" s="29">
        <v>57607</v>
      </c>
      <c r="HD230" s="65">
        <f>+CJ230-HC230</f>
        <v>0</v>
      </c>
    </row>
    <row r="231" spans="1:214" ht="15" x14ac:dyDescent="0.2">
      <c r="A231" s="363"/>
      <c r="B231" s="206" t="s">
        <v>487</v>
      </c>
      <c r="C231" s="149">
        <f t="shared" si="1733"/>
        <v>0</v>
      </c>
      <c r="D231" s="157">
        <f>+[1]Аппарат!D226+[1]Филиалы!D151</f>
        <v>0</v>
      </c>
      <c r="E231" s="157">
        <f>+[1]Аппарат!E226</f>
        <v>0</v>
      </c>
      <c r="F231" s="157">
        <f>+[1]Аппарат!F226</f>
        <v>0</v>
      </c>
      <c r="G231" s="150">
        <f t="shared" si="1413"/>
        <v>2.5299999999999998</v>
      </c>
      <c r="H231" s="157">
        <f>+[1]Аппарат!H226+[1]Филиалы!H151</f>
        <v>2.5299999999999998</v>
      </c>
      <c r="I231" s="157">
        <f>+[1]Аппарат!I226</f>
        <v>0</v>
      </c>
      <c r="J231" s="157">
        <f>+[1]Аппарат!J226</f>
        <v>0</v>
      </c>
      <c r="K231" s="157">
        <f t="shared" si="1734"/>
        <v>-2.5299999999999998</v>
      </c>
      <c r="L231" s="158" t="e">
        <f t="shared" si="1735"/>
        <v>#DIV/0!</v>
      </c>
      <c r="M231" s="149">
        <f t="shared" si="1736"/>
        <v>0</v>
      </c>
      <c r="N231" s="157">
        <f>+[1]Аппарат!N226+[1]Филиалы!N151</f>
        <v>0</v>
      </c>
      <c r="O231" s="157">
        <f>+[1]Аппарат!O226</f>
        <v>0</v>
      </c>
      <c r="P231" s="157">
        <f>+[1]Аппарат!P226</f>
        <v>0</v>
      </c>
      <c r="Q231" s="150">
        <f t="shared" si="1644"/>
        <v>14.58</v>
      </c>
      <c r="R231" s="157">
        <f>+[1]Аппарат!R226+[1]Филиалы!R151</f>
        <v>14.58</v>
      </c>
      <c r="S231" s="157">
        <f>+[1]Аппарат!S226</f>
        <v>0</v>
      </c>
      <c r="T231" s="157">
        <f>+[1]Аппарат!T226</f>
        <v>0</v>
      </c>
      <c r="U231" s="157">
        <f t="shared" si="1737"/>
        <v>-14.58</v>
      </c>
      <c r="V231" s="158" t="e">
        <f t="shared" si="1738"/>
        <v>#DIV/0!</v>
      </c>
      <c r="W231" s="149">
        <f t="shared" si="1739"/>
        <v>0</v>
      </c>
      <c r="X231" s="157">
        <f>+[1]Аппарат!X226+[1]Филиалы!X151</f>
        <v>0</v>
      </c>
      <c r="Y231" s="157">
        <f>+[1]Аппарат!Y226</f>
        <v>0</v>
      </c>
      <c r="Z231" s="157">
        <f>+[1]Аппарат!Z226</f>
        <v>0</v>
      </c>
      <c r="AA231" s="150">
        <f t="shared" si="1740"/>
        <v>-768.10900000000004</v>
      </c>
      <c r="AB231" s="157">
        <f>+[1]Аппарат!AB226+[1]Филиалы!AB151</f>
        <v>-768.10900000000004</v>
      </c>
      <c r="AC231" s="157">
        <f>+[1]Аппарат!AC226</f>
        <v>0</v>
      </c>
      <c r="AD231" s="157">
        <f>+[1]Аппарат!AD226</f>
        <v>0</v>
      </c>
      <c r="AE231" s="157">
        <f t="shared" si="1741"/>
        <v>768.10900000000004</v>
      </c>
      <c r="AF231" s="158" t="e">
        <f t="shared" si="1742"/>
        <v>#DIV/0!</v>
      </c>
      <c r="AG231" s="149">
        <f t="shared" si="1743"/>
        <v>0</v>
      </c>
      <c r="AH231" s="68">
        <f t="shared" si="1744"/>
        <v>0</v>
      </c>
      <c r="AI231" s="68">
        <f t="shared" si="1744"/>
        <v>0</v>
      </c>
      <c r="AJ231" s="68">
        <f t="shared" si="1744"/>
        <v>0</v>
      </c>
      <c r="AK231" s="150">
        <f t="shared" si="1745"/>
        <v>-750.99900000000002</v>
      </c>
      <c r="AL231" s="68">
        <f t="shared" si="1746"/>
        <v>-750.99900000000002</v>
      </c>
      <c r="AM231" s="68">
        <f t="shared" si="1746"/>
        <v>0</v>
      </c>
      <c r="AN231" s="68">
        <f t="shared" si="1746"/>
        <v>0</v>
      </c>
      <c r="AO231" s="157">
        <f t="shared" si="1747"/>
        <v>750.99900000000002</v>
      </c>
      <c r="AP231" s="158" t="e">
        <f t="shared" si="1748"/>
        <v>#DIV/0!</v>
      </c>
      <c r="AQ231" s="149">
        <f t="shared" si="1749"/>
        <v>0</v>
      </c>
      <c r="AR231" s="157">
        <f>+[1]Аппарат!AR226+[1]Филиалы!AR151</f>
        <v>0</v>
      </c>
      <c r="AS231" s="157">
        <f>+[1]Аппарат!AS226</f>
        <v>0</v>
      </c>
      <c r="AT231" s="157">
        <f>+[1]Аппарат!AT226</f>
        <v>0</v>
      </c>
      <c r="AU231" s="150">
        <f t="shared" si="1750"/>
        <v>0</v>
      </c>
      <c r="AV231" s="157"/>
      <c r="AW231" s="157">
        <f>+[1]Аппарат!AW226</f>
        <v>0</v>
      </c>
      <c r="AX231" s="157">
        <f>+[1]Аппарат!AX226</f>
        <v>0</v>
      </c>
      <c r="AY231" s="157">
        <f t="shared" si="1751"/>
        <v>0</v>
      </c>
      <c r="AZ231" s="158" t="e">
        <f t="shared" si="1752"/>
        <v>#DIV/0!</v>
      </c>
      <c r="BA231" s="149">
        <f t="shared" si="1753"/>
        <v>0</v>
      </c>
      <c r="BB231" s="157">
        <f>+[1]Аппарат!BB226+[1]Филиалы!BB151</f>
        <v>0</v>
      </c>
      <c r="BC231" s="157">
        <f>+[1]Аппарат!BC226</f>
        <v>0</v>
      </c>
      <c r="BD231" s="157">
        <f>+[1]Аппарат!BD226</f>
        <v>0</v>
      </c>
      <c r="BE231" s="150">
        <f t="shared" si="1754"/>
        <v>0</v>
      </c>
      <c r="BF231" s="157"/>
      <c r="BG231" s="157">
        <f>+[1]Аппарат!BG226</f>
        <v>0</v>
      </c>
      <c r="BH231" s="157">
        <f>+[1]Аппарат!BH226</f>
        <v>0</v>
      </c>
      <c r="BI231" s="157">
        <f t="shared" si="1755"/>
        <v>0</v>
      </c>
      <c r="BJ231" s="158" t="e">
        <f t="shared" si="1756"/>
        <v>#DIV/0!</v>
      </c>
      <c r="BK231" s="149">
        <f t="shared" si="1757"/>
        <v>0</v>
      </c>
      <c r="BL231" s="157">
        <f>+[1]Аппарат!BL226+[1]Филиалы!BL151</f>
        <v>0</v>
      </c>
      <c r="BM231" s="157">
        <f>+[1]Аппарат!BM226</f>
        <v>0</v>
      </c>
      <c r="BN231" s="157">
        <f>+[1]Аппарат!BN226</f>
        <v>0</v>
      </c>
      <c r="BO231" s="150">
        <f t="shared" si="1758"/>
        <v>-1751</v>
      </c>
      <c r="BP231" s="157">
        <v>-1751</v>
      </c>
      <c r="BQ231" s="157">
        <f>+[1]Аппарат!BQ226</f>
        <v>0</v>
      </c>
      <c r="BR231" s="157">
        <f>+[1]Аппарат!BR226</f>
        <v>0</v>
      </c>
      <c r="BS231" s="157">
        <f t="shared" si="1759"/>
        <v>1751</v>
      </c>
      <c r="BT231" s="158" t="e">
        <f t="shared" si="1760"/>
        <v>#DIV/0!</v>
      </c>
      <c r="BU231" s="149">
        <f t="shared" si="1761"/>
        <v>0</v>
      </c>
      <c r="BV231" s="68">
        <f t="shared" si="1762"/>
        <v>0</v>
      </c>
      <c r="BW231" s="68">
        <f t="shared" si="1762"/>
        <v>0</v>
      </c>
      <c r="BX231" s="68">
        <f t="shared" si="1762"/>
        <v>0</v>
      </c>
      <c r="BY231" s="150">
        <f t="shared" si="1763"/>
        <v>-1751</v>
      </c>
      <c r="BZ231" s="68">
        <f t="shared" si="1764"/>
        <v>-1751</v>
      </c>
      <c r="CA231" s="68">
        <f t="shared" si="1764"/>
        <v>0</v>
      </c>
      <c r="CB231" s="68">
        <f t="shared" si="1764"/>
        <v>0</v>
      </c>
      <c r="CC231" s="157">
        <f t="shared" si="1765"/>
        <v>1751</v>
      </c>
      <c r="CD231" s="158" t="e">
        <f t="shared" si="1766"/>
        <v>#DIV/0!</v>
      </c>
      <c r="CE231" s="149">
        <f t="shared" si="1767"/>
        <v>0</v>
      </c>
      <c r="CF231" s="68">
        <f t="shared" si="1768"/>
        <v>0</v>
      </c>
      <c r="CG231" s="68">
        <f t="shared" si="1768"/>
        <v>0</v>
      </c>
      <c r="CH231" s="68">
        <f t="shared" si="1768"/>
        <v>0</v>
      </c>
      <c r="CI231" s="150">
        <f t="shared" si="1769"/>
        <v>-2501.9989999999998</v>
      </c>
      <c r="CJ231" s="68">
        <f t="shared" si="1770"/>
        <v>-2501.9989999999998</v>
      </c>
      <c r="CK231" s="68">
        <f t="shared" si="1770"/>
        <v>0</v>
      </c>
      <c r="CL231" s="68">
        <f t="shared" si="1770"/>
        <v>0</v>
      </c>
      <c r="CM231" s="157">
        <f t="shared" si="1771"/>
        <v>2501.9989999999998</v>
      </c>
      <c r="CN231" s="158" t="e">
        <f t="shared" si="1772"/>
        <v>#DIV/0!</v>
      </c>
      <c r="CO231" s="149">
        <f t="shared" si="1773"/>
        <v>0</v>
      </c>
      <c r="CP231" s="157">
        <f>+[1]Аппарат!AM226+[1]Филиалы!CP151</f>
        <v>0</v>
      </c>
      <c r="CQ231" s="157">
        <f>+[1]Аппарат!CQ226</f>
        <v>0</v>
      </c>
      <c r="CR231" s="157">
        <f>+[1]Аппарат!CR226</f>
        <v>0</v>
      </c>
      <c r="CS231" s="150">
        <f t="shared" si="1581"/>
        <v>0</v>
      </c>
      <c r="CT231" s="157">
        <f>+[1]Аппарат!CT226+[1]Филиалы!CT151</f>
        <v>0</v>
      </c>
      <c r="CU231" s="157">
        <f>+[1]Аппарат!CU226</f>
        <v>0</v>
      </c>
      <c r="CV231" s="157">
        <f>+[1]Аппарат!CV226</f>
        <v>0</v>
      </c>
      <c r="CW231" s="157">
        <f t="shared" si="1582"/>
        <v>0</v>
      </c>
      <c r="CX231" s="158" t="e">
        <f t="shared" si="1583"/>
        <v>#DIV/0!</v>
      </c>
      <c r="CY231" s="149">
        <f t="shared" si="1774"/>
        <v>0</v>
      </c>
      <c r="CZ231" s="157">
        <f>+[1]Аппарат!CZ226+[1]Филиалы!CZ151</f>
        <v>0</v>
      </c>
      <c r="DA231" s="157">
        <f>+[1]Аппарат!DA226</f>
        <v>0</v>
      </c>
      <c r="DB231" s="157">
        <f>+[1]Аппарат!DB226</f>
        <v>0</v>
      </c>
      <c r="DC231" s="150">
        <f t="shared" si="1645"/>
        <v>0</v>
      </c>
      <c r="DD231" s="157">
        <f>+[1]Аппарат!DD226+[1]Филиалы!DD151</f>
        <v>0</v>
      </c>
      <c r="DE231" s="157">
        <f>+[1]Аппарат!DE226</f>
        <v>0</v>
      </c>
      <c r="DF231" s="157">
        <f>+[1]Аппарат!DF226</f>
        <v>0</v>
      </c>
      <c r="DG231" s="157">
        <f t="shared" si="1586"/>
        <v>0</v>
      </c>
      <c r="DH231" s="158" t="e">
        <f t="shared" si="1587"/>
        <v>#DIV/0!</v>
      </c>
      <c r="DI231" s="149">
        <f t="shared" si="1775"/>
        <v>0</v>
      </c>
      <c r="DJ231" s="157">
        <f>+[1]Аппарат!DJ226+[1]Филиалы!DJ151</f>
        <v>0</v>
      </c>
      <c r="DK231" s="157">
        <f>+[1]Аппарат!DK226</f>
        <v>0</v>
      </c>
      <c r="DL231" s="157">
        <f>+[1]Аппарат!DL226</f>
        <v>0</v>
      </c>
      <c r="DM231" s="150">
        <f t="shared" si="1776"/>
        <v>15806.32</v>
      </c>
      <c r="DN231" s="157">
        <f>+[1]Аппарат!DN226+[1]Филиалы!DN151</f>
        <v>15806.32</v>
      </c>
      <c r="DO231" s="157">
        <f>+[1]Аппарат!DO226</f>
        <v>0</v>
      </c>
      <c r="DP231" s="157">
        <f>+[1]Аппарат!DP226</f>
        <v>0</v>
      </c>
      <c r="DQ231" s="157">
        <f t="shared" si="1588"/>
        <v>-15806.32</v>
      </c>
      <c r="DR231" s="158" t="e">
        <f t="shared" si="1589"/>
        <v>#DIV/0!</v>
      </c>
      <c r="DS231" s="149">
        <f t="shared" si="1590"/>
        <v>0</v>
      </c>
      <c r="DT231" s="68">
        <f t="shared" si="1777"/>
        <v>0</v>
      </c>
      <c r="DU231" s="68">
        <f t="shared" si="1777"/>
        <v>0</v>
      </c>
      <c r="DV231" s="68">
        <f t="shared" si="1777"/>
        <v>0</v>
      </c>
      <c r="DW231" s="150">
        <f t="shared" si="1778"/>
        <v>15806.32</v>
      </c>
      <c r="DX231" s="68">
        <f t="shared" si="1779"/>
        <v>15806.32</v>
      </c>
      <c r="DY231" s="68">
        <f t="shared" si="1779"/>
        <v>0</v>
      </c>
      <c r="DZ231" s="68">
        <f t="shared" si="1779"/>
        <v>0</v>
      </c>
      <c r="EA231" s="157">
        <f t="shared" si="1593"/>
        <v>-15806.32</v>
      </c>
      <c r="EB231" s="158" t="e">
        <f t="shared" si="1594"/>
        <v>#DIV/0!</v>
      </c>
      <c r="EC231" s="149">
        <f t="shared" si="1595"/>
        <v>0</v>
      </c>
      <c r="ED231" s="68">
        <f t="shared" si="1780"/>
        <v>0</v>
      </c>
      <c r="EE231" s="68">
        <f t="shared" si="1780"/>
        <v>0</v>
      </c>
      <c r="EF231" s="68">
        <f t="shared" si="1780"/>
        <v>0</v>
      </c>
      <c r="EG231" s="150">
        <f t="shared" si="1781"/>
        <v>-3258</v>
      </c>
      <c r="EH231" s="68">
        <v>-3258</v>
      </c>
      <c r="EI231" s="68">
        <f t="shared" si="1782"/>
        <v>0</v>
      </c>
      <c r="EJ231" s="68">
        <f t="shared" si="1782"/>
        <v>0</v>
      </c>
      <c r="EK231" s="157">
        <f t="shared" si="1598"/>
        <v>3258</v>
      </c>
      <c r="EL231" s="158" t="e">
        <f t="shared" si="1599"/>
        <v>#DIV/0!</v>
      </c>
      <c r="EM231" s="149">
        <f t="shared" si="1783"/>
        <v>0</v>
      </c>
      <c r="EN231" s="157">
        <f>+[1]Аппарат!EN226+[1]Филиалы!EN151</f>
        <v>0</v>
      </c>
      <c r="EO231" s="157">
        <f>+[1]Аппарат!EO226</f>
        <v>0</v>
      </c>
      <c r="EP231" s="157">
        <f>+[1]Аппарат!EP226</f>
        <v>0</v>
      </c>
      <c r="EQ231" s="150">
        <f t="shared" si="1784"/>
        <v>0</v>
      </c>
      <c r="ER231" s="157">
        <f>+[1]Аппарат!ER226+[1]Филиалы!ER151</f>
        <v>0</v>
      </c>
      <c r="ES231" s="157">
        <f>+[1]Аппарат!ES226</f>
        <v>0</v>
      </c>
      <c r="ET231" s="157">
        <f>+[1]Аппарат!ET226</f>
        <v>0</v>
      </c>
      <c r="EU231" s="157">
        <f t="shared" si="1600"/>
        <v>0</v>
      </c>
      <c r="EV231" s="158" t="e">
        <f t="shared" si="1601"/>
        <v>#DIV/0!</v>
      </c>
      <c r="EW231" s="149">
        <f t="shared" si="1785"/>
        <v>0</v>
      </c>
      <c r="EX231" s="157">
        <f>+[1]Аппарат!EX226+[1]Филиалы!EX151</f>
        <v>0</v>
      </c>
      <c r="EY231" s="157">
        <f>+[1]Аппарат!EY226</f>
        <v>0</v>
      </c>
      <c r="EZ231" s="157">
        <f>+[1]Аппарат!EZ226</f>
        <v>0</v>
      </c>
      <c r="FA231" s="150">
        <f t="shared" si="1786"/>
        <v>0</v>
      </c>
      <c r="FB231" s="157">
        <f>+[1]Аппарат!FB226+[1]Филиалы!FB151</f>
        <v>0</v>
      </c>
      <c r="FC231" s="157">
        <f>+[1]Аппарат!FC226</f>
        <v>0</v>
      </c>
      <c r="FD231" s="157">
        <f>+[1]Аппарат!FD226</f>
        <v>0</v>
      </c>
      <c r="FE231" s="157">
        <f t="shared" si="1602"/>
        <v>0</v>
      </c>
      <c r="FF231" s="158" t="e">
        <f t="shared" si="1603"/>
        <v>#DIV/0!</v>
      </c>
      <c r="FG231" s="149">
        <f t="shared" si="1787"/>
        <v>0</v>
      </c>
      <c r="FH231" s="157">
        <f>+[1]Аппарат!FH226+[1]Филиалы!FH151</f>
        <v>0</v>
      </c>
      <c r="FI231" s="157">
        <f>+[1]Аппарат!FI226</f>
        <v>0</v>
      </c>
      <c r="FJ231" s="157">
        <f>+[1]Аппарат!FJ226</f>
        <v>0</v>
      </c>
      <c r="FK231" s="150">
        <f t="shared" si="1788"/>
        <v>0</v>
      </c>
      <c r="FL231" s="157">
        <f>+[1]Аппарат!FL226+[1]Филиалы!FL151</f>
        <v>0</v>
      </c>
      <c r="FM231" s="157">
        <f>+[1]Аппарат!FM226</f>
        <v>0</v>
      </c>
      <c r="FN231" s="157">
        <f>+[1]Аппарат!FN226</f>
        <v>0</v>
      </c>
      <c r="FO231" s="157">
        <f t="shared" si="1604"/>
        <v>0</v>
      </c>
      <c r="FP231" s="158" t="e">
        <f t="shared" si="1605"/>
        <v>#DIV/0!</v>
      </c>
      <c r="FQ231" s="149">
        <f t="shared" si="1789"/>
        <v>0</v>
      </c>
      <c r="FR231" s="68">
        <f t="shared" si="1790"/>
        <v>0</v>
      </c>
      <c r="FS231" s="68">
        <f t="shared" si="1790"/>
        <v>0</v>
      </c>
      <c r="FT231" s="68">
        <f t="shared" si="1790"/>
        <v>0</v>
      </c>
      <c r="FU231" s="150">
        <f t="shared" si="1791"/>
        <v>0</v>
      </c>
      <c r="FV231" s="68">
        <f t="shared" si="1792"/>
        <v>0</v>
      </c>
      <c r="FW231" s="68">
        <f t="shared" si="1792"/>
        <v>0</v>
      </c>
      <c r="FX231" s="68">
        <f t="shared" si="1792"/>
        <v>0</v>
      </c>
      <c r="FY231" s="157">
        <f t="shared" si="1608"/>
        <v>0</v>
      </c>
      <c r="FZ231" s="158" t="e">
        <f t="shared" si="1609"/>
        <v>#DIV/0!</v>
      </c>
      <c r="GA231" s="149">
        <f t="shared" si="1793"/>
        <v>0</v>
      </c>
      <c r="GB231" s="68">
        <f t="shared" si="1794"/>
        <v>0</v>
      </c>
      <c r="GC231" s="68">
        <f t="shared" si="1794"/>
        <v>0</v>
      </c>
      <c r="GD231" s="68">
        <f t="shared" si="1794"/>
        <v>0</v>
      </c>
      <c r="GE231" s="150">
        <f t="shared" si="1795"/>
        <v>15806.32</v>
      </c>
      <c r="GF231" s="68">
        <f t="shared" si="1796"/>
        <v>15806.32</v>
      </c>
      <c r="GG231" s="68">
        <f t="shared" si="1796"/>
        <v>0</v>
      </c>
      <c r="GH231" s="68">
        <f t="shared" si="1796"/>
        <v>0</v>
      </c>
      <c r="GI231" s="157">
        <f t="shared" si="1612"/>
        <v>-15806.32</v>
      </c>
      <c r="GJ231" s="158" t="e">
        <f t="shared" si="1613"/>
        <v>#DIV/0!</v>
      </c>
      <c r="GK231" s="149">
        <f t="shared" si="1797"/>
        <v>1751</v>
      </c>
      <c r="GL231" s="68">
        <v>1751</v>
      </c>
      <c r="GM231" s="68">
        <f t="shared" si="1798"/>
        <v>0</v>
      </c>
      <c r="GN231" s="68">
        <f t="shared" si="1798"/>
        <v>0</v>
      </c>
      <c r="GO231" s="150">
        <f t="shared" si="1799"/>
        <v>-3749.9989999999998</v>
      </c>
      <c r="GP231" s="68">
        <v>-3749.9989999999998</v>
      </c>
      <c r="GQ231" s="68">
        <f t="shared" si="1800"/>
        <v>0</v>
      </c>
      <c r="GR231" s="68">
        <f t="shared" si="1800"/>
        <v>0</v>
      </c>
      <c r="GS231" s="157">
        <f t="shared" si="1616"/>
        <v>5500.9989999999998</v>
      </c>
      <c r="GT231" s="158">
        <f t="shared" si="1617"/>
        <v>-314.16327812678469</v>
      </c>
      <c r="GV231" s="31">
        <f>+GK231-[1]Шатура!GK210</f>
        <v>1751</v>
      </c>
      <c r="GX231" s="65">
        <f t="shared" si="1619"/>
        <v>2501.9989999999998</v>
      </c>
      <c r="GZ231" s="79">
        <f t="shared" si="1801"/>
        <v>-750.99900000000002</v>
      </c>
      <c r="HC231" s="29">
        <v>-2502</v>
      </c>
      <c r="HD231" s="65">
        <f>+CJ231-HC231</f>
        <v>1.0000000002037268E-3</v>
      </c>
    </row>
    <row r="232" spans="1:214" ht="15" x14ac:dyDescent="0.2">
      <c r="A232" s="207"/>
      <c r="B232" s="203" t="s">
        <v>488</v>
      </c>
      <c r="C232" s="147">
        <f t="shared" ref="C232:BN232" si="1802">IF(C227&gt;=0,C227*0.2,0)+C229+C230-C231</f>
        <v>2870.0860253524788</v>
      </c>
      <c r="D232" s="208">
        <f t="shared" si="1802"/>
        <v>1515.4869188940329</v>
      </c>
      <c r="E232" s="208">
        <f t="shared" si="1802"/>
        <v>795.19912001776765</v>
      </c>
      <c r="F232" s="208">
        <f t="shared" si="1802"/>
        <v>559.39998644067805</v>
      </c>
      <c r="G232" s="145">
        <f t="shared" si="1802"/>
        <v>-2.5299999999999998</v>
      </c>
      <c r="H232" s="208">
        <f t="shared" si="1802"/>
        <v>1708.6947602023283</v>
      </c>
      <c r="I232" s="208">
        <f t="shared" si="1802"/>
        <v>0</v>
      </c>
      <c r="J232" s="208">
        <f t="shared" si="1802"/>
        <v>635.06503304554008</v>
      </c>
      <c r="K232" s="208">
        <f t="shared" si="1802"/>
        <v>8842.2085904075593</v>
      </c>
      <c r="L232" s="209" t="e">
        <f t="shared" si="1802"/>
        <v>#DIV/0!</v>
      </c>
      <c r="M232" s="147">
        <f t="shared" si="1802"/>
        <v>0</v>
      </c>
      <c r="N232" s="208">
        <f t="shared" si="1802"/>
        <v>0</v>
      </c>
      <c r="O232" s="208">
        <f t="shared" si="1802"/>
        <v>3595.9869668486313</v>
      </c>
      <c r="P232" s="208">
        <f t="shared" si="1802"/>
        <v>844.61998644067808</v>
      </c>
      <c r="Q232" s="145">
        <f t="shared" si="1802"/>
        <v>-14.58</v>
      </c>
      <c r="R232" s="208">
        <f t="shared" si="1802"/>
        <v>-14.58</v>
      </c>
      <c r="S232" s="208">
        <f t="shared" si="1802"/>
        <v>0</v>
      </c>
      <c r="T232" s="208">
        <f t="shared" si="1802"/>
        <v>451.68654633066944</v>
      </c>
      <c r="U232" s="208">
        <f t="shared" si="1802"/>
        <v>18662.904656343268</v>
      </c>
      <c r="V232" s="209" t="e">
        <f t="shared" si="1802"/>
        <v>#DIV/0!</v>
      </c>
      <c r="W232" s="147">
        <f t="shared" si="1802"/>
        <v>23676.800241574267</v>
      </c>
      <c r="X232" s="208">
        <f t="shared" si="1802"/>
        <v>6275.2466131841938</v>
      </c>
      <c r="Y232" s="208">
        <f t="shared" si="1802"/>
        <v>16383.467641949392</v>
      </c>
      <c r="Z232" s="208">
        <f t="shared" si="1802"/>
        <v>1018.0859864406781</v>
      </c>
      <c r="AA232" s="145">
        <f t="shared" si="1802"/>
        <v>37578.314862039093</v>
      </c>
      <c r="AB232" s="208">
        <f t="shared" si="1802"/>
        <v>41838.567204423438</v>
      </c>
      <c r="AC232" s="208">
        <f t="shared" si="1802"/>
        <v>0</v>
      </c>
      <c r="AD232" s="208">
        <f t="shared" si="1802"/>
        <v>1833.6452175738</v>
      </c>
      <c r="AE232" s="208">
        <f t="shared" si="1802"/>
        <v>-5259.1090000000004</v>
      </c>
      <c r="AF232" s="209" t="e">
        <f t="shared" si="1802"/>
        <v>#DIV/0!</v>
      </c>
      <c r="AG232" s="147">
        <f t="shared" si="1802"/>
        <v>22592.341719375007</v>
      </c>
      <c r="AH232" s="208">
        <f t="shared" si="1802"/>
        <v>0</v>
      </c>
      <c r="AI232" s="208">
        <f t="shared" si="1802"/>
        <v>20774.653728815792</v>
      </c>
      <c r="AJ232" s="208">
        <f t="shared" si="1802"/>
        <v>2422.1059593220343</v>
      </c>
      <c r="AK232" s="208">
        <v>7483</v>
      </c>
      <c r="AL232" s="208">
        <f t="shared" si="1802"/>
        <v>30881.773174794638</v>
      </c>
      <c r="AM232" s="208">
        <f t="shared" si="1802"/>
        <v>0</v>
      </c>
      <c r="AN232" s="208">
        <f t="shared" si="1802"/>
        <v>2920.39679695001</v>
      </c>
      <c r="AO232" s="208">
        <f t="shared" si="1802"/>
        <v>13603.598626285904</v>
      </c>
      <c r="AP232" s="209" t="e">
        <f t="shared" si="1802"/>
        <v>#DIV/0!</v>
      </c>
      <c r="AQ232" s="147">
        <f t="shared" si="1802"/>
        <v>18867.099818852912</v>
      </c>
      <c r="AR232" s="208">
        <f t="shared" si="1802"/>
        <v>20130.232233640098</v>
      </c>
      <c r="AS232" s="208">
        <f t="shared" si="1802"/>
        <v>0</v>
      </c>
      <c r="AT232" s="208">
        <f t="shared" si="1802"/>
        <v>810.58798644067792</v>
      </c>
      <c r="AU232" s="145">
        <f t="shared" si="1802"/>
        <v>905.37605615636642</v>
      </c>
      <c r="AV232" s="208">
        <f t="shared" si="1802"/>
        <v>2956.7094776631711</v>
      </c>
      <c r="AW232" s="208">
        <f t="shared" si="1802"/>
        <v>0</v>
      </c>
      <c r="AX232" s="208">
        <f t="shared" si="1802"/>
        <v>416.91842145235989</v>
      </c>
      <c r="AY232" s="208">
        <f t="shared" si="1802"/>
        <v>17961.723762696529</v>
      </c>
      <c r="AZ232" s="209" t="e">
        <f t="shared" si="1802"/>
        <v>#DIV/0!</v>
      </c>
      <c r="BA232" s="147">
        <f t="shared" si="1802"/>
        <v>0</v>
      </c>
      <c r="BB232" s="208">
        <f t="shared" si="1802"/>
        <v>0</v>
      </c>
      <c r="BC232" s="208">
        <f t="shared" si="1802"/>
        <v>0</v>
      </c>
      <c r="BD232" s="208">
        <f t="shared" si="1802"/>
        <v>866.05998644067813</v>
      </c>
      <c r="BE232" s="145">
        <f t="shared" si="1802"/>
        <v>41426.871054033625</v>
      </c>
      <c r="BF232" s="208">
        <f t="shared" si="1802"/>
        <v>46187.423267763166</v>
      </c>
      <c r="BG232" s="208">
        <f t="shared" si="1802"/>
        <v>0</v>
      </c>
      <c r="BH232" s="208">
        <f t="shared" si="1802"/>
        <v>521.19380380193604</v>
      </c>
      <c r="BI232" s="208">
        <f t="shared" si="1802"/>
        <v>0</v>
      </c>
      <c r="BJ232" s="209" t="e">
        <f t="shared" si="1802"/>
        <v>#DIV/0!</v>
      </c>
      <c r="BK232" s="147">
        <f t="shared" si="1802"/>
        <v>0</v>
      </c>
      <c r="BL232" s="208">
        <f t="shared" si="1802"/>
        <v>0</v>
      </c>
      <c r="BM232" s="208">
        <f t="shared" si="1802"/>
        <v>0</v>
      </c>
      <c r="BN232" s="208">
        <f t="shared" si="1802"/>
        <v>1075.7539864406781</v>
      </c>
      <c r="BO232" s="145">
        <f t="shared" ref="BO232:DZ232" si="1803">IF(BO227&gt;=0,BO227*0.2,0)+BO229+BO230-BO231</f>
        <v>957</v>
      </c>
      <c r="BP232" s="208">
        <f t="shared" si="1803"/>
        <v>957</v>
      </c>
      <c r="BQ232" s="208">
        <f t="shared" si="1803"/>
        <v>1627.9139407714395</v>
      </c>
      <c r="BR232" s="208">
        <f t="shared" si="1803"/>
        <v>720.75518200935187</v>
      </c>
      <c r="BS232" s="208">
        <f t="shared" si="1803"/>
        <v>-957</v>
      </c>
      <c r="BT232" s="209" t="e">
        <f t="shared" si="1803"/>
        <v>#DIV/0!</v>
      </c>
      <c r="BU232" s="147">
        <f t="shared" si="1803"/>
        <v>0</v>
      </c>
      <c r="BV232" s="208">
        <f t="shared" si="1803"/>
        <v>0</v>
      </c>
      <c r="BW232" s="208">
        <f t="shared" si="1803"/>
        <v>0</v>
      </c>
      <c r="BX232" s="208">
        <f t="shared" si="1803"/>
        <v>2752.4019593220346</v>
      </c>
      <c r="BY232" s="145">
        <f t="shared" si="1803"/>
        <v>11485.577633522651</v>
      </c>
      <c r="BZ232" s="208">
        <f t="shared" si="1803"/>
        <v>15948.794145978245</v>
      </c>
      <c r="CA232" s="208">
        <f t="shared" si="1803"/>
        <v>0</v>
      </c>
      <c r="CB232" s="208">
        <f t="shared" si="1803"/>
        <v>1658.8674072636477</v>
      </c>
      <c r="CC232" s="208">
        <f t="shared" si="1803"/>
        <v>-957</v>
      </c>
      <c r="CD232" s="209" t="e">
        <f t="shared" si="1803"/>
        <v>#DIV/0!</v>
      </c>
      <c r="CE232" s="147">
        <f t="shared" si="1803"/>
        <v>0</v>
      </c>
      <c r="CF232" s="208">
        <f t="shared" si="1803"/>
        <v>0</v>
      </c>
      <c r="CG232" s="208">
        <f t="shared" si="1803"/>
        <v>15871.402367610333</v>
      </c>
      <c r="CH232" s="208">
        <f t="shared" si="1803"/>
        <v>5174.507918644068</v>
      </c>
      <c r="CI232" s="145">
        <f>+CI228+CI229+CI230+CI231</f>
        <v>15469.421326611908</v>
      </c>
      <c r="CJ232" s="208">
        <f t="shared" si="1803"/>
        <v>46836.043320772966</v>
      </c>
      <c r="CK232" s="208">
        <f t="shared" si="1803"/>
        <v>0</v>
      </c>
      <c r="CL232" s="208">
        <f t="shared" si="1803"/>
        <v>4501.5790042136568</v>
      </c>
      <c r="CM232" s="208">
        <f t="shared" si="1803"/>
        <v>-6198.9989999999998</v>
      </c>
      <c r="CN232" s="209" t="e">
        <f t="shared" si="1803"/>
        <v>#DIV/0!</v>
      </c>
      <c r="CO232" s="147">
        <f t="shared" si="1803"/>
        <v>2785.3373457398066</v>
      </c>
      <c r="CP232" s="208">
        <f t="shared" si="1803"/>
        <v>2957.0337421720869</v>
      </c>
      <c r="CQ232" s="208">
        <f t="shared" si="1803"/>
        <v>0</v>
      </c>
      <c r="CR232" s="208">
        <f t="shared" si="1803"/>
        <v>1007.2339864406781</v>
      </c>
      <c r="CS232" s="145">
        <f t="shared" si="1803"/>
        <v>0</v>
      </c>
      <c r="CT232" s="208">
        <f t="shared" si="1803"/>
        <v>2417.878355775877</v>
      </c>
      <c r="CU232" s="208">
        <f t="shared" si="1803"/>
        <v>0</v>
      </c>
      <c r="CV232" s="208">
        <f t="shared" si="1803"/>
        <v>655.42133299279362</v>
      </c>
      <c r="CW232" s="208">
        <f t="shared" si="1803"/>
        <v>6803.0405467880591</v>
      </c>
      <c r="CX232" s="209" t="e">
        <f t="shared" si="1803"/>
        <v>#DIV/0!</v>
      </c>
      <c r="CY232" s="147">
        <f t="shared" si="1803"/>
        <v>0</v>
      </c>
      <c r="CZ232" s="208">
        <f t="shared" si="1803"/>
        <v>0</v>
      </c>
      <c r="DA232" s="208">
        <f t="shared" si="1803"/>
        <v>0</v>
      </c>
      <c r="DB232" s="208">
        <f t="shared" si="1803"/>
        <v>1011.8139864406781</v>
      </c>
      <c r="DC232" s="145">
        <f t="shared" si="1803"/>
        <v>0</v>
      </c>
      <c r="DD232" s="208">
        <f t="shared" si="1803"/>
        <v>0</v>
      </c>
      <c r="DE232" s="208">
        <f t="shared" si="1803"/>
        <v>0</v>
      </c>
      <c r="DF232" s="208">
        <f t="shared" si="1803"/>
        <v>706.63418820345998</v>
      </c>
      <c r="DG232" s="208">
        <f t="shared" si="1803"/>
        <v>21030.874655041058</v>
      </c>
      <c r="DH232" s="209" t="e">
        <f t="shared" si="1803"/>
        <v>#DIV/0!</v>
      </c>
      <c r="DI232" s="147">
        <f t="shared" si="1803"/>
        <v>0</v>
      </c>
      <c r="DJ232" s="208">
        <f t="shared" si="1803"/>
        <v>0</v>
      </c>
      <c r="DK232" s="208">
        <f t="shared" si="1803"/>
        <v>985.91125102334445</v>
      </c>
      <c r="DL232" s="208">
        <f t="shared" si="1803"/>
        <v>1214.9059864406779</v>
      </c>
      <c r="DM232" s="145">
        <f t="shared" si="1803"/>
        <v>8471.7799999999988</v>
      </c>
      <c r="DN232" s="208">
        <f t="shared" si="1803"/>
        <v>8471.7799999999988</v>
      </c>
      <c r="DO232" s="208">
        <f t="shared" si="1803"/>
        <v>661.94595037062322</v>
      </c>
      <c r="DP232" s="208">
        <f t="shared" si="1803"/>
        <v>819.99239623082781</v>
      </c>
      <c r="DQ232" s="208">
        <f t="shared" si="1803"/>
        <v>19125.360718456668</v>
      </c>
      <c r="DR232" s="209" t="e">
        <f t="shared" si="1803"/>
        <v>#DIV/0!</v>
      </c>
      <c r="DS232" s="147">
        <f t="shared" si="1803"/>
        <v>0</v>
      </c>
      <c r="DT232" s="208">
        <f t="shared" si="1803"/>
        <v>0</v>
      </c>
      <c r="DU232" s="208">
        <f t="shared" si="1803"/>
        <v>0</v>
      </c>
      <c r="DV232" s="208">
        <f t="shared" si="1803"/>
        <v>3233.9539593220343</v>
      </c>
      <c r="DW232" s="145">
        <f t="shared" si="1803"/>
        <v>8471.7799999999988</v>
      </c>
      <c r="DX232" s="208">
        <f t="shared" si="1803"/>
        <v>8471.7799999999988</v>
      </c>
      <c r="DY232" s="208">
        <f t="shared" si="1803"/>
        <v>0</v>
      </c>
      <c r="DZ232" s="208">
        <f t="shared" si="1803"/>
        <v>2182.0479174270813</v>
      </c>
      <c r="EA232" s="208">
        <f t="shared" ref="EA232:GL232" si="1804">IF(EA227&gt;=0,EA227*0.2,0)+EA229+EA230-EA231</f>
        <v>46959.275920285785</v>
      </c>
      <c r="EB232" s="209" t="e">
        <f t="shared" si="1804"/>
        <v>#DIV/0!</v>
      </c>
      <c r="EC232" s="147">
        <f t="shared" si="1804"/>
        <v>0</v>
      </c>
      <c r="ED232" s="208">
        <f t="shared" si="1804"/>
        <v>0</v>
      </c>
      <c r="EE232" s="208">
        <f t="shared" si="1804"/>
        <v>15492.801326446428</v>
      </c>
      <c r="EF232" s="208">
        <f t="shared" si="1804"/>
        <v>8408.4618779661014</v>
      </c>
      <c r="EG232" s="145">
        <f>+EG228+EG229+EG230+EG231</f>
        <v>59052</v>
      </c>
      <c r="EH232" s="208">
        <f t="shared" ref="EH232:EJ232" si="1805">IF(EH227&gt;=0,EH227*0.2,0)+EH229+EH230-EH231</f>
        <v>65568</v>
      </c>
      <c r="EI232" s="208">
        <f t="shared" si="1805"/>
        <v>0</v>
      </c>
      <c r="EJ232" s="208">
        <f t="shared" si="1805"/>
        <v>6683.6269216407381</v>
      </c>
      <c r="EK232" s="208">
        <f t="shared" si="1804"/>
        <v>-65568</v>
      </c>
      <c r="EL232" s="209" t="e">
        <f t="shared" si="1804"/>
        <v>#DIV/0!</v>
      </c>
      <c r="EM232" s="147">
        <f t="shared" si="1804"/>
        <v>18709.029228385542</v>
      </c>
      <c r="EN232" s="208">
        <f t="shared" si="1804"/>
        <v>11833.23614366386</v>
      </c>
      <c r="EO232" s="208">
        <f t="shared" si="1804"/>
        <v>5839.1610982810053</v>
      </c>
      <c r="EP232" s="208">
        <f t="shared" si="1804"/>
        <v>1036.631986440678</v>
      </c>
      <c r="EQ232" s="145">
        <f t="shared" si="1804"/>
        <v>6187.7796068636599</v>
      </c>
      <c r="ER232" s="208">
        <f t="shared" si="1804"/>
        <v>0</v>
      </c>
      <c r="ES232" s="208">
        <f t="shared" si="1804"/>
        <v>10165.031908135941</v>
      </c>
      <c r="ET232" s="208">
        <f t="shared" si="1804"/>
        <v>724.17791891857132</v>
      </c>
      <c r="EU232" s="208">
        <f t="shared" si="1804"/>
        <v>12521.249621521894</v>
      </c>
      <c r="EV232" s="209" t="e">
        <f t="shared" si="1804"/>
        <v>#DIV/0!</v>
      </c>
      <c r="EW232" s="147">
        <f t="shared" si="1804"/>
        <v>0</v>
      </c>
      <c r="EX232" s="208">
        <f t="shared" si="1804"/>
        <v>0</v>
      </c>
      <c r="EY232" s="208">
        <f t="shared" si="1804"/>
        <v>12058.031474050849</v>
      </c>
      <c r="EZ232" s="208">
        <f t="shared" si="1804"/>
        <v>1106.4739864406781</v>
      </c>
      <c r="FA232" s="145">
        <f t="shared" si="1804"/>
        <v>0</v>
      </c>
      <c r="FB232" s="208">
        <f t="shared" si="1804"/>
        <v>0</v>
      </c>
      <c r="FC232" s="208">
        <f t="shared" si="1804"/>
        <v>0</v>
      </c>
      <c r="FD232" s="208">
        <f t="shared" si="1804"/>
        <v>431.50489059153608</v>
      </c>
      <c r="FE232" s="208">
        <f t="shared" si="1804"/>
        <v>19219.092415247625</v>
      </c>
      <c r="FF232" s="209" t="e">
        <f t="shared" si="1804"/>
        <v>#DIV/0!</v>
      </c>
      <c r="FG232" s="147">
        <f t="shared" si="1804"/>
        <v>6852.5389204818639</v>
      </c>
      <c r="FH232" s="208">
        <f t="shared" si="1804"/>
        <v>0</v>
      </c>
      <c r="FI232" s="208">
        <f t="shared" si="1804"/>
        <v>19369.171682877561</v>
      </c>
      <c r="FJ232" s="208">
        <f t="shared" si="1804"/>
        <v>1623.8939864406782</v>
      </c>
      <c r="FK232" s="145">
        <f t="shared" si="1804"/>
        <v>0</v>
      </c>
      <c r="FL232" s="208">
        <f t="shared" si="1804"/>
        <v>0</v>
      </c>
      <c r="FM232" s="208">
        <f t="shared" si="1804"/>
        <v>19421.092350115858</v>
      </c>
      <c r="FN232" s="208">
        <f t="shared" si="1804"/>
        <v>1931.2140113969792</v>
      </c>
      <c r="FO232" s="208">
        <f t="shared" si="1804"/>
        <v>25345.572958738587</v>
      </c>
      <c r="FP232" s="209" t="e">
        <f t="shared" si="1804"/>
        <v>#DIV/0!</v>
      </c>
      <c r="FQ232" s="147">
        <f t="shared" si="1804"/>
        <v>19442.382317635202</v>
      </c>
      <c r="FR232" s="208">
        <f t="shared" si="1804"/>
        <v>0</v>
      </c>
      <c r="FS232" s="208">
        <f t="shared" si="1804"/>
        <v>37266.364255209424</v>
      </c>
      <c r="FT232" s="208">
        <f t="shared" si="1804"/>
        <v>3766.9999593220341</v>
      </c>
      <c r="FU232" s="145">
        <f t="shared" si="1804"/>
        <v>0</v>
      </c>
      <c r="FV232" s="208">
        <f t="shared" si="1804"/>
        <v>0</v>
      </c>
      <c r="FW232" s="208">
        <f t="shared" si="1804"/>
        <v>28482.124621249644</v>
      </c>
      <c r="FX232" s="208">
        <f t="shared" si="1804"/>
        <v>3086.8968209070867</v>
      </c>
      <c r="FY232" s="208">
        <f t="shared" si="1804"/>
        <v>57085.914995508108</v>
      </c>
      <c r="FZ232" s="209" t="e">
        <f t="shared" si="1804"/>
        <v>#DIV/0!</v>
      </c>
      <c r="GA232" s="147">
        <f t="shared" si="1804"/>
        <v>1547.8161859885063</v>
      </c>
      <c r="GB232" s="208">
        <f t="shared" si="1804"/>
        <v>0</v>
      </c>
      <c r="GC232" s="208">
        <f t="shared" si="1804"/>
        <v>36887.763214045495</v>
      </c>
      <c r="GD232" s="208">
        <f t="shared" si="1804"/>
        <v>7000.9539186440688</v>
      </c>
      <c r="GE232" s="145">
        <f t="shared" si="1804"/>
        <v>8471.7799999999988</v>
      </c>
      <c r="GF232" s="208">
        <f t="shared" si="1804"/>
        <v>8471.7799999999988</v>
      </c>
      <c r="GG232" s="208">
        <f t="shared" si="1804"/>
        <v>17513.374725262529</v>
      </c>
      <c r="GH232" s="208">
        <f t="shared" si="1804"/>
        <v>5268.9447383341676</v>
      </c>
      <c r="GI232" s="208">
        <f t="shared" si="1804"/>
        <v>104045.19091579388</v>
      </c>
      <c r="GJ232" s="209" t="e">
        <f t="shared" si="1804"/>
        <v>#DIV/0!</v>
      </c>
      <c r="GK232" s="147">
        <f t="shared" si="1804"/>
        <v>-5517.95</v>
      </c>
      <c r="GL232" s="208">
        <f t="shared" si="1804"/>
        <v>-5517.95</v>
      </c>
      <c r="GM232" s="208">
        <f t="shared" ref="GM232:GN232" si="1806">IF(GM227&gt;=0,GM227*0.2,0)+GM229+GM230-GM231</f>
        <v>52759.165581655834</v>
      </c>
      <c r="GN232" s="208">
        <f t="shared" si="1806"/>
        <v>12175.461837288136</v>
      </c>
      <c r="GO232" s="145">
        <f>IF(GO227&gt;=0,GO227*0.2,0)+GO229+GO230-GO231</f>
        <v>104224.70600000001</v>
      </c>
      <c r="GP232" s="208">
        <f t="shared" ref="GP232:GT232" si="1807">IF(GP227&gt;=0,GP227*0.2,0)+GP229+GP230-GP231</f>
        <v>104224.70600000001</v>
      </c>
      <c r="GQ232" s="208">
        <f t="shared" si="1807"/>
        <v>0</v>
      </c>
      <c r="GR232" s="208">
        <f t="shared" si="1807"/>
        <v>9770.5237425478263</v>
      </c>
      <c r="GS232" s="208">
        <f t="shared" si="1807"/>
        <v>-78851.818918995865</v>
      </c>
      <c r="GT232" s="209" t="e">
        <f t="shared" si="1807"/>
        <v>#DIV/0!</v>
      </c>
      <c r="GV232" s="31">
        <f>+GK232-[1]Шатура!GK211</f>
        <v>-5517.95</v>
      </c>
      <c r="GX232" s="65">
        <f t="shared" si="1619"/>
        <v>-15469.421326611908</v>
      </c>
      <c r="GZ232" s="79">
        <f t="shared" si="1801"/>
        <v>7483</v>
      </c>
      <c r="HB232" s="65">
        <f>+CI228+CI230+CI229+CI231</f>
        <v>15469.4213266119</v>
      </c>
    </row>
    <row r="233" spans="1:214" ht="15" x14ac:dyDescent="0.2">
      <c r="A233" s="210"/>
      <c r="B233" s="211" t="s">
        <v>489</v>
      </c>
      <c r="C233" s="149">
        <f t="shared" ref="C233" si="1808">SUM(D233:F233)</f>
        <v>0</v>
      </c>
      <c r="D233" s="157">
        <f>+[1]Аппарат!D228+[1]Филиалы!D152</f>
        <v>0</v>
      </c>
      <c r="E233" s="157">
        <f>+[1]Аппарат!E228</f>
        <v>0</v>
      </c>
      <c r="F233" s="157">
        <f>+[1]Аппарат!F228</f>
        <v>0</v>
      </c>
      <c r="G233" s="150">
        <f t="shared" si="1413"/>
        <v>0</v>
      </c>
      <c r="H233" s="157">
        <f>+[1]Аппарат!H228+[1]Филиалы!H152</f>
        <v>0</v>
      </c>
      <c r="I233" s="157">
        <f>+[1]Аппарат!I228</f>
        <v>0</v>
      </c>
      <c r="J233" s="157">
        <f>+[1]Аппарат!J228</f>
        <v>0</v>
      </c>
      <c r="K233" s="157">
        <f t="shared" ref="K233" si="1809">+C233-G233</f>
        <v>0</v>
      </c>
      <c r="L233" s="158" t="e">
        <f t="shared" ref="L233" si="1810">+G233/C233*100-100</f>
        <v>#DIV/0!</v>
      </c>
      <c r="M233" s="149">
        <f t="shared" ref="M233" si="1811">SUM(N233:P233)</f>
        <v>0</v>
      </c>
      <c r="N233" s="157">
        <f>+[1]Аппарат!N228+[1]Филиалы!N152</f>
        <v>0</v>
      </c>
      <c r="O233" s="157">
        <f>+[1]Аппарат!O228</f>
        <v>0</v>
      </c>
      <c r="P233" s="157">
        <f>+[1]Аппарат!P228</f>
        <v>0</v>
      </c>
      <c r="Q233" s="150">
        <f t="shared" si="1644"/>
        <v>0</v>
      </c>
      <c r="R233" s="157">
        <f>+[1]Аппарат!R228+[1]Филиалы!R152</f>
        <v>0</v>
      </c>
      <c r="S233" s="157">
        <f>+[1]Аппарат!S228</f>
        <v>0</v>
      </c>
      <c r="T233" s="157">
        <f>+[1]Аппарат!T228</f>
        <v>0</v>
      </c>
      <c r="U233" s="157">
        <f t="shared" ref="U233" si="1812">+M233-Q233</f>
        <v>0</v>
      </c>
      <c r="V233" s="158" t="e">
        <f t="shared" ref="V233" si="1813">+Q233/M233*100-100</f>
        <v>#DIV/0!</v>
      </c>
      <c r="W233" s="149">
        <f t="shared" si="1739"/>
        <v>0</v>
      </c>
      <c r="X233" s="157">
        <f>+[1]Аппарат!X228+[1]Филиалы!X152</f>
        <v>0</v>
      </c>
      <c r="Y233" s="157">
        <f>+[1]Аппарат!Y228</f>
        <v>0</v>
      </c>
      <c r="Z233" s="157">
        <f>+[1]Аппарат!Z228</f>
        <v>0</v>
      </c>
      <c r="AA233" s="150">
        <f t="shared" si="1740"/>
        <v>0</v>
      </c>
      <c r="AB233" s="157">
        <f>+[1]Аппарат!AB228+[1]Филиалы!AB152</f>
        <v>0</v>
      </c>
      <c r="AC233" s="157">
        <f>+[1]Аппарат!AC228</f>
        <v>0</v>
      </c>
      <c r="AD233" s="157">
        <f>+[1]Аппарат!AD228</f>
        <v>0</v>
      </c>
      <c r="AE233" s="157">
        <f t="shared" ref="AE233" si="1814">+W233-AA233</f>
        <v>0</v>
      </c>
      <c r="AF233" s="158" t="e">
        <f t="shared" ref="AF233" si="1815">+AA233/W233*100-100</f>
        <v>#DIV/0!</v>
      </c>
      <c r="AG233" s="149">
        <f t="shared" si="1743"/>
        <v>0</v>
      </c>
      <c r="AH233" s="68">
        <f t="shared" ref="AH233:AJ233" si="1816">+D233+N233+X233</f>
        <v>0</v>
      </c>
      <c r="AI233" s="68">
        <f t="shared" si="1816"/>
        <v>0</v>
      </c>
      <c r="AJ233" s="68">
        <f t="shared" si="1816"/>
        <v>0</v>
      </c>
      <c r="AK233" s="150">
        <f t="shared" si="1745"/>
        <v>0</v>
      </c>
      <c r="AL233" s="68">
        <f t="shared" ref="AL233:AN233" si="1817">+H233+R233+AB233</f>
        <v>0</v>
      </c>
      <c r="AM233" s="68">
        <f t="shared" si="1817"/>
        <v>0</v>
      </c>
      <c r="AN233" s="68">
        <f t="shared" si="1817"/>
        <v>0</v>
      </c>
      <c r="AO233" s="157">
        <f t="shared" ref="AO233" si="1818">+AG233-AK233</f>
        <v>0</v>
      </c>
      <c r="AP233" s="158" t="e">
        <f t="shared" ref="AP233" si="1819">+AK233/AG233*100-100</f>
        <v>#DIV/0!</v>
      </c>
      <c r="AQ233" s="149">
        <f t="shared" si="1749"/>
        <v>0</v>
      </c>
      <c r="AR233" s="157">
        <f>+[1]Аппарат!AR228+[1]Филиалы!AR152</f>
        <v>0</v>
      </c>
      <c r="AS233" s="157">
        <f>+[1]Аппарат!AS228</f>
        <v>0</v>
      </c>
      <c r="AT233" s="157">
        <f>+[1]Аппарат!AT228</f>
        <v>0</v>
      </c>
      <c r="AU233" s="150">
        <f t="shared" si="1750"/>
        <v>0</v>
      </c>
      <c r="AV233" s="157">
        <f>+[1]Аппарат!AV228+[1]Филиалы!AV152</f>
        <v>0</v>
      </c>
      <c r="AW233" s="157">
        <f>+[1]Аппарат!AW228</f>
        <v>0</v>
      </c>
      <c r="AX233" s="157">
        <f>+[1]Аппарат!AX228</f>
        <v>0</v>
      </c>
      <c r="AY233" s="157">
        <f t="shared" ref="AY233" si="1820">+AQ233-AU233</f>
        <v>0</v>
      </c>
      <c r="AZ233" s="158" t="e">
        <f t="shared" ref="AZ233" si="1821">+AU233/AQ233*100-100</f>
        <v>#DIV/0!</v>
      </c>
      <c r="BA233" s="149">
        <f t="shared" si="1753"/>
        <v>0</v>
      </c>
      <c r="BB233" s="157">
        <f>+[1]Аппарат!BB228+[1]Филиалы!BB152</f>
        <v>0</v>
      </c>
      <c r="BC233" s="157">
        <f>+[1]Аппарат!BC228</f>
        <v>0</v>
      </c>
      <c r="BD233" s="157">
        <f>+[1]Аппарат!BD228</f>
        <v>0</v>
      </c>
      <c r="BE233" s="150">
        <f t="shared" si="1754"/>
        <v>0</v>
      </c>
      <c r="BF233" s="157">
        <f>+[1]Аппарат!BF228+[1]Филиалы!BF152</f>
        <v>0</v>
      </c>
      <c r="BG233" s="157">
        <f>+[1]Аппарат!BG228</f>
        <v>0</v>
      </c>
      <c r="BH233" s="157">
        <f>+[1]Аппарат!BH228</f>
        <v>0</v>
      </c>
      <c r="BI233" s="157">
        <f t="shared" ref="BI233" si="1822">+BA233-BE233</f>
        <v>0</v>
      </c>
      <c r="BJ233" s="158" t="e">
        <f t="shared" ref="BJ233" si="1823">+BE233/BA233*100-100</f>
        <v>#DIV/0!</v>
      </c>
      <c r="BK233" s="149">
        <f t="shared" si="1757"/>
        <v>0</v>
      </c>
      <c r="BL233" s="157">
        <f>+[1]Аппарат!BL228+[1]Филиалы!BL152</f>
        <v>0</v>
      </c>
      <c r="BM233" s="157">
        <f>+[1]Аппарат!BM228</f>
        <v>0</v>
      </c>
      <c r="BN233" s="157">
        <f>+[1]Аппарат!BN228</f>
        <v>0</v>
      </c>
      <c r="BO233" s="150">
        <f t="shared" si="1758"/>
        <v>50</v>
      </c>
      <c r="BP233" s="157">
        <v>50</v>
      </c>
      <c r="BQ233" s="157">
        <f>+[1]Аппарат!BQ228</f>
        <v>0</v>
      </c>
      <c r="BR233" s="157">
        <f>+[1]Аппарат!BR228</f>
        <v>0</v>
      </c>
      <c r="BS233" s="157">
        <f t="shared" ref="BS233" si="1824">+BK233-BO233</f>
        <v>-50</v>
      </c>
      <c r="BT233" s="158" t="e">
        <f t="shared" ref="BT233" si="1825">+BO233/BK233*100-100</f>
        <v>#DIV/0!</v>
      </c>
      <c r="BU233" s="149">
        <f t="shared" si="1761"/>
        <v>0</v>
      </c>
      <c r="BV233" s="68">
        <f t="shared" ref="BV233:BX233" si="1826">+AR233+BB233+BL233</f>
        <v>0</v>
      </c>
      <c r="BW233" s="68">
        <f t="shared" si="1826"/>
        <v>0</v>
      </c>
      <c r="BX233" s="68">
        <f t="shared" si="1826"/>
        <v>0</v>
      </c>
      <c r="BY233" s="150">
        <f t="shared" si="1763"/>
        <v>50</v>
      </c>
      <c r="BZ233" s="68">
        <f t="shared" ref="BZ233:CB233" si="1827">+AV233+BF233+BP233</f>
        <v>50</v>
      </c>
      <c r="CA233" s="68">
        <f t="shared" si="1827"/>
        <v>0</v>
      </c>
      <c r="CB233" s="68">
        <f t="shared" si="1827"/>
        <v>0</v>
      </c>
      <c r="CC233" s="157">
        <f t="shared" ref="CC233" si="1828">+BU233-BY233</f>
        <v>-50</v>
      </c>
      <c r="CD233" s="158" t="e">
        <f t="shared" ref="CD233" si="1829">+BY233/BU233*100-100</f>
        <v>#DIV/0!</v>
      </c>
      <c r="CE233" s="149">
        <f t="shared" si="1767"/>
        <v>0</v>
      </c>
      <c r="CF233" s="68">
        <f t="shared" ref="CF233:CH233" si="1830">+AH233+BV233</f>
        <v>0</v>
      </c>
      <c r="CG233" s="68">
        <f t="shared" si="1830"/>
        <v>0</v>
      </c>
      <c r="CH233" s="68">
        <f t="shared" si="1830"/>
        <v>0</v>
      </c>
      <c r="CI233" s="150">
        <f t="shared" si="1769"/>
        <v>50</v>
      </c>
      <c r="CJ233" s="68">
        <f t="shared" ref="CJ233:CL233" si="1831">+AL233+BZ233</f>
        <v>50</v>
      </c>
      <c r="CK233" s="68">
        <f t="shared" si="1831"/>
        <v>0</v>
      </c>
      <c r="CL233" s="68">
        <f t="shared" si="1831"/>
        <v>0</v>
      </c>
      <c r="CM233" s="157">
        <f t="shared" ref="CM233" si="1832">+CE233-CI233</f>
        <v>-50</v>
      </c>
      <c r="CN233" s="158" t="e">
        <f t="shared" ref="CN233" si="1833">+CI233/CE233*100-100</f>
        <v>#DIV/0!</v>
      </c>
      <c r="CO233" s="149">
        <f t="shared" ref="CO233" si="1834">SUM(CP233:CR233)</f>
        <v>0</v>
      </c>
      <c r="CP233" s="157">
        <f>+[1]Аппарат!AM228+[1]Филиалы!CP152</f>
        <v>0</v>
      </c>
      <c r="CQ233" s="157">
        <f>+[1]Аппарат!CQ228</f>
        <v>0</v>
      </c>
      <c r="CR233" s="157">
        <f>+[1]Аппарат!CR228</f>
        <v>0</v>
      </c>
      <c r="CS233" s="150">
        <f t="shared" si="1581"/>
        <v>0</v>
      </c>
      <c r="CT233" s="157">
        <f>+[1]Аппарат!CT228+[1]Филиалы!CT152</f>
        <v>0</v>
      </c>
      <c r="CU233" s="157">
        <f>+[1]Аппарат!CU228</f>
        <v>0</v>
      </c>
      <c r="CV233" s="157">
        <f>+[1]Аппарат!CV228</f>
        <v>0</v>
      </c>
      <c r="CW233" s="157">
        <f t="shared" si="1582"/>
        <v>0</v>
      </c>
      <c r="CX233" s="158" t="e">
        <f t="shared" si="1583"/>
        <v>#DIV/0!</v>
      </c>
      <c r="CY233" s="149">
        <f t="shared" ref="CY233" si="1835">SUM(CZ233:DB233)</f>
        <v>0</v>
      </c>
      <c r="CZ233" s="157">
        <f>+[1]Аппарат!CZ228+[1]Филиалы!CZ152</f>
        <v>0</v>
      </c>
      <c r="DA233" s="157">
        <f>+[1]Аппарат!DA228</f>
        <v>0</v>
      </c>
      <c r="DB233" s="157">
        <f>+[1]Аппарат!DB228</f>
        <v>0</v>
      </c>
      <c r="DC233" s="150">
        <f t="shared" si="1645"/>
        <v>0</v>
      </c>
      <c r="DD233" s="157">
        <f>+[1]Аппарат!DD228+[1]Филиалы!DD152</f>
        <v>0</v>
      </c>
      <c r="DE233" s="157">
        <f>+[1]Аппарат!DE228</f>
        <v>0</v>
      </c>
      <c r="DF233" s="157">
        <f>+[1]Аппарат!DF228</f>
        <v>0</v>
      </c>
      <c r="DG233" s="157">
        <f t="shared" si="1586"/>
        <v>0</v>
      </c>
      <c r="DH233" s="158" t="e">
        <f t="shared" si="1587"/>
        <v>#DIV/0!</v>
      </c>
      <c r="DI233" s="149">
        <f t="shared" si="1775"/>
        <v>0</v>
      </c>
      <c r="DJ233" s="157">
        <f>+[1]Аппарат!DJ228+[1]Филиалы!DJ152</f>
        <v>0</v>
      </c>
      <c r="DK233" s="157">
        <f>+[1]Аппарат!DK228</f>
        <v>0</v>
      </c>
      <c r="DL233" s="157">
        <f>+[1]Аппарат!DL228</f>
        <v>0</v>
      </c>
      <c r="DM233" s="150">
        <f t="shared" si="1776"/>
        <v>0</v>
      </c>
      <c r="DN233" s="157">
        <f>+[1]Аппарат!DN228+[1]Филиалы!DN152</f>
        <v>0</v>
      </c>
      <c r="DO233" s="157">
        <f>+[1]Аппарат!DO228</f>
        <v>0</v>
      </c>
      <c r="DP233" s="157">
        <f>+[1]Аппарат!DP228</f>
        <v>0</v>
      </c>
      <c r="DQ233" s="157">
        <f t="shared" si="1588"/>
        <v>0</v>
      </c>
      <c r="DR233" s="158" t="e">
        <f t="shared" si="1589"/>
        <v>#DIV/0!</v>
      </c>
      <c r="DS233" s="149">
        <f t="shared" si="1590"/>
        <v>0</v>
      </c>
      <c r="DT233" s="68">
        <f t="shared" ref="DT233:DV233" si="1836">+CP233+CZ233+DJ233</f>
        <v>0</v>
      </c>
      <c r="DU233" s="68">
        <f t="shared" si="1836"/>
        <v>0</v>
      </c>
      <c r="DV233" s="68">
        <f t="shared" si="1836"/>
        <v>0</v>
      </c>
      <c r="DW233" s="150">
        <f t="shared" si="1778"/>
        <v>0</v>
      </c>
      <c r="DX233" s="68">
        <f t="shared" ref="DX233:DZ233" si="1837">+CT233+DD233+DN233</f>
        <v>0</v>
      </c>
      <c r="DY233" s="68">
        <f t="shared" si="1837"/>
        <v>0</v>
      </c>
      <c r="DZ233" s="68">
        <f t="shared" si="1837"/>
        <v>0</v>
      </c>
      <c r="EA233" s="157">
        <f t="shared" si="1593"/>
        <v>0</v>
      </c>
      <c r="EB233" s="158" t="e">
        <f t="shared" si="1594"/>
        <v>#DIV/0!</v>
      </c>
      <c r="EC233" s="149">
        <f t="shared" si="1595"/>
        <v>0</v>
      </c>
      <c r="ED233" s="68">
        <f t="shared" ref="ED233:EF233" si="1838">+CF233+DT233</f>
        <v>0</v>
      </c>
      <c r="EE233" s="68">
        <f t="shared" si="1838"/>
        <v>0</v>
      </c>
      <c r="EF233" s="68">
        <f t="shared" si="1838"/>
        <v>0</v>
      </c>
      <c r="EG233" s="150">
        <f t="shared" si="1781"/>
        <v>-8091</v>
      </c>
      <c r="EH233" s="68">
        <v>-8091</v>
      </c>
      <c r="EI233" s="68">
        <f t="shared" ref="EI233:EJ233" si="1839">+CK233+DY233</f>
        <v>0</v>
      </c>
      <c r="EJ233" s="68">
        <f t="shared" si="1839"/>
        <v>0</v>
      </c>
      <c r="EK233" s="157">
        <f t="shared" si="1598"/>
        <v>8091</v>
      </c>
      <c r="EL233" s="158" t="e">
        <f t="shared" si="1599"/>
        <v>#DIV/0!</v>
      </c>
      <c r="EM233" s="149">
        <f t="shared" si="1783"/>
        <v>0</v>
      </c>
      <c r="EN233" s="157">
        <f>+[1]Аппарат!EN228+[1]Филиалы!EN152</f>
        <v>0</v>
      </c>
      <c r="EO233" s="157">
        <f>+[1]Аппарат!EO228</f>
        <v>0</v>
      </c>
      <c r="EP233" s="157">
        <f>+[1]Аппарат!EP228</f>
        <v>0</v>
      </c>
      <c r="EQ233" s="150">
        <f t="shared" si="1784"/>
        <v>0</v>
      </c>
      <c r="ER233" s="157">
        <f>+[1]Аппарат!ER228+[1]Филиалы!ER152</f>
        <v>0</v>
      </c>
      <c r="ES233" s="157">
        <f>+[1]Аппарат!ES228</f>
        <v>0</v>
      </c>
      <c r="ET233" s="157">
        <f>+[1]Аппарат!ET228</f>
        <v>0</v>
      </c>
      <c r="EU233" s="157">
        <f t="shared" si="1600"/>
        <v>0</v>
      </c>
      <c r="EV233" s="158" t="e">
        <f t="shared" si="1601"/>
        <v>#DIV/0!</v>
      </c>
      <c r="EW233" s="149">
        <f t="shared" si="1785"/>
        <v>0</v>
      </c>
      <c r="EX233" s="157">
        <f>+[1]Аппарат!EX228+[1]Филиалы!EX152</f>
        <v>0</v>
      </c>
      <c r="EY233" s="157">
        <f>+[1]Аппарат!EY228</f>
        <v>0</v>
      </c>
      <c r="EZ233" s="157">
        <f>+[1]Аппарат!EZ228</f>
        <v>0</v>
      </c>
      <c r="FA233" s="150">
        <f t="shared" si="1786"/>
        <v>0</v>
      </c>
      <c r="FB233" s="157">
        <f>+[1]Аппарат!FB228+[1]Филиалы!FB152</f>
        <v>0</v>
      </c>
      <c r="FC233" s="157">
        <f>+[1]Аппарат!FC228</f>
        <v>0</v>
      </c>
      <c r="FD233" s="157">
        <f>+[1]Аппарат!FD228</f>
        <v>0</v>
      </c>
      <c r="FE233" s="157">
        <f t="shared" si="1602"/>
        <v>0</v>
      </c>
      <c r="FF233" s="158" t="e">
        <f t="shared" si="1603"/>
        <v>#DIV/0!</v>
      </c>
      <c r="FG233" s="149">
        <f t="shared" si="1787"/>
        <v>0</v>
      </c>
      <c r="FH233" s="157">
        <f>+[1]Аппарат!FH228+[1]Филиалы!FH152</f>
        <v>0</v>
      </c>
      <c r="FI233" s="157">
        <f>+[1]Аппарат!FI228</f>
        <v>0</v>
      </c>
      <c r="FJ233" s="157">
        <f>+[1]Аппарат!FJ228</f>
        <v>0</v>
      </c>
      <c r="FK233" s="150">
        <f t="shared" si="1788"/>
        <v>0</v>
      </c>
      <c r="FL233" s="157">
        <f>+[1]Аппарат!FL228+[1]Филиалы!FL152</f>
        <v>0</v>
      </c>
      <c r="FM233" s="157">
        <f>+[1]Аппарат!FM228</f>
        <v>0</v>
      </c>
      <c r="FN233" s="157">
        <f>+[1]Аппарат!FN228</f>
        <v>0</v>
      </c>
      <c r="FO233" s="157">
        <f t="shared" si="1604"/>
        <v>0</v>
      </c>
      <c r="FP233" s="158" t="e">
        <f t="shared" si="1605"/>
        <v>#DIV/0!</v>
      </c>
      <c r="FQ233" s="149">
        <f t="shared" si="1789"/>
        <v>0</v>
      </c>
      <c r="FR233" s="68">
        <f t="shared" ref="FR233:FT233" si="1840">+EN233+EX233+FH233</f>
        <v>0</v>
      </c>
      <c r="FS233" s="68">
        <f t="shared" si="1840"/>
        <v>0</v>
      </c>
      <c r="FT233" s="68">
        <f t="shared" si="1840"/>
        <v>0</v>
      </c>
      <c r="FU233" s="150">
        <f t="shared" si="1791"/>
        <v>0</v>
      </c>
      <c r="FV233" s="68">
        <f t="shared" ref="FV233:FX233" si="1841">+ER233+FB233+FL233</f>
        <v>0</v>
      </c>
      <c r="FW233" s="68">
        <f t="shared" si="1841"/>
        <v>0</v>
      </c>
      <c r="FX233" s="68">
        <f t="shared" si="1841"/>
        <v>0</v>
      </c>
      <c r="FY233" s="157">
        <f t="shared" si="1608"/>
        <v>0</v>
      </c>
      <c r="FZ233" s="158" t="e">
        <f t="shared" si="1609"/>
        <v>#DIV/0!</v>
      </c>
      <c r="GA233" s="149">
        <f t="shared" si="1793"/>
        <v>0</v>
      </c>
      <c r="GB233" s="68">
        <f>+DT233+FR233</f>
        <v>0</v>
      </c>
      <c r="GC233" s="68">
        <f>+DU233+FS233</f>
        <v>0</v>
      </c>
      <c r="GD233" s="68">
        <f>+DV233+FT233</f>
        <v>0</v>
      </c>
      <c r="GE233" s="150">
        <f t="shared" si="1795"/>
        <v>0</v>
      </c>
      <c r="GF233" s="68">
        <f>+DX233+FV233</f>
        <v>0</v>
      </c>
      <c r="GG233" s="68">
        <f>+DY233+FW233</f>
        <v>0</v>
      </c>
      <c r="GH233" s="68">
        <f>+DZ233+FX233</f>
        <v>0</v>
      </c>
      <c r="GI233" s="157">
        <f t="shared" si="1612"/>
        <v>0</v>
      </c>
      <c r="GJ233" s="158" t="e">
        <f t="shared" si="1613"/>
        <v>#DIV/0!</v>
      </c>
      <c r="GK233" s="149">
        <f t="shared" si="1797"/>
        <v>0</v>
      </c>
      <c r="GL233" s="68">
        <f t="shared" ref="GL233:GN233" si="1842">+ED233+FR233</f>
        <v>0</v>
      </c>
      <c r="GM233" s="68">
        <f t="shared" si="1842"/>
        <v>0</v>
      </c>
      <c r="GN233" s="68">
        <f t="shared" si="1842"/>
        <v>0</v>
      </c>
      <c r="GO233" s="150">
        <f t="shared" si="1799"/>
        <v>-8307.7209999999995</v>
      </c>
      <c r="GP233" s="68">
        <v>-8307.7209999999995</v>
      </c>
      <c r="GQ233" s="68">
        <f t="shared" ref="GQ233:GR233" si="1843">+EI233+FW233</f>
        <v>0</v>
      </c>
      <c r="GR233" s="68">
        <f t="shared" si="1843"/>
        <v>0</v>
      </c>
      <c r="GS233" s="157">
        <f t="shared" si="1616"/>
        <v>8307.7209999999995</v>
      </c>
      <c r="GT233" s="158" t="e">
        <f t="shared" si="1617"/>
        <v>#DIV/0!</v>
      </c>
      <c r="GV233" s="31">
        <f>+GK233-[1]Шатура!GK212</f>
        <v>0</v>
      </c>
      <c r="GX233" s="65">
        <f t="shared" si="1619"/>
        <v>-50</v>
      </c>
      <c r="GZ233" s="79">
        <f t="shared" si="1801"/>
        <v>0</v>
      </c>
    </row>
    <row r="234" spans="1:214" s="100" customFormat="1" ht="16.5" thickBot="1" x14ac:dyDescent="0.25">
      <c r="A234" s="364" t="s">
        <v>490</v>
      </c>
      <c r="B234" s="365"/>
      <c r="C234" s="212">
        <f>+C227-C232-C233</f>
        <v>11480.344101409913</v>
      </c>
      <c r="D234" s="213">
        <f>+D227-D232-D233</f>
        <v>6061.9476755761307</v>
      </c>
      <c r="E234" s="213">
        <f t="shared" ref="E234:BN234" si="1844">+E227-E232-E233</f>
        <v>3180.7964800710702</v>
      </c>
      <c r="F234" s="213">
        <f t="shared" si="1844"/>
        <v>2237.5999457627122</v>
      </c>
      <c r="G234" s="213">
        <f t="shared" si="1844"/>
        <v>-29845.43282527526</v>
      </c>
      <c r="H234" s="213">
        <f t="shared" si="1844"/>
        <v>6847.4290408093129</v>
      </c>
      <c r="I234" s="213">
        <f t="shared" si="1844"/>
        <v>-41579.411791514627</v>
      </c>
      <c r="J234" s="213">
        <f t="shared" si="1844"/>
        <v>2540.2601321821599</v>
      </c>
      <c r="K234" s="213">
        <f t="shared" si="1844"/>
        <v>35356.184361630236</v>
      </c>
      <c r="L234" s="214" t="e">
        <f t="shared" si="1844"/>
        <v>#DIV/0!</v>
      </c>
      <c r="M234" s="212">
        <f t="shared" si="1844"/>
        <v>-19772.722737758373</v>
      </c>
      <c r="N234" s="213">
        <f t="shared" si="1844"/>
        <v>-41975.757504204972</v>
      </c>
      <c r="O234" s="213">
        <f t="shared" si="1844"/>
        <v>14383.947867394523</v>
      </c>
      <c r="P234" s="213">
        <f t="shared" si="1844"/>
        <v>3378.4799457627123</v>
      </c>
      <c r="Q234" s="213">
        <f t="shared" si="1844"/>
        <v>-112999.76601947467</v>
      </c>
      <c r="R234" s="213">
        <f t="shared" si="1844"/>
        <v>-63239.963949155586</v>
      </c>
      <c r="S234" s="213">
        <f t="shared" si="1844"/>
        <v>-52018.234801972467</v>
      </c>
      <c r="T234" s="213">
        <f t="shared" si="1844"/>
        <v>1806.7461853226778</v>
      </c>
      <c r="U234" s="213">
        <f t="shared" si="1844"/>
        <v>74578.718625373062</v>
      </c>
      <c r="V234" s="214" t="e">
        <f t="shared" si="1844"/>
        <v>#DIV/0!</v>
      </c>
      <c r="W234" s="212">
        <f t="shared" si="1844"/>
        <v>94707.200966297067</v>
      </c>
      <c r="X234" s="213">
        <f t="shared" si="1844"/>
        <v>25100.986452736775</v>
      </c>
      <c r="Y234" s="213">
        <f t="shared" si="1844"/>
        <v>65533.870567797567</v>
      </c>
      <c r="Z234" s="213">
        <f t="shared" si="1844"/>
        <v>4072.3439457627123</v>
      </c>
      <c r="AA234" s="213">
        <f t="shared" si="1844"/>
        <v>124017.71444815639</v>
      </c>
      <c r="AB234" s="213">
        <f t="shared" si="1844"/>
        <v>141058.72381769377</v>
      </c>
      <c r="AC234" s="213">
        <f t="shared" si="1844"/>
        <v>-30469.48779979063</v>
      </c>
      <c r="AD234" s="213">
        <f t="shared" si="1844"/>
        <v>7334.5808702951999</v>
      </c>
      <c r="AE234" s="213">
        <f t="shared" si="1844"/>
        <v>-37952.919102324304</v>
      </c>
      <c r="AF234" s="214" t="e">
        <f t="shared" si="1844"/>
        <v>#DIV/0!</v>
      </c>
      <c r="AG234" s="212">
        <f t="shared" si="1844"/>
        <v>90369.366877500026</v>
      </c>
      <c r="AH234" s="213">
        <f t="shared" si="1844"/>
        <v>-3022.089843814203</v>
      </c>
      <c r="AI234" s="213">
        <f t="shared" si="1844"/>
        <v>83098.61491526317</v>
      </c>
      <c r="AJ234" s="213">
        <f t="shared" si="1844"/>
        <v>9688.4238372881373</v>
      </c>
      <c r="AK234" s="213">
        <f>+AK227-AK232+AK230+AK231</f>
        <v>71876.721465445546</v>
      </c>
      <c r="AL234" s="213">
        <f t="shared" si="1844"/>
        <v>97317.097699178543</v>
      </c>
      <c r="AM234" s="213">
        <f t="shared" si="1844"/>
        <v>-124067.13439327771</v>
      </c>
      <c r="AN234" s="213">
        <f t="shared" si="1844"/>
        <v>11681.587187800038</v>
      </c>
      <c r="AO234" s="213">
        <f t="shared" si="1844"/>
        <v>80624.389505143583</v>
      </c>
      <c r="AP234" s="214" t="e">
        <f t="shared" si="1844"/>
        <v>#DIV/0!</v>
      </c>
      <c r="AQ234" s="212">
        <f t="shared" si="1844"/>
        <v>75468.399275411648</v>
      </c>
      <c r="AR234" s="213">
        <f t="shared" si="1844"/>
        <v>80520.92893456039</v>
      </c>
      <c r="AS234" s="213">
        <f t="shared" si="1844"/>
        <v>-10368.602006139281</v>
      </c>
      <c r="AT234" s="213">
        <f t="shared" si="1844"/>
        <v>3242.3519457627117</v>
      </c>
      <c r="AU234" s="213">
        <f t="shared" si="1844"/>
        <v>3621.5042246254657</v>
      </c>
      <c r="AV234" s="213">
        <f t="shared" si="1844"/>
        <v>11826.837910652685</v>
      </c>
      <c r="AW234" s="213">
        <f t="shared" si="1844"/>
        <v>-12341.259214795769</v>
      </c>
      <c r="AX234" s="213">
        <f t="shared" si="1844"/>
        <v>1667.6736858094396</v>
      </c>
      <c r="AY234" s="213">
        <f t="shared" si="1844"/>
        <v>71846.895050786115</v>
      </c>
      <c r="AZ234" s="214" t="e">
        <f t="shared" si="1844"/>
        <v>#DIV/0!</v>
      </c>
      <c r="BA234" s="212">
        <f t="shared" si="1844"/>
        <v>-243018.97414782742</v>
      </c>
      <c r="BB234" s="213">
        <f t="shared" si="1844"/>
        <v>-238115.96361330024</v>
      </c>
      <c r="BC234" s="213">
        <f t="shared" si="1844"/>
        <v>-9233.3104667305961</v>
      </c>
      <c r="BD234" s="213">
        <f t="shared" si="1844"/>
        <v>3464.2399457627121</v>
      </c>
      <c r="BE234" s="213">
        <f t="shared" si="1844"/>
        <v>165707.48421613447</v>
      </c>
      <c r="BF234" s="213">
        <f t="shared" si="1844"/>
        <v>184749.69307105264</v>
      </c>
      <c r="BG234" s="213">
        <f t="shared" si="1844"/>
        <v>-26408.730087657448</v>
      </c>
      <c r="BH234" s="213">
        <f t="shared" si="1844"/>
        <v>2084.7752152077437</v>
      </c>
      <c r="BI234" s="213">
        <f t="shared" si="1844"/>
        <v>-450153.32941799558</v>
      </c>
      <c r="BJ234" s="214" t="e">
        <f t="shared" si="1844"/>
        <v>#DIV/0!</v>
      </c>
      <c r="BK234" s="212">
        <f t="shared" si="1844"/>
        <v>-301036.80108420219</v>
      </c>
      <c r="BL234" s="213">
        <f t="shared" si="1844"/>
        <v>-301501.22668324818</v>
      </c>
      <c r="BM234" s="213">
        <f t="shared" si="1844"/>
        <v>-4914.3443331573962</v>
      </c>
      <c r="BN234" s="213">
        <f t="shared" si="1844"/>
        <v>4303.0159457627124</v>
      </c>
      <c r="BO234" s="213">
        <f>+BO227-BO232+BO230+BO231</f>
        <v>-165496.34738333637</v>
      </c>
      <c r="BP234" s="213">
        <f>+BP227-BP232+BP230+BP231</f>
        <v>-177239.69299724043</v>
      </c>
      <c r="BQ234" s="213">
        <f t="shared" ref="BQ234:EB234" si="1845">+BQ227-BQ232-BQ233</f>
        <v>6511.6557630857578</v>
      </c>
      <c r="BR234" s="213">
        <f t="shared" si="1845"/>
        <v>2883.0207280374075</v>
      </c>
      <c r="BS234" s="213">
        <f t="shared" si="1845"/>
        <v>-141011.45370086579</v>
      </c>
      <c r="BT234" s="214" t="e">
        <f t="shared" si="1845"/>
        <v>#DIV/0!</v>
      </c>
      <c r="BU234" s="212">
        <f t="shared" si="1845"/>
        <v>-449720.27613776526</v>
      </c>
      <c r="BV234" s="213">
        <f t="shared" si="1845"/>
        <v>-438966.02912834816</v>
      </c>
      <c r="BW234" s="213">
        <f t="shared" si="1845"/>
        <v>-24516.256806027272</v>
      </c>
      <c r="BX234" s="213">
        <f t="shared" si="1845"/>
        <v>11009.607837288137</v>
      </c>
      <c r="BY234" s="213">
        <f>+BY227-BY232+BY230+BY231</f>
        <v>35636.310534090604</v>
      </c>
      <c r="BZ234" s="213">
        <f>+BZ227-BZ232+BZ230+BZ231</f>
        <v>53489.17658391298</v>
      </c>
      <c r="CA234" s="213">
        <f t="shared" ref="CA234:CB234" si="1846">+CA227-CA232+CA230+CA231</f>
        <v>-30610.419598596007</v>
      </c>
      <c r="CB234" s="213">
        <f t="shared" si="1846"/>
        <v>6635.4696290545908</v>
      </c>
      <c r="CC234" s="213">
        <f t="shared" si="1845"/>
        <v>-501356.16430537851</v>
      </c>
      <c r="CD234" s="214" t="e">
        <f t="shared" si="1845"/>
        <v>#DIV/0!</v>
      </c>
      <c r="CE234" s="212">
        <f t="shared" si="1845"/>
        <v>-336758.56754089001</v>
      </c>
      <c r="CF234" s="213">
        <f t="shared" si="1845"/>
        <v>-441988.11897216213</v>
      </c>
      <c r="CG234" s="213">
        <f t="shared" si="1845"/>
        <v>63485.609470441334</v>
      </c>
      <c r="CH234" s="213">
        <f t="shared" si="1845"/>
        <v>20698.031674576272</v>
      </c>
      <c r="CI234" s="213">
        <f>+CI227-CI232+CI230+CI231-CI233</f>
        <v>110957.68130644763</v>
      </c>
      <c r="CJ234" s="213">
        <f t="shared" ref="CJ234:CL234" si="1847">+CJ227-CJ232+CJ230+CJ231-CJ233</f>
        <v>211404.17928309186</v>
      </c>
      <c r="CK234" s="213">
        <f t="shared" si="1847"/>
        <v>-154321.0149918737</v>
      </c>
      <c r="CL234" s="213">
        <f t="shared" si="1847"/>
        <v>18006.316016854627</v>
      </c>
      <c r="CM234" s="213">
        <f t="shared" si="1845"/>
        <v>-401881.6701739495</v>
      </c>
      <c r="CN234" s="214" t="e">
        <f t="shared" si="1845"/>
        <v>#DIV/0!</v>
      </c>
      <c r="CO234" s="212">
        <f t="shared" si="1845"/>
        <v>11141.349382959224</v>
      </c>
      <c r="CP234" s="213">
        <f t="shared" si="1845"/>
        <v>11828.134968688348</v>
      </c>
      <c r="CQ234" s="213">
        <f t="shared" si="1845"/>
        <v>-5894.651914364722</v>
      </c>
      <c r="CR234" s="213">
        <f t="shared" si="1845"/>
        <v>4028.935945762712</v>
      </c>
      <c r="CS234" s="213">
        <f t="shared" si="1845"/>
        <v>-20088.516005241152</v>
      </c>
      <c r="CT234" s="213">
        <f t="shared" si="1845"/>
        <v>9671.5134231035081</v>
      </c>
      <c r="CU234" s="213">
        <f t="shared" si="1845"/>
        <v>-35455.014449084578</v>
      </c>
      <c r="CV234" s="213">
        <f t="shared" si="1845"/>
        <v>2621.6853319711745</v>
      </c>
      <c r="CW234" s="213">
        <f t="shared" si="1845"/>
        <v>27212.162187152233</v>
      </c>
      <c r="CX234" s="214" t="e">
        <f t="shared" si="1845"/>
        <v>#DIV/0!</v>
      </c>
      <c r="CY234" s="212">
        <f t="shared" si="1845"/>
        <v>-22653.323114764309</v>
      </c>
      <c r="CZ234" s="213">
        <f t="shared" si="1845"/>
        <v>-26784.483500396127</v>
      </c>
      <c r="DA234" s="213">
        <f t="shared" si="1845"/>
        <v>-927.90954657156362</v>
      </c>
      <c r="DB234" s="213">
        <f t="shared" si="1845"/>
        <v>4047.2559457627126</v>
      </c>
      <c r="DC234" s="213">
        <f t="shared" si="1845"/>
        <v>-127807.69638996961</v>
      </c>
      <c r="DD234" s="213">
        <f t="shared" si="1845"/>
        <v>-108642.40254828276</v>
      </c>
      <c r="DE234" s="213">
        <f t="shared" si="1845"/>
        <v>-22698.464782704057</v>
      </c>
      <c r="DF234" s="213">
        <f t="shared" si="1845"/>
        <v>2826.5367528138399</v>
      </c>
      <c r="DG234" s="213">
        <f t="shared" si="1845"/>
        <v>84123.498620164231</v>
      </c>
      <c r="DH234" s="214" t="e">
        <f t="shared" si="1845"/>
        <v>#DIV/0!</v>
      </c>
      <c r="DI234" s="212">
        <f t="shared" si="1845"/>
        <v>-80746.194272168417</v>
      </c>
      <c r="DJ234" s="213">
        <f t="shared" si="1845"/>
        <v>-91750.280459488364</v>
      </c>
      <c r="DK234" s="213">
        <f t="shared" si="1845"/>
        <v>3943.6450040933778</v>
      </c>
      <c r="DL234" s="213">
        <f t="shared" si="1845"/>
        <v>4859.6239457627116</v>
      </c>
      <c r="DM234" s="213">
        <f t="shared" si="1845"/>
        <v>-227203.67786445166</v>
      </c>
      <c r="DN234" s="213">
        <f t="shared" si="1845"/>
        <v>-234613.36959745889</v>
      </c>
      <c r="DO234" s="213">
        <f t="shared" si="1845"/>
        <v>2647.7838014824929</v>
      </c>
      <c r="DP234" s="213">
        <f t="shared" si="1845"/>
        <v>3279.9695849233112</v>
      </c>
      <c r="DQ234" s="213">
        <f t="shared" si="1845"/>
        <v>118860.34287382667</v>
      </c>
      <c r="DR234" s="214" t="e">
        <f t="shared" si="1845"/>
        <v>#DIV/0!</v>
      </c>
      <c r="DS234" s="212">
        <f t="shared" si="1845"/>
        <v>-89472.83065823371</v>
      </c>
      <c r="DT234" s="213">
        <f t="shared" si="1845"/>
        <v>-103749.59524902423</v>
      </c>
      <c r="DU234" s="213">
        <f t="shared" si="1845"/>
        <v>-1893.0052058195615</v>
      </c>
      <c r="DV234" s="213">
        <f t="shared" si="1845"/>
        <v>12935.815837288135</v>
      </c>
      <c r="DW234" s="213">
        <f t="shared" si="1845"/>
        <v>-375099.89025966264</v>
      </c>
      <c r="DX234" s="213">
        <f t="shared" si="1845"/>
        <v>-331166.38036686275</v>
      </c>
      <c r="DY234" s="213">
        <f t="shared" si="1845"/>
        <v>-54843.749479935534</v>
      </c>
      <c r="DZ234" s="213">
        <f t="shared" si="1845"/>
        <v>8728.1916697083252</v>
      </c>
      <c r="EA234" s="213">
        <f t="shared" si="1845"/>
        <v>230196.00368114311</v>
      </c>
      <c r="EB234" s="214" t="e">
        <f t="shared" si="1845"/>
        <v>#DIV/0!</v>
      </c>
      <c r="EC234" s="212">
        <f t="shared" ref="EC234:GJ234" si="1848">+EC227-EC232-EC233</f>
        <v>-426231.39819912351</v>
      </c>
      <c r="ED234" s="213">
        <f t="shared" si="1848"/>
        <v>-545737.71422118635</v>
      </c>
      <c r="EE234" s="213">
        <f t="shared" si="1848"/>
        <v>61971.205305785712</v>
      </c>
      <c r="EF234" s="213">
        <f t="shared" si="1848"/>
        <v>33633.847511864406</v>
      </c>
      <c r="EG234" s="213">
        <f>+EG227+EG230+EG231+EG233</f>
        <v>-196771.00862660253</v>
      </c>
      <c r="EH234" s="213">
        <f>+EH227-EH232-EH233</f>
        <v>-176986.3787629974</v>
      </c>
      <c r="EI234" s="213">
        <f t="shared" si="1848"/>
        <v>-209164.76447180918</v>
      </c>
      <c r="EJ234" s="213">
        <f t="shared" si="1848"/>
        <v>26734.507686562953</v>
      </c>
      <c r="EK234" s="213">
        <f t="shared" si="1848"/>
        <v>-73498.389572520973</v>
      </c>
      <c r="EL234" s="214" t="e">
        <f t="shared" si="1848"/>
        <v>#DIV/0!</v>
      </c>
      <c r="EM234" s="212">
        <f t="shared" si="1848"/>
        <v>74836.116913542166</v>
      </c>
      <c r="EN234" s="213">
        <f t="shared" si="1848"/>
        <v>47332.944574655434</v>
      </c>
      <c r="EO234" s="213">
        <f t="shared" si="1848"/>
        <v>23356.644393124021</v>
      </c>
      <c r="EP234" s="213">
        <f t="shared" si="1848"/>
        <v>4146.5279457627121</v>
      </c>
      <c r="EQ234" s="213">
        <f t="shared" si="1848"/>
        <v>24751.118427454639</v>
      </c>
      <c r="ER234" s="213">
        <f t="shared" si="1848"/>
        <v>-23507.151100954332</v>
      </c>
      <c r="ES234" s="213">
        <f t="shared" si="1848"/>
        <v>40660.127632543757</v>
      </c>
      <c r="ET234" s="213">
        <f t="shared" si="1848"/>
        <v>2896.7116756742853</v>
      </c>
      <c r="EU234" s="213">
        <f t="shared" si="1848"/>
        <v>50084.998486087577</v>
      </c>
      <c r="EV234" s="214" t="e">
        <f t="shared" si="1848"/>
        <v>#DIV/0!</v>
      </c>
      <c r="EW234" s="212">
        <f t="shared" si="1848"/>
        <v>-30595.929156160888</v>
      </c>
      <c r="EX234" s="213">
        <f t="shared" si="1848"/>
        <v>-96418.456458618602</v>
      </c>
      <c r="EY234" s="213">
        <f t="shared" si="1848"/>
        <v>48232.125896203397</v>
      </c>
      <c r="EZ234" s="213">
        <f t="shared" si="1848"/>
        <v>4425.8959457627116</v>
      </c>
      <c r="FA234" s="213">
        <f t="shared" si="1848"/>
        <v>-126691.39123239898</v>
      </c>
      <c r="FB234" s="213">
        <f t="shared" si="1848"/>
        <v>-123328.91750034585</v>
      </c>
      <c r="FC234" s="213">
        <f t="shared" si="1848"/>
        <v>-5519.9981850108015</v>
      </c>
      <c r="FD234" s="213">
        <f t="shared" si="1848"/>
        <v>1726.0195623661443</v>
      </c>
      <c r="FE234" s="213">
        <f t="shared" si="1848"/>
        <v>76876.369660990502</v>
      </c>
      <c r="FF234" s="214" t="e">
        <f t="shared" si="1848"/>
        <v>#DIV/0!</v>
      </c>
      <c r="FG234" s="212">
        <f t="shared" si="1848"/>
        <v>27410.155681927456</v>
      </c>
      <c r="FH234" s="213">
        <f t="shared" si="1848"/>
        <v>-70702.633744182007</v>
      </c>
      <c r="FI234" s="213">
        <f t="shared" si="1848"/>
        <v>77476.686731510243</v>
      </c>
      <c r="FJ234" s="213">
        <f t="shared" si="1848"/>
        <v>6495.5759457627119</v>
      </c>
      <c r="FK234" s="213">
        <f t="shared" si="1848"/>
        <v>-92465.170191283687</v>
      </c>
      <c r="FL234" s="213">
        <f t="shared" si="1848"/>
        <v>-199226.701998848</v>
      </c>
      <c r="FM234" s="213">
        <f t="shared" si="1848"/>
        <v>77684.369400463431</v>
      </c>
      <c r="FN234" s="213">
        <f t="shared" si="1848"/>
        <v>7724.8560455879169</v>
      </c>
      <c r="FO234" s="213">
        <f t="shared" si="1848"/>
        <v>101382.29183495433</v>
      </c>
      <c r="FP234" s="214" t="e">
        <f t="shared" si="1848"/>
        <v>#DIV/0!</v>
      </c>
      <c r="FQ234" s="212">
        <f t="shared" si="1848"/>
        <v>77769.529270540806</v>
      </c>
      <c r="FR234" s="213">
        <f t="shared" si="1848"/>
        <v>-107954.90948448166</v>
      </c>
      <c r="FS234" s="213">
        <f t="shared" si="1848"/>
        <v>149065.4570208377</v>
      </c>
      <c r="FT234" s="213">
        <f t="shared" si="1848"/>
        <v>15067.999837288135</v>
      </c>
      <c r="FU234" s="213">
        <f t="shared" si="1848"/>
        <v>-188217.66338936455</v>
      </c>
      <c r="FV234" s="213">
        <f t="shared" si="1848"/>
        <v>-346062.77060014795</v>
      </c>
      <c r="FW234" s="213">
        <f t="shared" si="1848"/>
        <v>113928.49848499856</v>
      </c>
      <c r="FX234" s="213">
        <f t="shared" si="1848"/>
        <v>12347.587283628347</v>
      </c>
      <c r="FY234" s="213">
        <f t="shared" si="1848"/>
        <v>228343.65998203243</v>
      </c>
      <c r="FZ234" s="214" t="e">
        <f t="shared" si="1848"/>
        <v>#DIV/0!</v>
      </c>
      <c r="GA234" s="212">
        <f t="shared" si="1848"/>
        <v>6191.2647439540251</v>
      </c>
      <c r="GB234" s="213">
        <f t="shared" si="1848"/>
        <v>-211704.50473350519</v>
      </c>
      <c r="GC234" s="213">
        <f t="shared" si="1848"/>
        <v>147551.05285618198</v>
      </c>
      <c r="GD234" s="213">
        <f t="shared" si="1848"/>
        <v>28003.815674576275</v>
      </c>
      <c r="GE234" s="213">
        <f t="shared" si="1848"/>
        <v>-563317.55364902678</v>
      </c>
      <c r="GF234" s="213">
        <f t="shared" si="1848"/>
        <v>-677229.15096700995</v>
      </c>
      <c r="GG234" s="213">
        <f t="shared" si="1848"/>
        <v>70053.498901050116</v>
      </c>
      <c r="GH234" s="213">
        <f t="shared" si="1848"/>
        <v>21075.778953336667</v>
      </c>
      <c r="GI234" s="213">
        <f t="shared" si="1848"/>
        <v>458539.66366317542</v>
      </c>
      <c r="GJ234" s="214" t="e">
        <f t="shared" si="1848"/>
        <v>#DIV/0!</v>
      </c>
      <c r="GK234" s="213">
        <f t="shared" ref="GK234:GN234" si="1849">+GK227+GK230+GK231+GK233</f>
        <v>-331035.43661094701</v>
      </c>
      <c r="GL234" s="213">
        <f t="shared" si="1849"/>
        <v>-655708.57370566681</v>
      </c>
      <c r="GM234" s="213">
        <f t="shared" si="1849"/>
        <v>263795.82790827914</v>
      </c>
      <c r="GN234" s="213">
        <f t="shared" si="1849"/>
        <v>60877.309186440674</v>
      </c>
      <c r="GO234" s="213">
        <f>+GO227+GO230+GO231+GO233</f>
        <v>-376679.88301596767</v>
      </c>
      <c r="GP234" s="213">
        <f>+GP227+GP230+GP231+GP233</f>
        <v>-358778.36036314513</v>
      </c>
      <c r="GQ234" s="213">
        <f>+GQ227+GQ230+GQ231+GQ233</f>
        <v>-66754.141365561198</v>
      </c>
      <c r="GR234" s="213">
        <f>+GR227+GR230+GR231+GR233</f>
        <v>48852.618712739131</v>
      </c>
      <c r="GS234" s="213">
        <f t="shared" ref="GS234:GT234" si="1850">+GS227-GS232-GS233</f>
        <v>224998.28332401652</v>
      </c>
      <c r="GT234" s="214" t="e">
        <f t="shared" si="1850"/>
        <v>#DIV/0!</v>
      </c>
      <c r="GV234" s="77">
        <f>+GK234-[1]Шатура!GK213</f>
        <v>-331035.43661094701</v>
      </c>
      <c r="GW234" s="200"/>
      <c r="GX234" s="65">
        <f t="shared" si="1619"/>
        <v>-110957.68130644763</v>
      </c>
      <c r="GY234" s="126"/>
      <c r="GZ234" s="79">
        <f t="shared" si="1801"/>
        <v>71876.721465445546</v>
      </c>
    </row>
    <row r="235" spans="1:214" x14ac:dyDescent="0.2">
      <c r="GO235" s="65"/>
    </row>
    <row r="237" spans="1:214" s="216" customFormat="1" ht="14.25" x14ac:dyDescent="0.2">
      <c r="B237" s="217"/>
      <c r="C237" s="218">
        <f>+[1]Аппарат!C186+[1]Филиалы!C121</f>
        <v>655555.91015868308</v>
      </c>
      <c r="D237" s="218">
        <f>+[1]Аппарат!D186+[1]Филиалы!D121</f>
        <v>636614.55989530194</v>
      </c>
      <c r="E237" s="218">
        <f>+[1]Аппарат!E186+[1]Филиалы!E121</f>
        <v>18941.35026338118</v>
      </c>
      <c r="F237" s="218">
        <f>+[1]Аппарат!F186+[1]Филиалы!F121</f>
        <v>0</v>
      </c>
      <c r="G237" s="218">
        <f>+[1]Аппарат!G186+[1]Филиалы!G121</f>
        <v>594739.79703459109</v>
      </c>
      <c r="H237" s="219">
        <f>+[1]Аппарат!H186+[1]Филиалы!H121</f>
        <v>542142.12775552075</v>
      </c>
      <c r="M237" s="219">
        <f>+[1]Аппарат!M186+[1]Филиалы!M121</f>
        <v>668518.5964870248</v>
      </c>
      <c r="N237" s="219"/>
      <c r="O237" s="219"/>
      <c r="P237" s="219"/>
      <c r="Q237" s="219">
        <f>+[1]Аппарат!Q186+[1]Филиалы!Q121</f>
        <v>618851.48275288602</v>
      </c>
      <c r="R237" s="219">
        <f>+[1]Аппарат!R186+[1]Филиалы!R121</f>
        <v>555603.66936343943</v>
      </c>
      <c r="S237" s="219">
        <f>+[1]Аппарат!S186+[1]Филиалы!S121</f>
        <v>58853.767387752669</v>
      </c>
      <c r="T237" s="219">
        <f>+[1]Аппарат!T186+[1]Филиалы!T121</f>
        <v>4394.0460016939414</v>
      </c>
      <c r="U237" s="219">
        <f>+[1]Аппарат!U186+[1]Филиалы!U121</f>
        <v>49667.113734138911</v>
      </c>
      <c r="V237" s="219" t="e">
        <f>+[1]Аппарат!V186+[1]Филиалы!V121</f>
        <v>#DIV/0!</v>
      </c>
      <c r="W237" s="219">
        <f>+[1]Аппарат!W186+[1]Филиалы!W121</f>
        <v>720319.79273892811</v>
      </c>
      <c r="X237" s="219">
        <f>+[1]Аппарат!X186+[1]Филиалы!X121</f>
        <v>693951.37206050183</v>
      </c>
      <c r="Y237" s="219">
        <f>+[1]Аппарат!Y186+[1]Филиалы!Y121</f>
        <v>26368.420678426206</v>
      </c>
      <c r="Z237" s="219">
        <f>+[1]Аппарат!Z186+[1]Филиалы!Z121</f>
        <v>0</v>
      </c>
      <c r="AA237" s="219">
        <f>+[1]Аппарат!AA186+[1]Филиалы!AA121</f>
        <v>635186.23829793953</v>
      </c>
      <c r="AB237" s="219">
        <f>+[1]Аппарат!AB186+[1]Филиалы!AB121</f>
        <v>569016.02893357468</v>
      </c>
      <c r="AC237" s="219">
        <f>+[1]Аппарат!AC186+[1]Филиалы!AC121</f>
        <v>62519.675329812657</v>
      </c>
      <c r="AD237" s="219">
        <f>+[1]Аппарат!AD186+[1]Филиалы!AD121</f>
        <v>3650.5340345521281</v>
      </c>
      <c r="AE237" s="219">
        <f>+[1]Аппарат!AE186+[1]Филиалы!AE121</f>
        <v>85133.554440988548</v>
      </c>
      <c r="AF237" s="219" t="e">
        <f>+[1]Аппарат!AF186+[1]Филиалы!AF121</f>
        <v>#DIV/0!</v>
      </c>
      <c r="AG237" s="219">
        <f>+[1]Аппарат!AG186+[1]Филиалы!AG121</f>
        <v>2044394.2993846359</v>
      </c>
      <c r="AH237" s="219">
        <f>+[1]Аппарат!AH186+[1]Филиалы!AH121</f>
        <v>1973718.6991807909</v>
      </c>
      <c r="AI237" s="219">
        <f>+[1]Аппарат!AI186+[1]Филиалы!AI121</f>
        <v>70675.600203845053</v>
      </c>
      <c r="AJ237" s="219">
        <f>+[1]Аппарат!AJ186+[1]Филиалы!AJ121</f>
        <v>0</v>
      </c>
      <c r="AK237" s="219">
        <f>+[1]Аппарат!AK186+[1]Филиалы!AK121</f>
        <v>1848777.4415854167</v>
      </c>
      <c r="AL237" s="219">
        <f>+[1]Аппарат!AL186+[1]Филиалы!AL121</f>
        <v>1666761.7495525349</v>
      </c>
      <c r="AM237" s="219">
        <f>+[1]Аппарат!AM186+[1]Филиалы!AM121</f>
        <v>172618.05844378468</v>
      </c>
      <c r="AN237" s="219">
        <f>+[1]Аппарат!AN186+[1]Филиалы!AN121</f>
        <v>9397.6335890971313</v>
      </c>
      <c r="AO237" s="219">
        <f>+[1]Аппарат!AO186+[1]Филиалы!AO121</f>
        <v>195616.85779921926</v>
      </c>
      <c r="AP237" s="219" t="e">
        <f>+[1]Аппарат!AP186+[1]Филиалы!AP121</f>
        <v>#DIV/0!</v>
      </c>
      <c r="AQ237" s="219">
        <f>+[1]Аппарат!AQ186+[1]Филиалы!AQ121</f>
        <v>453177.29873480881</v>
      </c>
      <c r="AR237" s="219">
        <f>+[1]Аппарат!AR186+[1]Филиалы!AR121</f>
        <v>435702.88427731069</v>
      </c>
      <c r="AS237" s="219">
        <f>+[1]Аппарат!AS186+[1]Филиалы!AS121</f>
        <v>17474.414457498104</v>
      </c>
      <c r="AT237" s="219">
        <f>+[1]Аппарат!AT186+[1]Филиалы!AT121</f>
        <v>0</v>
      </c>
      <c r="AU237" s="219">
        <f>+[1]Аппарат!AU186+[1]Филиалы!AU121</f>
        <v>528576.9522912181</v>
      </c>
      <c r="AV237" s="219">
        <f>+[1]Аппарат!AV186+[1]Филиалы!AV121</f>
        <v>504391.88116374629</v>
      </c>
      <c r="AW237" s="219">
        <f>+[1]Аппарат!AW186+[1]Филиалы!AW121</f>
        <v>22215.452564733583</v>
      </c>
      <c r="AX237" s="219">
        <f>+[1]Аппарат!AX186+[1]Филиалы!AX121</f>
        <v>1969.6185627382008</v>
      </c>
      <c r="AY237" s="219">
        <f>+[1]Аппарат!AY186+[1]Филиалы!AY121</f>
        <v>-75399.713556409115</v>
      </c>
      <c r="AZ237" s="219" t="e">
        <f>+[1]Аппарат!AZ186+[1]Филиалы!AZ121</f>
        <v>#DIV/0!</v>
      </c>
      <c r="BA237" s="219">
        <f>+[1]Аппарат!BA186+[1]Филиалы!BA121</f>
        <v>712935.47997184808</v>
      </c>
      <c r="BB237" s="219">
        <f>+[1]Аппарат!BB186+[1]Филиалы!BB121</f>
        <v>687398.25380526413</v>
      </c>
      <c r="BC237" s="219">
        <f>+[1]Аппарат!BC186+[1]Филиалы!BC121</f>
        <v>25537.226166583954</v>
      </c>
      <c r="BD237" s="219">
        <f>+[1]Аппарат!BD186+[1]Филиалы!BD121</f>
        <v>0</v>
      </c>
      <c r="BE237" s="219">
        <f>+[1]Аппарат!BE186+[1]Филиалы!BE121</f>
        <v>555887.34797983197</v>
      </c>
      <c r="BF237" s="219">
        <f>+[1]Аппарат!BF186+[1]Филиалы!BF121</f>
        <v>508433.07489725621</v>
      </c>
      <c r="BG237" s="219">
        <f>+[1]Аппарат!BG186+[1]Филиалы!BG121</f>
        <v>44177.294771585381</v>
      </c>
      <c r="BH237" s="219">
        <f>+[1]Аппарат!BH186+[1]Филиалы!BH121</f>
        <v>3276.9783109903201</v>
      </c>
      <c r="BI237" s="219">
        <f>+[1]Аппарат!BI186+[1]Филиалы!BI121</f>
        <v>157048.13704201608</v>
      </c>
      <c r="BJ237" s="219" t="e">
        <f>+[1]Аппарат!BJ186+[1]Филиалы!BJ121</f>
        <v>#DIV/0!</v>
      </c>
      <c r="BK237" s="219">
        <f>+[1]Аппарат!BK186+[1]Филиалы!BK121</f>
        <v>738603.79105322785</v>
      </c>
      <c r="BL237" s="219">
        <f>+[1]Аппарат!BL186+[1]Филиалы!BL121</f>
        <v>713080.64050903264</v>
      </c>
      <c r="BM237" s="219">
        <f>+[1]Аппарат!BM186+[1]Филиалы!BM121</f>
        <v>25523.150544195327</v>
      </c>
      <c r="BN237" s="219">
        <f>+[1]Аппарат!BN186+[1]Филиалы!BN121</f>
        <v>0</v>
      </c>
      <c r="BO237" s="219">
        <f>+[1]Аппарат!BO186+[1]Филиалы!BO121</f>
        <v>653291.21911575715</v>
      </c>
      <c r="BP237" s="219">
        <f>+[1]Аппарат!BP186+[1]Филиалы!BP121</f>
        <v>606921.77949957456</v>
      </c>
      <c r="BQ237" s="219">
        <f>+[1]Аппарат!BQ186+[1]Филиалы!BQ121</f>
        <v>41805.243046229421</v>
      </c>
      <c r="BR237" s="219">
        <f>+[1]Аппарат!BR186+[1]Филиалы!BR121</f>
        <v>4564.1965699532402</v>
      </c>
      <c r="BS237" s="219">
        <f>+[1]Аппарат!BS186+[1]Филиалы!BS121</f>
        <v>85312.571387470598</v>
      </c>
      <c r="BT237" s="219" t="e">
        <f>+[1]Аппарат!BT186+[1]Филиалы!BT121</f>
        <v>#DIV/0!</v>
      </c>
      <c r="BU237" s="219">
        <f>+[1]Аппарат!BU186+[1]Филиалы!BU121</f>
        <v>1904716.5697598851</v>
      </c>
      <c r="BV237" s="219">
        <f>+[1]Аппарат!BV186+[1]Филиалы!BV121</f>
        <v>1836181.7785916077</v>
      </c>
      <c r="BW237" s="219">
        <f>+[1]Аппарат!BW186+[1]Филиалы!BW121</f>
        <v>68534.791168277399</v>
      </c>
      <c r="BX237" s="219">
        <f>+[1]Аппарат!BX186+[1]Филиалы!BX121</f>
        <v>0</v>
      </c>
      <c r="BY237" s="219">
        <f>+[1]Аппарат!BY186+[1]Филиалы!BY121</f>
        <v>1737755.5748868072</v>
      </c>
      <c r="BZ237" s="219">
        <f>+[1]Аппарат!BZ186+[1]Филиалы!BZ121</f>
        <v>1619746.7310605771</v>
      </c>
      <c r="CA237" s="219">
        <f>+[1]Аппарат!CA186+[1]Филиалы!CA121</f>
        <v>108197.99038254838</v>
      </c>
      <c r="CB237" s="219">
        <f>+[1]Аппарат!CB186+[1]Филиалы!CB121</f>
        <v>9810.8534436817608</v>
      </c>
      <c r="CC237" s="219">
        <f>+[1]Аппарат!CC186+[1]Филиалы!CC121</f>
        <v>166960.9948730777</v>
      </c>
      <c r="CD237" s="219" t="e">
        <f>+[1]Аппарат!CD186+[1]Филиалы!CD121</f>
        <v>#DIV/0!</v>
      </c>
      <c r="CE237" s="219">
        <f>+[1]Аппарат!CE186+[1]Филиалы!CE121</f>
        <v>3949110.8691445207</v>
      </c>
      <c r="CF237" s="219">
        <f>+[1]Аппарат!CF186+[1]Филиалы!CF121</f>
        <v>3809900.4777723989</v>
      </c>
      <c r="CG237" s="219">
        <f>+[1]Аппарат!CG186+[1]Филиалы!CG121</f>
        <v>139210.39137212245</v>
      </c>
      <c r="CH237" s="219">
        <f>+[1]Аппарат!CH186+[1]Филиалы!CH121</f>
        <v>0</v>
      </c>
      <c r="CI237" s="219">
        <f>+[1]Аппарат!CI186+[1]Филиалы!CI121</f>
        <v>3586537.5234722244</v>
      </c>
      <c r="CJ237" s="219">
        <f>+[1]Аппарат!CJ186+[1]Филиалы!CJ121</f>
        <v>3286481.1006131121</v>
      </c>
      <c r="CK237" s="219">
        <f>+[1]Аппарат!CK186+[1]Филиалы!CK121</f>
        <v>281204.474826333</v>
      </c>
      <c r="CL237" s="219">
        <f>+[1]Аппарат!CL186+[1]Филиалы!CL121</f>
        <v>18851.948032778888</v>
      </c>
      <c r="CM237" s="219">
        <f>+[1]Аппарат!CM186+[1]Филиалы!CM121</f>
        <v>362573.34567229694</v>
      </c>
      <c r="CN237" s="219" t="e">
        <f>+[1]Аппарат!CN186+[1]Филиалы!CN121</f>
        <v>#DIV/0!</v>
      </c>
      <c r="CO237" s="219">
        <f>+[1]Аппарат!CO186+[1]Филиалы!CO121</f>
        <v>445488.84558072267</v>
      </c>
      <c r="CP237" s="219">
        <f>+[1]Аппарат!CP186+[1]Филиалы!CP121</f>
        <v>428300.33556859969</v>
      </c>
      <c r="CQ237" s="219">
        <f>+[1]Аппарат!CQ186+[1]Филиалы!CQ121</f>
        <v>17188.510012123006</v>
      </c>
      <c r="CR237" s="219">
        <f>+[1]Аппарат!CR186+[1]Филиалы!CR121</f>
        <v>0</v>
      </c>
      <c r="CS237" s="219">
        <f>+[1]Аппарат!CS186+[1]Филиалы!CS121</f>
        <v>430547.02813412133</v>
      </c>
      <c r="CT237" s="219">
        <f>+[1]Аппарат!CT186+[1]Филиалы!CT121</f>
        <v>405818.26635198458</v>
      </c>
      <c r="CU237" s="219">
        <f>+[1]Аппарат!CU186+[1]Филиалы!CU121</f>
        <v>21292.020003200749</v>
      </c>
      <c r="CV237" s="219">
        <f>+[1]Аппарат!CV186+[1]Филиалы!CV121</f>
        <v>3436.7417789360316</v>
      </c>
      <c r="CW237" s="219">
        <f>+[1]Аппарат!CW186+[1]Филиалы!CW121</f>
        <v>14941.817446601353</v>
      </c>
      <c r="CX237" s="219" t="e">
        <f>+[1]Аппарат!CX186+[1]Филиалы!CX121</f>
        <v>#DIV/0!</v>
      </c>
      <c r="CY237" s="219">
        <f>+[1]Аппарат!CY186+[1]Филиалы!CY121</f>
        <v>509577.7035896068</v>
      </c>
      <c r="CZ237" s="219">
        <f>+[1]Аппарат!CZ186+[1]Филиалы!CZ121</f>
        <v>484444.62717255799</v>
      </c>
      <c r="DA237" s="219">
        <f>+[1]Аппарат!DA186+[1]Филиалы!DA121</f>
        <v>25133.076417048767</v>
      </c>
      <c r="DB237" s="219">
        <f>+[1]Аппарат!DB186+[1]Филиалы!DB121</f>
        <v>0</v>
      </c>
      <c r="DC237" s="219">
        <f>+[1]Аппарат!DC186+[1]Филиалы!DC121</f>
        <v>596230.31406776619</v>
      </c>
      <c r="DD237" s="219">
        <f>+[1]Аппарат!DD186+[1]Филиалы!DD121</f>
        <v>555221.75528917776</v>
      </c>
      <c r="DE237" s="219">
        <f>+[1]Аппарат!DE186+[1]Филиалы!DE121</f>
        <v>36898.884976041991</v>
      </c>
      <c r="DF237" s="219">
        <f>+[1]Аппарат!DF186+[1]Филиалы!DF121</f>
        <v>4109.6738025465002</v>
      </c>
      <c r="DG237" s="219">
        <f>+[1]Аппарат!DG186+[1]Филиалы!DG121</f>
        <v>-86652.610478159506</v>
      </c>
      <c r="DH237" s="219" t="e">
        <f>+[1]Аппарат!DH186+[1]Филиалы!DH121</f>
        <v>#DIV/0!</v>
      </c>
      <c r="DI237" s="219">
        <f>+[1]Аппарат!DI186+[1]Филиалы!DI121</f>
        <v>587213.4912925025</v>
      </c>
      <c r="DJ237" s="219">
        <f>+[1]Аппарат!DJ186+[1]Филиалы!DJ121</f>
        <v>561307.68289252941</v>
      </c>
      <c r="DK237" s="219">
        <f>+[1]Аппарат!DK186+[1]Филиалы!DK121</f>
        <v>25905.808399973135</v>
      </c>
      <c r="DL237" s="219">
        <f>+[1]Аппарат!DL186+[1]Филиалы!DL121</f>
        <v>0</v>
      </c>
      <c r="DM237" s="219">
        <f>+[1]Аппарат!DM186+[1]Филиалы!DM121</f>
        <v>742900.5364917398</v>
      </c>
      <c r="DN237" s="219">
        <f>+[1]Аппарат!DN186+[1]Филиалы!DN121</f>
        <v>705974.04454585654</v>
      </c>
      <c r="DO237" s="219">
        <f>+[1]Аппарат!DO186+[1]Филиалы!DO121</f>
        <v>32078.678705571765</v>
      </c>
      <c r="DP237" s="219">
        <f>+[1]Аппарат!DP186+[1]Филиалы!DP121</f>
        <v>4847.8132403113996</v>
      </c>
      <c r="DQ237" s="219">
        <f>+[1]Аппарат!DQ186+[1]Филиалы!DQ121</f>
        <v>-155687.04519923736</v>
      </c>
      <c r="DR237" s="219" t="e">
        <f>+[1]Аппарат!DR186+[1]Филиалы!DR121</f>
        <v>#DIV/0!</v>
      </c>
      <c r="DS237" s="219">
        <f>+[1]Аппарат!DS186+[1]Филиалы!DS121</f>
        <v>1542280.040462832</v>
      </c>
      <c r="DT237" s="219">
        <f>+[1]Аппарат!DT186+[1]Филиалы!DT121</f>
        <v>1474052.645633687</v>
      </c>
      <c r="DU237" s="219">
        <f>+[1]Аппарат!DU186+[1]Филиалы!DU121</f>
        <v>68227.394829144905</v>
      </c>
      <c r="DV237" s="219">
        <f>+[1]Аппарат!DV186+[1]Филиалы!DV121</f>
        <v>0</v>
      </c>
      <c r="DW237" s="219">
        <f>+[1]Аппарат!DW186+[1]Филиалы!DW121</f>
        <v>1769677.8786936274</v>
      </c>
      <c r="DX237" s="219">
        <f>+[1]Аппарат!DX186+[1]Филиалы!DX121</f>
        <v>1667014.066187019</v>
      </c>
      <c r="DY237" s="219">
        <f>+[1]Аппарат!DY186+[1]Филиалы!DY121</f>
        <v>90269.583684814512</v>
      </c>
      <c r="DZ237" s="219">
        <f>+[1]Аппарат!DZ186+[1]Филиалы!DZ121</f>
        <v>12394.228821793931</v>
      </c>
      <c r="EA237" s="219">
        <f>+[1]Аппарат!EA186+[1]Филиалы!EA121</f>
        <v>-227397.83823079555</v>
      </c>
      <c r="EB237" s="219" t="e">
        <f>+[1]Аппарат!EB186+[1]Филиалы!EB121</f>
        <v>#DIV/0!</v>
      </c>
      <c r="EC237" s="219">
        <f>+[1]Аппарат!EC186+[1]Филиалы!EC121</f>
        <v>5491390.9096073527</v>
      </c>
      <c r="ED237" s="219">
        <f>+[1]Аппарат!ED186+[1]Филиалы!ED121</f>
        <v>5283953.1234060852</v>
      </c>
      <c r="EE237" s="219">
        <f>+[1]Аппарат!EE186+[1]Филиалы!EE121</f>
        <v>207437.78620126733</v>
      </c>
      <c r="EF237" s="219">
        <f>+[1]Аппарат!EF186+[1]Филиалы!EF121</f>
        <v>0</v>
      </c>
      <c r="EG237" s="219">
        <f>+[1]Аппарат!EG186+[1]Филиалы!EG121</f>
        <v>5356215.4021658506</v>
      </c>
      <c r="EH237" s="219">
        <f>+[1]Аппарат!EH186+[1]Филиалы!EH121</f>
        <v>4953495.1668001302</v>
      </c>
      <c r="EI237" s="219">
        <f>+[1]Аппарат!EI186+[1]Филиалы!EI121</f>
        <v>371474.05851114745</v>
      </c>
      <c r="EJ237" s="219">
        <f>+[1]Аппарат!EJ186+[1]Филиалы!EJ121</f>
        <v>31246.176854572823</v>
      </c>
      <c r="EK237" s="219">
        <f>+[1]Аппарат!EK186+[1]Филиалы!EK121</f>
        <v>135175.50744150163</v>
      </c>
      <c r="EL237" s="219" t="e">
        <f>+[1]Аппарат!EL186+[1]Филиалы!EL121</f>
        <v>#DIV/0!</v>
      </c>
      <c r="EM237" s="219">
        <f>+[1]Аппарат!EM186+[1]Филиалы!EM121</f>
        <v>531473.94638774358</v>
      </c>
      <c r="EN237" s="219">
        <f>+[1]Аппарат!EN186+[1]Филиалы!EN121</f>
        <v>514778.15725372179</v>
      </c>
      <c r="EO237" s="219">
        <f>+[1]Аппарат!EO186+[1]Филиалы!EO121</f>
        <v>16695.789134021732</v>
      </c>
      <c r="EP237" s="219">
        <f>+[1]Аппарат!EP186+[1]Филиалы!EP121</f>
        <v>0</v>
      </c>
      <c r="EQ237" s="219">
        <f>+[1]Аппарат!EQ186+[1]Филиалы!EQ121</f>
        <v>586449.49441195314</v>
      </c>
      <c r="ER237" s="219">
        <f>+[1]Аппарат!ER186+[1]Филиалы!ER121</f>
        <v>560101.14545473945</v>
      </c>
      <c r="ES237" s="219">
        <f>+[1]Аппарат!ES186+[1]Филиалы!ES121</f>
        <v>22768.991911806515</v>
      </c>
      <c r="ET237" s="219">
        <f>+[1]Аппарат!ET186+[1]Филиалы!ET121</f>
        <v>3579.3570454071441</v>
      </c>
      <c r="EU237" s="219">
        <f>+[1]Аппарат!EU186+[1]Филиалы!EU121</f>
        <v>-54824.418704209515</v>
      </c>
      <c r="EV237" s="219" t="e">
        <f>+[1]Аппарат!EV186+[1]Филиалы!EV121</f>
        <v>#DIV/0!</v>
      </c>
      <c r="EW237" s="219">
        <f>+[1]Аппарат!EW186+[1]Филиалы!EW121</f>
        <v>716354.91921717767</v>
      </c>
      <c r="EX237" s="219">
        <f>+[1]Аппарат!EX186+[1]Филиалы!EX121</f>
        <v>691561.81205951027</v>
      </c>
      <c r="EY237" s="219">
        <f>+[1]Аппарат!EY186+[1]Филиалы!EY121</f>
        <v>24793.107157667269</v>
      </c>
      <c r="EZ237" s="219">
        <f>+[1]Аппарат!EZ186+[1]Филиалы!EZ121</f>
        <v>0</v>
      </c>
      <c r="FA237" s="219">
        <f>+[1]Аппарат!FA186+[1]Филиалы!FA121</f>
        <v>732019.61162984301</v>
      </c>
      <c r="FB237" s="219">
        <f>+[1]Аппарат!FB186+[1]Филиалы!FB121</f>
        <v>697181.83334015612</v>
      </c>
      <c r="FC237" s="219">
        <f>+[1]Аппарат!FC186+[1]Филиалы!FC121</f>
        <v>30605.483832644608</v>
      </c>
      <c r="FD237" s="219">
        <f>+[1]Аппарат!FD186+[1]Филиалы!FD121</f>
        <v>4232.2944570423206</v>
      </c>
      <c r="FE237" s="219">
        <f>+[1]Аппарат!FE186+[1]Филиалы!FE121</f>
        <v>-15664.692412665379</v>
      </c>
      <c r="FF237" s="219" t="e">
        <f>+[1]Аппарат!FF186+[1]Филиалы!FF121</f>
        <v>#DIV/0!</v>
      </c>
      <c r="FG237" s="219">
        <f>+[1]Аппарат!FG186+[1]Филиалы!FG121</f>
        <v>787587.68386355892</v>
      </c>
      <c r="FH237" s="219">
        <f>+[1]Аппарат!FH186+[1]Филиалы!FH121</f>
        <v>761762.54877220746</v>
      </c>
      <c r="FI237" s="219">
        <f>+[1]Аппарат!FI186+[1]Филиалы!FI121</f>
        <v>25825.13509135144</v>
      </c>
      <c r="FJ237" s="219">
        <f>+[1]Аппарат!FJ186+[1]Филиалы!FJ121</f>
        <v>0</v>
      </c>
      <c r="FK237" s="219">
        <f>+[1]Аппарат!FK186+[1]Филиалы!FK121</f>
        <v>878607.48586628377</v>
      </c>
      <c r="FL237" s="219">
        <f>+[1]Аппарат!FL186+[1]Филиалы!FL121</f>
        <v>833427.20164955466</v>
      </c>
      <c r="FM237" s="219">
        <f>+[1]Аппарат!FM186+[1]Филиалы!FM121</f>
        <v>38932.292964713939</v>
      </c>
      <c r="FN237" s="219">
        <f>+[1]Аппарат!FN186+[1]Филиалы!FN121</f>
        <v>6247.9912520151038</v>
      </c>
      <c r="FO237" s="219">
        <f>+[1]Аппарат!FO186+[1]Филиалы!FO121</f>
        <v>-91020.231002724933</v>
      </c>
      <c r="FP237" s="219" t="e">
        <f>+[1]Аппарат!FP186+[1]Филиалы!FP121</f>
        <v>#DIV/0!</v>
      </c>
      <c r="FQ237" s="219">
        <f>+[1]Аппарат!FQ186+[1]Филиалы!FQ121</f>
        <v>2035416.5494684801</v>
      </c>
      <c r="FR237" s="219">
        <f>+[1]Аппарат!FR186+[1]Филиалы!FR121</f>
        <v>1968102.5180854397</v>
      </c>
      <c r="FS237" s="219">
        <f>+[1]Аппарат!FS186+[1]Филиалы!FS121</f>
        <v>67314.031383040434</v>
      </c>
      <c r="FT237" s="219">
        <f>+[1]Аппарат!FT186+[1]Филиалы!FT121</f>
        <v>0</v>
      </c>
      <c r="FU237" s="219">
        <f>+[1]Аппарат!FU186+[1]Филиалы!FU121</f>
        <v>2196925.8915880797</v>
      </c>
      <c r="FV237" s="219">
        <f>+[1]Аппарат!FV186+[1]Филиалы!FV121</f>
        <v>2090559.4801244501</v>
      </c>
      <c r="FW237" s="219">
        <f>+[1]Аппарат!FW186+[1]Филиалы!FW121</f>
        <v>92306.768709165044</v>
      </c>
      <c r="FX237" s="219">
        <f>+[1]Аппарат!FX186+[1]Филиалы!FX121</f>
        <v>14059.642754464568</v>
      </c>
      <c r="FY237" s="219">
        <f>+[1]Аппарат!FY186+[1]Филиалы!FY121</f>
        <v>-161509.3421195994</v>
      </c>
      <c r="FZ237" s="219" t="e">
        <f>+[1]Аппарат!FZ186+[1]Филиалы!FZ121</f>
        <v>#DIV/0!</v>
      </c>
      <c r="GA237" s="219">
        <f>+[1]Аппарат!GA186+[1]Филиалы!GA121</f>
        <v>3577696.589931312</v>
      </c>
      <c r="GB237" s="219">
        <f>+[1]Аппарат!GB186+[1]Филиалы!GB121</f>
        <v>3442155.163719127</v>
      </c>
      <c r="GC237" s="219">
        <f>+[1]Аппарат!GC186+[1]Филиалы!GC121</f>
        <v>135541.42621218535</v>
      </c>
      <c r="GD237" s="219">
        <f>+[1]Аппарат!GD186+[1]Филиалы!GD121</f>
        <v>0</v>
      </c>
      <c r="GE237" s="219">
        <f>+[1]Аппарат!GE186+[1]Филиалы!GE121</f>
        <v>3966603.7702817069</v>
      </c>
      <c r="GF237" s="219">
        <f>+[1]Аппарат!GF186+[1]Филиалы!GF121</f>
        <v>3757573.5463114688</v>
      </c>
      <c r="GG237" s="219">
        <f>+[1]Аппарат!GG186+[1]Филиалы!GG121</f>
        <v>182576.35239397956</v>
      </c>
      <c r="GH237" s="219">
        <f>+[1]Аппарат!GH186+[1]Филиалы!GH121</f>
        <v>26453.871576258498</v>
      </c>
      <c r="GI237" s="219">
        <f>+[1]Аппарат!GI186+[1]Филиалы!GI121</f>
        <v>-388907.18035039469</v>
      </c>
      <c r="GJ237" s="219" t="e">
        <f>+[1]Аппарат!GJ186+[1]Филиалы!GJ121</f>
        <v>#DIV/0!</v>
      </c>
      <c r="GK237" s="219">
        <f>+[1]Аппарат!GK186+[1]Филиалы!GK121</f>
        <v>7526807.4590758327</v>
      </c>
      <c r="GL237" s="219">
        <f>+[1]Аппарат!GL186+[1]Филиалы!GL121</f>
        <v>7252055.6414915249</v>
      </c>
      <c r="GM237" s="219">
        <f>+[1]Аппарат!GM186+[1]Филиалы!GM121</f>
        <v>274751.81758430781</v>
      </c>
      <c r="GN237" s="219">
        <f>+[1]Аппарат!GN186+[1]Филиалы!GN121</f>
        <v>0</v>
      </c>
      <c r="GO237" s="219">
        <f>+[1]Аппарат!GO186+[1]Филиалы!GO121</f>
        <v>7553141.2937539313</v>
      </c>
      <c r="GP237" s="219">
        <f>+[1]Аппарат!GP186+[1]Филиалы!GP121</f>
        <v>7044054.6469245814</v>
      </c>
      <c r="GQ237" s="219">
        <f>+[1]Аппарат!GQ186+[1]Филиалы!GQ121</f>
        <v>463780.82722031267</v>
      </c>
      <c r="GR237" s="219">
        <f>+[1]Аппарат!GR186+[1]Филиалы!GR121</f>
        <v>45305.819609037389</v>
      </c>
      <c r="GS237" s="219">
        <f>+[1]Аппарат!GS186+[1]Филиалы!GS121</f>
        <v>-26333.834678097919</v>
      </c>
      <c r="GT237" s="219" t="e">
        <f>+[1]Аппарат!GT186+[1]Филиалы!GT121</f>
        <v>#DIV/0!</v>
      </c>
      <c r="GV237" s="220"/>
      <c r="GW237" s="221"/>
    </row>
    <row r="238" spans="1:214" s="216" customFormat="1" ht="14.25" x14ac:dyDescent="0.2">
      <c r="B238" s="217"/>
      <c r="C238" s="218">
        <f>+C191-C237</f>
        <v>0</v>
      </c>
      <c r="D238" s="218">
        <f t="shared" ref="D238:F238" si="1851">+D191-D237</f>
        <v>0</v>
      </c>
      <c r="E238" s="218">
        <f t="shared" si="1851"/>
        <v>0</v>
      </c>
      <c r="F238" s="218">
        <f t="shared" si="1851"/>
        <v>0</v>
      </c>
      <c r="G238" s="218">
        <f>+G191-G237</f>
        <v>-7.6500000082887709E-2</v>
      </c>
      <c r="H238" s="219">
        <f>+H191-H237</f>
        <v>-7.6500000082887709E-2</v>
      </c>
      <c r="M238" s="218">
        <f>+M191-M237</f>
        <v>0</v>
      </c>
      <c r="N238" s="219"/>
      <c r="O238" s="219"/>
      <c r="P238" s="219"/>
      <c r="Q238" s="219">
        <f t="shared" ref="Q238:CB238" si="1852">+Q191-Q237</f>
        <v>0</v>
      </c>
      <c r="R238" s="219"/>
      <c r="S238" s="219"/>
      <c r="T238" s="219"/>
      <c r="U238" s="219"/>
      <c r="V238" s="219"/>
      <c r="W238" s="219">
        <f t="shared" si="1852"/>
        <v>0</v>
      </c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>
        <f t="shared" si="1852"/>
        <v>0</v>
      </c>
      <c r="AH238" s="219">
        <f t="shared" si="1852"/>
        <v>0</v>
      </c>
      <c r="AI238" s="219">
        <f t="shared" si="1852"/>
        <v>0</v>
      </c>
      <c r="AJ238" s="219">
        <f t="shared" si="1852"/>
        <v>0</v>
      </c>
      <c r="AK238" s="219">
        <f t="shared" si="1852"/>
        <v>0</v>
      </c>
      <c r="AL238" s="219">
        <f t="shared" si="1852"/>
        <v>0</v>
      </c>
      <c r="AM238" s="219">
        <f t="shared" si="1852"/>
        <v>5148.7124764199252</v>
      </c>
      <c r="AN238" s="219">
        <f t="shared" si="1852"/>
        <v>-5148.7124764199789</v>
      </c>
      <c r="AO238" s="219">
        <f t="shared" si="1852"/>
        <v>4.0745362639427185E-10</v>
      </c>
      <c r="AP238" s="219" t="e">
        <f t="shared" si="1852"/>
        <v>#DIV/0!</v>
      </c>
      <c r="AQ238" s="219">
        <f t="shared" si="1852"/>
        <v>0</v>
      </c>
      <c r="AR238" s="219">
        <f t="shared" si="1852"/>
        <v>0</v>
      </c>
      <c r="AS238" s="219">
        <f t="shared" si="1852"/>
        <v>0</v>
      </c>
      <c r="AT238" s="219">
        <f t="shared" si="1852"/>
        <v>0</v>
      </c>
      <c r="AU238" s="219">
        <f t="shared" si="1852"/>
        <v>6.0000000055879354E-2</v>
      </c>
      <c r="AV238" s="219">
        <f t="shared" si="1852"/>
        <v>0</v>
      </c>
      <c r="AW238" s="219"/>
      <c r="AX238" s="219"/>
      <c r="AY238" s="219">
        <f t="shared" si="1852"/>
        <v>0</v>
      </c>
      <c r="AZ238" s="219" t="e">
        <f t="shared" si="1852"/>
        <v>#DIV/0!</v>
      </c>
      <c r="BA238" s="219">
        <f t="shared" si="1852"/>
        <v>0</v>
      </c>
      <c r="BB238" s="219"/>
      <c r="BC238" s="219"/>
      <c r="BD238" s="219"/>
      <c r="BE238" s="219"/>
      <c r="BF238" s="219"/>
      <c r="BG238" s="219"/>
      <c r="BH238" s="219"/>
      <c r="BI238" s="219"/>
      <c r="BJ238" s="219" t="e">
        <f t="shared" si="1852"/>
        <v>#DIV/0!</v>
      </c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>
        <f t="shared" si="1852"/>
        <v>0</v>
      </c>
      <c r="BV238" s="219">
        <f t="shared" si="1852"/>
        <v>0</v>
      </c>
      <c r="BW238" s="219">
        <f t="shared" si="1852"/>
        <v>0</v>
      </c>
      <c r="BX238" s="219">
        <f t="shared" si="1852"/>
        <v>0</v>
      </c>
      <c r="BY238" s="219">
        <f t="shared" si="1852"/>
        <v>0</v>
      </c>
      <c r="BZ238" s="219">
        <f t="shared" si="1852"/>
        <v>0</v>
      </c>
      <c r="CA238" s="219">
        <f t="shared" si="1852"/>
        <v>-60.657610000009299</v>
      </c>
      <c r="CB238" s="219">
        <f t="shared" si="1852"/>
        <v>60.657610000000204</v>
      </c>
      <c r="CC238" s="219">
        <f t="shared" ref="CC238:CT238" si="1853">+CC191-CC237</f>
        <v>0</v>
      </c>
      <c r="CD238" s="219" t="e">
        <f t="shared" si="1853"/>
        <v>#DIV/0!</v>
      </c>
      <c r="CE238" s="219">
        <f t="shared" si="1853"/>
        <v>0</v>
      </c>
      <c r="CF238" s="219">
        <f t="shared" si="1853"/>
        <v>0</v>
      </c>
      <c r="CG238" s="219">
        <f t="shared" si="1853"/>
        <v>0</v>
      </c>
      <c r="CH238" s="219">
        <f t="shared" si="1853"/>
        <v>0</v>
      </c>
      <c r="CI238" s="219">
        <f t="shared" si="1853"/>
        <v>0</v>
      </c>
      <c r="CJ238" s="219">
        <f t="shared" si="1853"/>
        <v>0</v>
      </c>
      <c r="CK238" s="219">
        <f t="shared" si="1853"/>
        <v>4343.0898664199631</v>
      </c>
      <c r="CL238" s="219">
        <f t="shared" si="1853"/>
        <v>-4343.0898664199758</v>
      </c>
      <c r="CM238" s="219">
        <f t="shared" si="1853"/>
        <v>0</v>
      </c>
      <c r="CN238" s="219" t="e">
        <f t="shared" si="1853"/>
        <v>#DIV/0!</v>
      </c>
      <c r="CO238" s="219">
        <f t="shared" si="1853"/>
        <v>0</v>
      </c>
      <c r="CP238" s="219">
        <f t="shared" si="1853"/>
        <v>0</v>
      </c>
      <c r="CQ238" s="219">
        <f t="shared" si="1853"/>
        <v>0</v>
      </c>
      <c r="CR238" s="219">
        <f t="shared" si="1853"/>
        <v>0</v>
      </c>
      <c r="CS238" s="219">
        <f t="shared" si="1853"/>
        <v>0</v>
      </c>
      <c r="CT238" s="219">
        <f t="shared" si="1853"/>
        <v>0</v>
      </c>
      <c r="CU238" s="219"/>
      <c r="CV238" s="219"/>
      <c r="CW238" s="219">
        <f t="shared" ref="CW238:DD238" si="1854">+CW191-CW237</f>
        <v>0</v>
      </c>
      <c r="CX238" s="219" t="e">
        <f t="shared" si="1854"/>
        <v>#DIV/0!</v>
      </c>
      <c r="CY238" s="219">
        <f t="shared" si="1854"/>
        <v>0</v>
      </c>
      <c r="CZ238" s="219">
        <f t="shared" si="1854"/>
        <v>0</v>
      </c>
      <c r="DA238" s="219">
        <f t="shared" si="1854"/>
        <v>0</v>
      </c>
      <c r="DB238" s="219">
        <f t="shared" si="1854"/>
        <v>0</v>
      </c>
      <c r="DC238" s="219">
        <f t="shared" si="1854"/>
        <v>0</v>
      </c>
      <c r="DD238" s="219">
        <f t="shared" si="1854"/>
        <v>0</v>
      </c>
      <c r="DE238" s="219"/>
      <c r="DF238" s="219"/>
      <c r="DG238" s="219">
        <f t="shared" ref="DG238:DN238" si="1855">+DG191-DG237</f>
        <v>0</v>
      </c>
      <c r="DH238" s="219" t="e">
        <f t="shared" si="1855"/>
        <v>#DIV/0!</v>
      </c>
      <c r="DI238" s="219">
        <f t="shared" si="1855"/>
        <v>0</v>
      </c>
      <c r="DJ238" s="219">
        <f t="shared" si="1855"/>
        <v>0</v>
      </c>
      <c r="DK238" s="219">
        <f t="shared" si="1855"/>
        <v>0</v>
      </c>
      <c r="DL238" s="219">
        <f t="shared" si="1855"/>
        <v>0</v>
      </c>
      <c r="DM238" s="219">
        <f t="shared" si="1855"/>
        <v>0</v>
      </c>
      <c r="DN238" s="219">
        <f t="shared" si="1855"/>
        <v>0</v>
      </c>
      <c r="DO238" s="219"/>
      <c r="DP238" s="219"/>
      <c r="DQ238" s="219">
        <f t="shared" ref="DQ238:ER238" si="1856">+DQ191-DQ237</f>
        <v>0</v>
      </c>
      <c r="DR238" s="219" t="e">
        <f t="shared" si="1856"/>
        <v>#DIV/0!</v>
      </c>
      <c r="DS238" s="219">
        <f t="shared" si="1856"/>
        <v>0</v>
      </c>
      <c r="DT238" s="219">
        <f t="shared" si="1856"/>
        <v>0</v>
      </c>
      <c r="DU238" s="219">
        <f t="shared" si="1856"/>
        <v>0</v>
      </c>
      <c r="DV238" s="219">
        <f t="shared" si="1856"/>
        <v>0</v>
      </c>
      <c r="DW238" s="219">
        <f t="shared" si="1856"/>
        <v>0</v>
      </c>
      <c r="DX238" s="219">
        <f t="shared" si="1856"/>
        <v>0</v>
      </c>
      <c r="DY238" s="219">
        <f t="shared" si="1856"/>
        <v>3255.7228236751107</v>
      </c>
      <c r="DZ238" s="219">
        <f t="shared" si="1856"/>
        <v>-3255.7228236750998</v>
      </c>
      <c r="EA238" s="219">
        <f t="shared" si="1856"/>
        <v>0</v>
      </c>
      <c r="EB238" s="219" t="e">
        <f t="shared" si="1856"/>
        <v>#DIV/0!</v>
      </c>
      <c r="EC238" s="219">
        <f t="shared" si="1856"/>
        <v>0</v>
      </c>
      <c r="ED238" s="219">
        <f t="shared" si="1856"/>
        <v>0</v>
      </c>
      <c r="EE238" s="219">
        <f t="shared" si="1856"/>
        <v>0</v>
      </c>
      <c r="EF238" s="219">
        <f t="shared" si="1856"/>
        <v>0</v>
      </c>
      <c r="EG238" s="219">
        <f t="shared" si="1856"/>
        <v>0</v>
      </c>
      <c r="EH238" s="219">
        <f t="shared" si="1856"/>
        <v>0</v>
      </c>
      <c r="EI238" s="219">
        <f t="shared" si="1856"/>
        <v>7598.8126900951029</v>
      </c>
      <c r="EJ238" s="219">
        <f t="shared" si="1856"/>
        <v>-7598.8126900950774</v>
      </c>
      <c r="EK238" s="219">
        <f t="shared" si="1856"/>
        <v>0</v>
      </c>
      <c r="EL238" s="219" t="e">
        <f t="shared" si="1856"/>
        <v>#DIV/0!</v>
      </c>
      <c r="EM238" s="219">
        <f t="shared" si="1856"/>
        <v>0</v>
      </c>
      <c r="EN238" s="219">
        <f t="shared" si="1856"/>
        <v>0</v>
      </c>
      <c r="EO238" s="219">
        <f t="shared" si="1856"/>
        <v>0</v>
      </c>
      <c r="EP238" s="219">
        <f t="shared" si="1856"/>
        <v>0</v>
      </c>
      <c r="EQ238" s="219">
        <f t="shared" si="1856"/>
        <v>-151.12932000018191</v>
      </c>
      <c r="ER238" s="219">
        <f t="shared" si="1856"/>
        <v>-151.12932000006549</v>
      </c>
      <c r="ES238" s="219"/>
      <c r="ET238" s="219"/>
      <c r="EU238" s="219">
        <f t="shared" ref="EU238:FB238" si="1857">+EU191-EU237</f>
        <v>5.8207660913467407E-11</v>
      </c>
      <c r="EV238" s="219" t="e">
        <f t="shared" si="1857"/>
        <v>#DIV/0!</v>
      </c>
      <c r="EW238" s="219">
        <f t="shared" si="1857"/>
        <v>0</v>
      </c>
      <c r="EX238" s="219">
        <f t="shared" si="1857"/>
        <v>0</v>
      </c>
      <c r="EY238" s="219">
        <f t="shared" si="1857"/>
        <v>0</v>
      </c>
      <c r="EZ238" s="219">
        <f t="shared" si="1857"/>
        <v>0</v>
      </c>
      <c r="FA238" s="219">
        <f t="shared" si="1857"/>
        <v>0</v>
      </c>
      <c r="FB238" s="219">
        <f t="shared" si="1857"/>
        <v>0</v>
      </c>
      <c r="FC238" s="219"/>
      <c r="FD238" s="219"/>
      <c r="FE238" s="219">
        <f t="shared" ref="FE238:FL238" si="1858">+FE191-FE237</f>
        <v>0</v>
      </c>
      <c r="FF238" s="219" t="e">
        <f t="shared" si="1858"/>
        <v>#DIV/0!</v>
      </c>
      <c r="FG238" s="219">
        <f t="shared" si="1858"/>
        <v>0</v>
      </c>
      <c r="FH238" s="219">
        <f t="shared" si="1858"/>
        <v>0</v>
      </c>
      <c r="FI238" s="219">
        <f t="shared" si="1858"/>
        <v>0</v>
      </c>
      <c r="FJ238" s="219">
        <f t="shared" si="1858"/>
        <v>0</v>
      </c>
      <c r="FK238" s="219">
        <f t="shared" si="1858"/>
        <v>0.42900000000372529</v>
      </c>
      <c r="FL238" s="219">
        <f t="shared" si="1858"/>
        <v>0.42900000012014061</v>
      </c>
      <c r="FM238" s="219"/>
      <c r="FN238" s="219"/>
      <c r="FO238" s="219">
        <f t="shared" ref="FO238:GT238" si="1859">+FO191-FO237</f>
        <v>0</v>
      </c>
      <c r="FP238" s="219" t="e">
        <f t="shared" si="1859"/>
        <v>#DIV/0!</v>
      </c>
      <c r="FQ238" s="219">
        <f t="shared" si="1859"/>
        <v>0</v>
      </c>
      <c r="FR238" s="219">
        <f t="shared" si="1859"/>
        <v>0</v>
      </c>
      <c r="FS238" s="219">
        <f t="shared" si="1859"/>
        <v>0</v>
      </c>
      <c r="FT238" s="219">
        <f t="shared" si="1859"/>
        <v>0</v>
      </c>
      <c r="FU238" s="219">
        <f t="shared" si="1859"/>
        <v>0</v>
      </c>
      <c r="FV238" s="219">
        <f t="shared" si="1859"/>
        <v>0</v>
      </c>
      <c r="FW238" s="219">
        <f t="shared" si="1859"/>
        <v>5352.4113490000163</v>
      </c>
      <c r="FX238" s="219">
        <f t="shared" si="1859"/>
        <v>-5352.411349</v>
      </c>
      <c r="FY238" s="219">
        <f t="shared" si="1859"/>
        <v>0</v>
      </c>
      <c r="FZ238" s="219" t="e">
        <f t="shared" si="1859"/>
        <v>#DIV/0!</v>
      </c>
      <c r="GA238" s="219">
        <f t="shared" si="1859"/>
        <v>0</v>
      </c>
      <c r="GB238" s="219">
        <f t="shared" si="1859"/>
        <v>0</v>
      </c>
      <c r="GC238" s="219">
        <f t="shared" si="1859"/>
        <v>0</v>
      </c>
      <c r="GD238" s="219">
        <f t="shared" si="1859"/>
        <v>0</v>
      </c>
      <c r="GE238" s="219">
        <f t="shared" si="1859"/>
        <v>0</v>
      </c>
      <c r="GF238" s="219">
        <f t="shared" si="1859"/>
        <v>0</v>
      </c>
      <c r="GG238" s="219">
        <f t="shared" si="1859"/>
        <v>8608.1341726751125</v>
      </c>
      <c r="GH238" s="219">
        <f t="shared" si="1859"/>
        <v>-8608.1341726750979</v>
      </c>
      <c r="GI238" s="219">
        <f t="shared" si="1859"/>
        <v>0</v>
      </c>
      <c r="GJ238" s="219" t="e">
        <f t="shared" si="1859"/>
        <v>#DIV/0!</v>
      </c>
      <c r="GK238" s="219">
        <f t="shared" si="1859"/>
        <v>0</v>
      </c>
      <c r="GL238" s="219">
        <f t="shared" si="1859"/>
        <v>0</v>
      </c>
      <c r="GM238" s="219">
        <f t="shared" si="1859"/>
        <v>0</v>
      </c>
      <c r="GN238" s="219">
        <f t="shared" si="1859"/>
        <v>0</v>
      </c>
      <c r="GO238" s="219">
        <f t="shared" si="1859"/>
        <v>0</v>
      </c>
      <c r="GP238" s="219">
        <f t="shared" si="1859"/>
        <v>0</v>
      </c>
      <c r="GQ238" s="219">
        <f t="shared" si="1859"/>
        <v>12951.224039095105</v>
      </c>
      <c r="GR238" s="219">
        <f t="shared" si="1859"/>
        <v>-12951.224039095079</v>
      </c>
      <c r="GS238" s="219">
        <f t="shared" si="1859"/>
        <v>0</v>
      </c>
      <c r="GT238" s="219" t="e">
        <f t="shared" si="1859"/>
        <v>#DIV/0!</v>
      </c>
      <c r="GV238" s="220"/>
      <c r="GW238" s="221"/>
    </row>
    <row r="239" spans="1:214" x14ac:dyDescent="0.2">
      <c r="D239" s="65">
        <f>+[1]Аппарат!D213+[1]Филиалы!D140</f>
        <v>12715.295322458715</v>
      </c>
      <c r="H239" s="65">
        <f>+[1]Аппарат!H213+[1]Филиалы!H140</f>
        <v>14258.22174565629</v>
      </c>
      <c r="M239" s="65">
        <f>+[1]Аппарат!L213+[1]Филиалы!AA140</f>
        <v>5868.3262959740787</v>
      </c>
      <c r="N239" s="65"/>
      <c r="O239" s="65"/>
      <c r="P239" s="65"/>
      <c r="Q239" s="65">
        <f>+[1]Аппарат!P213+[1]Филиалы!AK140</f>
        <v>7499.4522600000018</v>
      </c>
      <c r="R239" s="65"/>
      <c r="S239" s="65"/>
      <c r="T239" s="65"/>
      <c r="U239" s="65"/>
      <c r="V239" s="65"/>
      <c r="W239" s="65" t="e">
        <f>+[1]Аппарат!V213+[1]Филиалы!AZ140</f>
        <v>#DIV/0!</v>
      </c>
      <c r="X239" s="65"/>
      <c r="Y239" s="65"/>
      <c r="Z239" s="65"/>
      <c r="AA239" s="65"/>
      <c r="AB239" s="65"/>
      <c r="AC239" s="65"/>
      <c r="AD239" s="65"/>
      <c r="AE239" s="65"/>
      <c r="AF239" s="65"/>
      <c r="AG239" s="65">
        <f>+[1]Аппарат!AF213+[1]Филиалы!BY140</f>
        <v>7502.3282967848745</v>
      </c>
      <c r="AH239" s="65">
        <f>+[1]Аппарат!AG213+[1]Филиалы!CC140</f>
        <v>58809.491050000011</v>
      </c>
      <c r="AI239" s="65" t="e">
        <f>+[1]Аппарат!AH213+[1]Филиалы!CD140</f>
        <v>#DIV/0!</v>
      </c>
      <c r="AJ239" s="65">
        <f>+[1]Аппарат!AI213+[1]Филиалы!CE140</f>
        <v>28585.141261379438</v>
      </c>
      <c r="AK239" s="65">
        <f>+[1]Аппарат!AJ213+[1]Филиалы!CI140</f>
        <v>15030.215210000002</v>
      </c>
      <c r="AL239" s="65">
        <f>+[1]Аппарат!AK213+[1]Филиалы!CM140</f>
        <v>43827.190210684188</v>
      </c>
      <c r="AM239" s="65" t="e">
        <f>+[1]Аппарат!AL213+[1]Филиалы!CN140</f>
        <v>#DIV/0!</v>
      </c>
      <c r="AN239" s="65">
        <f>+[1]Аппарат!AM213+[1]Филиалы!CO140</f>
        <v>5493.8075230607874</v>
      </c>
      <c r="AO239" s="65">
        <f>+[1]Аппарат!AN213+[1]Филиалы!CS140</f>
        <v>1077.8236977695001</v>
      </c>
      <c r="AP239" s="65">
        <f>+[1]Аппарат!AO213+[1]Филиалы!CW140</f>
        <v>14053.723889315825</v>
      </c>
      <c r="AQ239" s="65" t="e">
        <f>+[1]Аппарат!AP213+[1]Филиалы!CX140</f>
        <v>#DIV/0!</v>
      </c>
      <c r="AR239" s="65">
        <f>+[1]Аппарат!AR213+[1]Филиалы!CY140</f>
        <v>15351.693524759889</v>
      </c>
      <c r="AS239" s="65">
        <f>+[1]Аппарат!AR213+[1]Филиалы!DC140</f>
        <v>15899.217574759889</v>
      </c>
      <c r="AT239" s="65">
        <f>+[1]Аппарат!AS213</f>
        <v>5308.6868085734441</v>
      </c>
      <c r="AU239" s="65" t="e">
        <f>+[1]Аппарат!AT213+[1]Филиалы!DH140</f>
        <v>#DIV/0!</v>
      </c>
      <c r="AV239" s="65">
        <f>+[1]Аппарат!AV213+[1]Филиалы!DI140</f>
        <v>13631.868381774342</v>
      </c>
      <c r="AW239" s="65"/>
      <c r="AX239" s="65"/>
      <c r="AY239" s="65" t="e">
        <f>+[1]Аппарат!AX213+[1]Филиалы!DR140</f>
        <v>#DIV/0!</v>
      </c>
      <c r="AZ239" s="65">
        <f>+[1]Аппарат!AY213+[1]Филиалы!DS140</f>
        <v>13420.104333333333</v>
      </c>
      <c r="BA239" s="65">
        <f>+[1]Аппарат!AZ213+[1]Филиалы!DW140</f>
        <v>9053.2345097616399</v>
      </c>
      <c r="BB239" s="65"/>
      <c r="BC239" s="65"/>
      <c r="BD239" s="65"/>
      <c r="BE239" s="65"/>
      <c r="BF239" s="65"/>
      <c r="BG239" s="65"/>
      <c r="BH239" s="65"/>
      <c r="BI239" s="65"/>
      <c r="BJ239" s="65">
        <f>+[1]Аппарат!BI213+[1]Филиалы!EU140</f>
        <v>5636.7349066666666</v>
      </c>
      <c r="BK239" s="65"/>
      <c r="BL239" s="65"/>
      <c r="BM239" s="65"/>
      <c r="BN239" s="65"/>
      <c r="BO239" s="65"/>
      <c r="BP239" s="65"/>
      <c r="BQ239" s="65"/>
      <c r="BR239" s="65"/>
      <c r="BS239" s="65"/>
      <c r="BT239" s="65"/>
      <c r="BU239" s="65">
        <f>+[1]Аппарат!BT213+[1]Филиалы!FU140</f>
        <v>8248.2109923841654</v>
      </c>
      <c r="BV239" s="65">
        <f>+[1]Аппарат!BU213+[1]Филиалы!FY140</f>
        <v>68169.156666666662</v>
      </c>
      <c r="BW239" s="65" t="e">
        <f>+[1]Аппарат!BV213+[1]Филиалы!FZ140</f>
        <v>#DIV/0!</v>
      </c>
      <c r="BX239" s="65">
        <f>+[1]Аппарат!BW213+[1]Филиалы!GA140</f>
        <v>32488.680710028624</v>
      </c>
      <c r="BY239" s="65">
        <f>+[1]Аппарат!BX213+[1]Филиалы!GE140</f>
        <v>17336.778000000002</v>
      </c>
      <c r="BZ239" s="65">
        <f>+[1]Аппарат!BY213+[1]Филиалы!GI140</f>
        <v>53125.591487579237</v>
      </c>
      <c r="CA239" s="65" t="e">
        <f>+[1]Аппарат!BZ213+[1]Филиалы!GJ140</f>
        <v>#DIV/0!</v>
      </c>
      <c r="CB239" s="65">
        <f>+[1]Аппарат!CA213+[1]Филиалы!GK140</f>
        <v>40486.772228406422</v>
      </c>
      <c r="CC239" s="65">
        <f>+[1]Аппарат!CB213+[1]Филиалы!GO140</f>
        <v>32366.993210000001</v>
      </c>
      <c r="CD239" s="65">
        <f>+[1]Аппарат!CC213+[1]Филиалы!GS140</f>
        <v>6583.8219690874248</v>
      </c>
      <c r="CE239" s="65" t="e">
        <f>+[1]Аппарат!CD213+[1]Филиалы!GT140</f>
        <v>#DIV/0!</v>
      </c>
      <c r="CF239" s="65">
        <f>+[1]Аппарат!CE213+[1]Филиалы!GU140</f>
        <v>177694.73702666667</v>
      </c>
      <c r="CG239" s="65">
        <f>+[1]Аппарат!CF213+[1]Филиалы!GV140</f>
        <v>94403.296695258599</v>
      </c>
      <c r="CH239" s="65">
        <f>+[1]Аппарат!CG213+[1]Филиалы!GW140</f>
        <v>34654.253971408063</v>
      </c>
      <c r="CI239" s="65">
        <f>+[1]Аппарат!CH213+[1]Филиалы!GX140</f>
        <v>0</v>
      </c>
      <c r="CJ239" s="65">
        <f>+[1]Аппарат!CI213+[1]Филиалы!GY140</f>
        <v>102900.20690826346</v>
      </c>
      <c r="CK239" s="65">
        <f>+[1]Аппарат!CJ213+[1]Филиалы!GZ140</f>
        <v>84646.450149026743</v>
      </c>
      <c r="CL239" s="65">
        <f>+[1]Аппарат!CK213+[1]Филиалы!HA140</f>
        <v>18154.658751467214</v>
      </c>
      <c r="CM239" s="65">
        <f>+[1]Аппарат!CL213+[1]Филиалы!HB140</f>
        <v>99.098007769500015</v>
      </c>
      <c r="CN239" s="65">
        <f>+[1]Аппарат!CM213+[1]Филиалы!HC140</f>
        <v>26157.343758403207</v>
      </c>
      <c r="CO239" s="65">
        <f>+[1]Аппарат!CN213+[1]Филиалы!HD140</f>
        <v>-20.267968532862596</v>
      </c>
      <c r="CP239" s="65">
        <f>+[1]Аппарат!CP213+[1]Филиалы!HE140</f>
        <v>15726.60962591048</v>
      </c>
      <c r="CQ239" s="65">
        <f>+[1]Аппарат!CP213+[1]Филиалы!HF140</f>
        <v>15726.60962591048</v>
      </c>
      <c r="CR239" s="65">
        <f>+[1]Аппарат!CQ213+[1]Филиалы!HG140</f>
        <v>5755.2043740895233</v>
      </c>
      <c r="CS239" s="65">
        <f>+[1]Аппарат!CR213+[1]Филиалы!HH140</f>
        <v>0</v>
      </c>
      <c r="CT239" s="65">
        <f>+[1]Аппарат!CT213+[1]Филиалы!HI140</f>
        <v>55085.093495538094</v>
      </c>
      <c r="CU239" s="65"/>
      <c r="CV239" s="65"/>
      <c r="CW239" s="65">
        <f>+[1]Аппарат!CV213+[1]Филиалы!HL140</f>
        <v>0</v>
      </c>
      <c r="CX239" s="65">
        <f>+[1]Аппарат!CW213+[1]Филиалы!HM140</f>
        <v>-56673.032000000007</v>
      </c>
      <c r="CY239" s="65">
        <f>+[1]Аппарат!CX213+[1]Филиалы!HN140</f>
        <v>263.81865144163339</v>
      </c>
      <c r="CZ239" s="65">
        <f>+[1]Аппарат!CZ213+[1]Филиалы!HO140</f>
        <v>15632.144892204074</v>
      </c>
      <c r="DA239" s="65">
        <f>+[1]Аппарат!CZ213+[1]Филиалы!HP140</f>
        <v>15632.144892204074</v>
      </c>
      <c r="DB239" s="65">
        <f>+[1]Аппарат!DA213+[1]Филиалы!HQ140</f>
        <v>5849.6691077959285</v>
      </c>
      <c r="DC239" s="65">
        <f>+[1]Аппарат!DB213+[1]Филиалы!HR140</f>
        <v>0</v>
      </c>
      <c r="DD239" s="65">
        <f>+[1]Аппарат!DD213+[1]Филиалы!HS140</f>
        <v>12016.532698702518</v>
      </c>
      <c r="DE239" s="65"/>
      <c r="DF239" s="65"/>
      <c r="DG239" s="65">
        <f>+[1]Аппарат!DF213+[1]Филиалы!HV140</f>
        <v>0</v>
      </c>
      <c r="DH239" s="65">
        <f>+[1]Аппарат!DG213+[1]Филиалы!HW140</f>
        <v>4828.3110000000052</v>
      </c>
      <c r="DI239" s="65">
        <f>+[1]Аппарат!DH213+[1]Филиалы!HX140</f>
        <v>-22.476272255220181</v>
      </c>
      <c r="DJ239" s="65">
        <f>+[1]Аппарат!DJ213+[1]Филиалы!HY140</f>
        <v>21583.325311433302</v>
      </c>
      <c r="DK239" s="65">
        <f>+[1]Аппарат!DJ213+[1]Филиалы!HZ140</f>
        <v>21583.325311433302</v>
      </c>
      <c r="DL239" s="65">
        <f>+[1]Аппарат!DK213+[1]Филиалы!IA140</f>
        <v>7898.4886885666992</v>
      </c>
      <c r="DM239" s="65">
        <f>+[1]Аппарат!DL213+[1]Филиалы!IB140</f>
        <v>0</v>
      </c>
      <c r="DN239" s="65">
        <f>+[1]Аппарат!DN213+[1]Филиалы!IC140</f>
        <v>41329.825611736807</v>
      </c>
      <c r="DO239" s="65"/>
      <c r="DP239" s="65"/>
      <c r="DQ239" s="65">
        <f>+[1]Аппарат!DP213+[1]Филиалы!IF140</f>
        <v>0</v>
      </c>
      <c r="DR239" s="65">
        <f>+[1]Аппарат!DQ213+[1]Филиалы!IG140</f>
        <v>-27196.684000000005</v>
      </c>
      <c r="DS239" s="65">
        <f>+[1]Аппарат!DR213+[1]Филиалы!IH140</f>
        <v>92.24901832702696</v>
      </c>
      <c r="DT239" s="65">
        <f>+[1]Аппарат!DS213+[1]Филиалы!II140</f>
        <v>72445.44200000001</v>
      </c>
      <c r="DU239" s="65">
        <f>+[1]Аппарат!DT213+[1]Филиалы!IJ140</f>
        <v>52942.079829547853</v>
      </c>
      <c r="DV239" s="65">
        <f>+[1]Аппарат!DU213+[1]Филиалы!IK140</f>
        <v>19503.36217045215</v>
      </c>
      <c r="DW239" s="65">
        <f>+[1]Аппарат!DV213+[1]Филиалы!IL140</f>
        <v>0</v>
      </c>
      <c r="DX239" s="65">
        <f>+[1]Аппарат!DW213+[1]Филиалы!IM140</f>
        <v>151486.84700000001</v>
      </c>
      <c r="DY239" s="65">
        <f>+[1]Аппарат!DX213+[1]Филиалы!IN140</f>
        <v>108431.45180597743</v>
      </c>
      <c r="DZ239" s="65">
        <f>+[1]Аппарат!DY213+[1]Филиалы!IO140</f>
        <v>43055.395194022589</v>
      </c>
      <c r="EA239" s="65">
        <f>+[1]Аппарат!DZ213+[1]Филиалы!IP140</f>
        <v>0</v>
      </c>
      <c r="EB239" s="65">
        <f>+[1]Аппарат!EA213+[1]Филиалы!IQ140</f>
        <v>-79041.404999999999</v>
      </c>
      <c r="EC239" s="65">
        <f>+[1]Аппарат!EB213+[1]Филиалы!IR140</f>
        <v>109.10473153024589</v>
      </c>
      <c r="ED239" s="65">
        <f>+[1]Аппарат!EC213+[1]Филиалы!IS140</f>
        <v>201502.99266666669</v>
      </c>
      <c r="EE239" s="65">
        <f>+[1]Аппарат!ED213+[1]Филиалы!IT140</f>
        <v>147345.37652480649</v>
      </c>
      <c r="EF239" s="65">
        <f>+[1]Аппарат!EE213+[1]Филиалы!IU140</f>
        <v>54157.616141860213</v>
      </c>
      <c r="EG239" s="65">
        <f>+[1]Аппарат!EF213+[1]Филиалы!IV140</f>
        <v>0</v>
      </c>
      <c r="EH239" s="65">
        <f>+[1]Аппарат!EG213+[1]Филиалы!IW140</f>
        <v>254387.05390826342</v>
      </c>
      <c r="EI239" s="65">
        <f>+[1]Аппарат!EH213+[1]Филиалы!IX140</f>
        <v>193077.90195500411</v>
      </c>
      <c r="EJ239" s="65">
        <f>+[1]Аппарат!EI213+[1]Филиалы!IY140</f>
        <v>61210.053945489803</v>
      </c>
      <c r="EK239" s="65">
        <f>+[1]Аппарат!EJ213+[1]Филиалы!IZ140</f>
        <v>99.098007769500015</v>
      </c>
      <c r="EL239" s="65">
        <f>+[1]Аппарат!EK213+[1]Филиалы!JA140</f>
        <v>-52884.061241596733</v>
      </c>
      <c r="EM239" s="65">
        <f>+[1]Аппарат!EL213+[1]Филиалы!JB140</f>
        <v>26.24480189685292</v>
      </c>
      <c r="EN239" s="65">
        <f>+[1]Аппарат!EN213+[1]Филиалы!JC140</f>
        <v>16946.758727061071</v>
      </c>
      <c r="EO239" s="65">
        <f>+[1]Аппарат!EN213+[1]Филиалы!JD140</f>
        <v>16946.758727061071</v>
      </c>
      <c r="EP239" s="65">
        <f>+[1]Аппарат!EO213+[1]Филиалы!JE140</f>
        <v>6201.7219396055998</v>
      </c>
      <c r="EQ239" s="65">
        <f>+[1]Аппарат!EP213+[1]Филиалы!JF140</f>
        <v>0</v>
      </c>
      <c r="ER239" s="65">
        <f>+[1]Аппарат!ER213+[1]Филиалы!JG140</f>
        <v>19466.413893765966</v>
      </c>
      <c r="ES239" s="65"/>
      <c r="ET239" s="65"/>
      <c r="EU239" s="65">
        <f>+[1]Аппарат!ET213+[1]Филиалы!JJ140</f>
        <v>0</v>
      </c>
      <c r="EV239" s="65">
        <f>+[1]Аппарат!EU213+[1]Филиалы!JK140</f>
        <v>-2353.9943333333285</v>
      </c>
      <c r="EW239" s="65">
        <f>+[1]Аппарат!EV213+[1]Филиалы!JL140</f>
        <v>10.169109442776644</v>
      </c>
      <c r="EX239" s="65">
        <f>+[1]Аппарат!EX213+[1]Филиалы!JM140</f>
        <v>16842.441029928956</v>
      </c>
      <c r="EY239" s="65">
        <f>+[1]Аппарат!EX213+[1]Филиалы!JN140</f>
        <v>16842.441029928956</v>
      </c>
      <c r="EZ239" s="65">
        <f>+[1]Аппарат!EY213+[1]Филиалы!JO140</f>
        <v>6306.039636737708</v>
      </c>
      <c r="FA239" s="65">
        <f>+[1]Аппарат!EZ213+[1]Филиалы!JP140</f>
        <v>0</v>
      </c>
      <c r="FB239" s="65">
        <f>+[1]Аппарат!FB213+[1]Филиалы!JQ140</f>
        <v>43409.228492237642</v>
      </c>
      <c r="FC239" s="65"/>
      <c r="FD239" s="65"/>
      <c r="FE239" s="65">
        <f>+[1]Аппарат!FD213+[1]Филиалы!JT140</f>
        <v>0</v>
      </c>
      <c r="FF239" s="65">
        <f>+[1]Аппарат!FE213+[1]Филиалы!JU140</f>
        <v>-36812.80033333334</v>
      </c>
      <c r="FG239" s="65">
        <f>+[1]Аппарат!FF213+[1]Филиалы!JV140</f>
        <v>159.0290130200338</v>
      </c>
      <c r="FH239" s="65">
        <f>+[1]Аппарат!FH213+[1]Филиалы!JW140</f>
        <v>30124.369019487418</v>
      </c>
      <c r="FI239" s="65">
        <f>+[1]Аппарат!FH213+[1]Филиалы!JX140</f>
        <v>30124.369019487418</v>
      </c>
      <c r="FJ239" s="65">
        <f>+[1]Аппарат!FI213+[1]Филиалы!JY140</f>
        <v>11024.111647179241</v>
      </c>
      <c r="FK239" s="65">
        <f>+[1]Аппарат!FJ213+[1]Филиалы!JZ140</f>
        <v>0</v>
      </c>
      <c r="FL239" s="65">
        <f>+[1]Аппарат!FL213+[1]Филиалы!KA140</f>
        <v>78577.648633896228</v>
      </c>
      <c r="FM239" s="65"/>
      <c r="FN239" s="65"/>
      <c r="FO239" s="65">
        <f>+[1]Аппарат!FN213+[1]Филиалы!KD140</f>
        <v>0</v>
      </c>
      <c r="FP239" s="65">
        <f>+[1]Аппарат!FO213+[1]Филиалы!KE140</f>
        <v>-66231.009333333335</v>
      </c>
      <c r="FQ239" s="65">
        <f>+[1]Аппарат!FP213+[1]Филиалы!KF140</f>
        <v>160.9561477369088</v>
      </c>
      <c r="FR239" s="65">
        <f>+[1]Аппарат!FQ213+[1]Филиалы!KG140</f>
        <v>87445.441999999995</v>
      </c>
      <c r="FS239" s="65">
        <f>+[1]Аппарат!FR213+[1]Филиалы!KH140</f>
        <v>63913.568776477441</v>
      </c>
      <c r="FT239" s="65">
        <f>+[1]Аппарат!FS213+[1]Филиалы!KI140</f>
        <v>23531.873223522554</v>
      </c>
      <c r="FU239" s="65">
        <f>+[1]Аппарат!FT213+[1]Филиалы!KJ140</f>
        <v>0</v>
      </c>
      <c r="FV239" s="65">
        <f>+[1]Аппарат!FU213+[1]Филиалы!KK140</f>
        <v>192843.24600000001</v>
      </c>
      <c r="FW239" s="65">
        <f>+[1]Аппарат!FV213+[1]Филиалы!KL140</f>
        <v>141453.29101989986</v>
      </c>
      <c r="FX239" s="65">
        <f>+[1]Аппарат!FW213+[1]Филиалы!KM140</f>
        <v>51389.954980100156</v>
      </c>
      <c r="FY239" s="65">
        <f>+[1]Аппарат!FX213+[1]Филиалы!KN140</f>
        <v>0</v>
      </c>
      <c r="FZ239" s="65">
        <f>+[1]Аппарат!FY213+[1]Филиалы!KO140</f>
        <v>-105397.80400000002</v>
      </c>
      <c r="GA239" s="65">
        <f>+[1]Аппарат!FZ213+[1]Филиалы!KP140</f>
        <v>120.52978587494593</v>
      </c>
      <c r="GB239" s="65">
        <f>+[1]Аппарат!GA213+[1]Филиалы!KQ140</f>
        <v>159890.88399999999</v>
      </c>
      <c r="GC239" s="65">
        <f>+[1]Аппарат!GB213+[1]Филиалы!KR140</f>
        <v>116855.64860602529</v>
      </c>
      <c r="GD239" s="65">
        <f>+[1]Аппарат!GC213+[1]Филиалы!KS140</f>
        <v>43035.235393974704</v>
      </c>
      <c r="GE239" s="65">
        <f>+[1]Аппарат!GD213+[1]Филиалы!KT140</f>
        <v>0</v>
      </c>
      <c r="GF239" s="65">
        <f>+[1]Аппарат!GE213+[1]Филиалы!KU140</f>
        <v>344330.09299999999</v>
      </c>
      <c r="GG239" s="65">
        <f>+[1]Аппарат!GF213+[1]Филиалы!KV140</f>
        <v>249884.74282587724</v>
      </c>
      <c r="GH239" s="65">
        <f>+[1]Аппарат!GG213+[1]Филиалы!KW140</f>
        <v>94445.350174122737</v>
      </c>
      <c r="GI239" s="65">
        <f>+[1]Аппарат!GH213+[1]Филиалы!KX140</f>
        <v>0</v>
      </c>
      <c r="GJ239" s="65">
        <f>+[1]Аппарат!GI213+[1]Филиалы!KY140</f>
        <v>-184439.209</v>
      </c>
      <c r="GK239" s="65">
        <f>+[1]Аппарат!GJ213+[1]Филиалы!KZ140</f>
        <v>115.35317360556965</v>
      </c>
      <c r="GL239" s="65">
        <f>+[1]Аппарат!GK213+[1]Филиалы!LA140</f>
        <v>288948.43466666667</v>
      </c>
      <c r="GM239" s="65">
        <f>+[1]Аппарат!GL213+[1]Филиалы!LB140</f>
        <v>211258.94530128388</v>
      </c>
      <c r="GN239" s="65">
        <f>+[1]Аппарат!GM213+[1]Филиалы!LC140</f>
        <v>77689.489365382775</v>
      </c>
      <c r="GO239" s="65">
        <f>+[1]Аппарат!GN213+[1]Филиалы!LD140</f>
        <v>0</v>
      </c>
      <c r="GP239" s="65">
        <f>+[1]Аппарат!GO213+[1]Филиалы!LE140</f>
        <v>447230.29990826349</v>
      </c>
      <c r="GQ239" s="65">
        <f>+[1]Аппарат!GP213+[1]Филиалы!LF140</f>
        <v>334531.19297490403</v>
      </c>
      <c r="GR239" s="65">
        <f>+[1]Аппарат!GQ213+[1]Филиалы!LG140</f>
        <v>112600.00892558995</v>
      </c>
      <c r="GS239" s="65">
        <f>+[1]Аппарат!GR213+[1]Филиалы!LH140</f>
        <v>99.098007769500015</v>
      </c>
      <c r="GT239" s="65">
        <f>+[1]Аппарат!GS213+[1]Филиалы!LI140</f>
        <v>-158281.86524159682</v>
      </c>
    </row>
    <row r="240" spans="1:214" x14ac:dyDescent="0.2">
      <c r="CO240" s="29"/>
    </row>
    <row r="241" spans="2:209" x14ac:dyDescent="0.2">
      <c r="D241" s="65">
        <f>+[1]Аппарат!D220+[1]Филиалы!D145</f>
        <v>1513.0234606903532</v>
      </c>
      <c r="H241" s="65">
        <f>+[1]Аппарат!H220+[1]Филиалы!H145</f>
        <v>3040.6478671799996</v>
      </c>
      <c r="M241" s="65">
        <f>+[1]Аппарат!L220+[1]Филиалы!AA145</f>
        <v>1243.1460824889998</v>
      </c>
      <c r="N241" s="65"/>
      <c r="O241" s="65"/>
      <c r="P241" s="65"/>
      <c r="Q241" s="65">
        <f>+[1]Аппарат!P220+[1]Филиалы!AK145</f>
        <v>3047.2049999999999</v>
      </c>
      <c r="R241" s="65"/>
      <c r="S241" s="65"/>
      <c r="T241" s="65"/>
      <c r="U241" s="65"/>
      <c r="V241" s="65"/>
      <c r="W241" s="65" t="e">
        <f>+[1]Аппарат!V220+[1]Филиалы!AZ145</f>
        <v>#DIV/0!</v>
      </c>
      <c r="X241" s="65"/>
      <c r="Y241" s="65"/>
      <c r="Z241" s="65"/>
      <c r="AA241" s="65"/>
      <c r="AB241" s="65"/>
      <c r="AC241" s="65"/>
      <c r="AD241" s="65"/>
      <c r="AE241" s="65"/>
      <c r="AF241" s="65"/>
      <c r="AG241" s="65">
        <f>+[1]Аппарат!AF220+[1]Филиалы!BY145</f>
        <v>3696.0310348297612</v>
      </c>
      <c r="AH241" s="65">
        <f>+[1]Аппарат!AG220+[1]Филиалы!CC145</f>
        <v>2788.7768400000004</v>
      </c>
      <c r="AI241" s="65" t="e">
        <f>+[1]Аппарат!AH220+[1]Филиалы!CD145</f>
        <v>#DIV/0!</v>
      </c>
      <c r="AJ241" s="65">
        <f>+[1]Аппарат!AI220+[1]Филиалы!CE145</f>
        <v>6507.6773462594929</v>
      </c>
      <c r="AK241" s="65">
        <f>+[1]Аппарат!AJ220+[1]Филиалы!CI145</f>
        <v>6656.2981600000003</v>
      </c>
      <c r="AL241" s="65">
        <f>+[1]Аппарат!AK220+[1]Филиалы!CM145</f>
        <v>7469.9632367199993</v>
      </c>
      <c r="AM241" s="65" t="e">
        <f>+[1]Аппарат!AL220+[1]Филиалы!CN145</f>
        <v>#DIV/0!</v>
      </c>
      <c r="AN241" s="65">
        <f>+[1]Аппарат!AM220+[1]Филиалы!CO145</f>
        <v>1648.5588103360001</v>
      </c>
      <c r="AO241" s="65">
        <f>+[1]Аппарат!AN220+[1]Филиалы!CS145</f>
        <v>1403.667227744</v>
      </c>
      <c r="AP241" s="65">
        <f>+[1]Аппарат!AO220+[1]Филиалы!CW145</f>
        <v>-5336.0745867200003</v>
      </c>
      <c r="AQ241" s="65" t="e">
        <f>+[1]Аппарат!AP220+[1]Филиалы!CX145</f>
        <v>#DIV/0!</v>
      </c>
      <c r="AR241" s="65">
        <f>+[1]Аппарат!AR220+[1]Филиалы!CY145</f>
        <v>2133.9627204698445</v>
      </c>
      <c r="AS241" s="65">
        <f>+[1]Аппарат!AR220+[1]Филиалы!DC145</f>
        <v>2400.9263304698452</v>
      </c>
      <c r="AT241" s="65">
        <f>+[1]Аппарат!AS220</f>
        <v>337.56727953015508</v>
      </c>
      <c r="AU241" s="65" t="e">
        <f>+[1]Аппарат!AT220+[1]Филиалы!DH145</f>
        <v>#DIV/0!</v>
      </c>
      <c r="AV241" s="65">
        <f>+[1]Аппарат!AV220+[1]Филиалы!DI145</f>
        <v>2696.7736165286651</v>
      </c>
      <c r="AW241" s="65"/>
      <c r="AX241" s="65"/>
      <c r="AY241" s="65" t="e">
        <f>+[1]Аппарат!AX220+[1]Филиалы!DR145</f>
        <v>#DIV/0!</v>
      </c>
      <c r="AZ241" s="65">
        <f>+[1]Аппарат!AY220+[1]Филиалы!DS145</f>
        <v>3798.6410000000001</v>
      </c>
      <c r="BA241" s="65">
        <f>+[1]Аппарат!AZ220+[1]Филиалы!DW145</f>
        <v>4815.2036833333332</v>
      </c>
      <c r="BB241" s="65"/>
      <c r="BC241" s="65"/>
      <c r="BD241" s="65"/>
      <c r="BE241" s="65"/>
      <c r="BF241" s="65"/>
      <c r="BG241" s="65"/>
      <c r="BH241" s="65"/>
      <c r="BI241" s="65"/>
      <c r="BJ241" s="65">
        <f>+[1]Аппарат!BI220+[1]Филиалы!EU145</f>
        <v>-196.33873000000006</v>
      </c>
      <c r="BK241" s="65"/>
      <c r="BL241" s="65"/>
      <c r="BM241" s="65"/>
      <c r="BN241" s="65"/>
      <c r="BO241" s="65"/>
      <c r="BP241" s="65"/>
      <c r="BQ241" s="65"/>
      <c r="BR241" s="65"/>
      <c r="BS241" s="65"/>
      <c r="BT241" s="65"/>
      <c r="BU241" s="65">
        <f>+[1]Аппарат!BT220+[1]Филиалы!FU145</f>
        <v>4812.4648780952375</v>
      </c>
      <c r="BV241" s="65">
        <f>+[1]Аппарат!BU220+[1]Филиалы!FY145</f>
        <v>4523.7503599999991</v>
      </c>
      <c r="BW241" s="65" t="e">
        <f>+[1]Аппарат!BV220+[1]Филиалы!FZ145</f>
        <v>#DIV/0!</v>
      </c>
      <c r="BX241" s="65">
        <f>+[1]Аппарат!BW220+[1]Филиалы!GA145</f>
        <v>10605.901730842212</v>
      </c>
      <c r="BY241" s="65">
        <f>+[1]Аппарат!BX220+[1]Филиалы!GE145</f>
        <v>9613.8949900000007</v>
      </c>
      <c r="BZ241" s="65">
        <f>+[1]Аппарат!BY220+[1]Филиалы!GI145</f>
        <v>3580.4690099999989</v>
      </c>
      <c r="CA241" s="65" t="e">
        <f>+[1]Аппарат!BZ220+[1]Филиалы!GJ145</f>
        <v>#DIV/0!</v>
      </c>
      <c r="CB241" s="65">
        <f>+[1]Аппарат!CA220+[1]Филиалы!GK145</f>
        <v>16209.469804283504</v>
      </c>
      <c r="CC241" s="65">
        <f>+[1]Аппарат!CB220+[1]Филиалы!GO145</f>
        <v>16270.193149999999</v>
      </c>
      <c r="CD241" s="65">
        <f>+[1]Аппарат!CC220+[1]Филиалы!GS145</f>
        <v>-903.65315000000282</v>
      </c>
      <c r="CE241" s="65" t="e">
        <f>+[1]Аппарат!CD220+[1]Филиалы!GT145</f>
        <v>#DIV/0!</v>
      </c>
      <c r="CF241" s="65">
        <f>+[1]Аппарат!CE220+[1]Филиалы!GU145</f>
        <v>7150</v>
      </c>
      <c r="CG241" s="65">
        <f>+[1]Аппарат!CF220+[1]Филиалы!GV145</f>
        <v>5229.6969228982944</v>
      </c>
      <c r="CH241" s="65">
        <f>+[1]Аппарат!CG220+[1]Филиалы!GW145</f>
        <v>1920.3030771017059</v>
      </c>
      <c r="CI241" s="65">
        <f>+[1]Аппарат!CH220+[1]Филиалы!GX145</f>
        <v>0</v>
      </c>
      <c r="CJ241" s="65">
        <f>+[1]Аппарат!CI220+[1]Филиалы!GY145</f>
        <v>12127.349396719999</v>
      </c>
      <c r="CK241" s="65">
        <f>+[1]Аппарат!CJ220+[1]Филиалы!GZ145</f>
        <v>10614.358744356494</v>
      </c>
      <c r="CL241" s="65">
        <f>+[1]Аппарат!CK220+[1]Филиалы!HA145</f>
        <v>1479.7686146195056</v>
      </c>
      <c r="CM241" s="65">
        <f>+[1]Аппарат!CL220+[1]Филиалы!HB145</f>
        <v>33.222037744000005</v>
      </c>
      <c r="CN241" s="65">
        <f>+[1]Аппарат!CM220+[1]Филиалы!HC145</f>
        <v>-4977.3493967199993</v>
      </c>
      <c r="CO241" s="65">
        <f>+[1]Аппарат!CN220+[1]Филиалы!HD145</f>
        <v>69.613278275804191</v>
      </c>
      <c r="CP241" s="65">
        <f>+[1]Аппарат!CP220+[1]Филиалы!HE145</f>
        <v>922.43272046984509</v>
      </c>
      <c r="CQ241" s="65">
        <f>+[1]Аппарат!CP220+[1]Филиалы!HF145</f>
        <v>922.43272046984509</v>
      </c>
      <c r="CR241" s="65">
        <f>+[1]Аппарат!CQ220+[1]Филиалы!HG145</f>
        <v>337.56727953015513</v>
      </c>
      <c r="CS241" s="65">
        <f>+[1]Аппарат!CR220+[1]Филиалы!HH145</f>
        <v>0</v>
      </c>
      <c r="CT241" s="65">
        <f>+[1]Аппарат!CT220+[1]Филиалы!HI145</f>
        <v>767.45798769253611</v>
      </c>
      <c r="CU241" s="65"/>
      <c r="CV241" s="65"/>
      <c r="CW241" s="65">
        <f>+[1]Аппарат!CV220+[1]Филиалы!HL145</f>
        <v>0</v>
      </c>
      <c r="CX241" s="65">
        <f>+[1]Аппарат!CW220+[1]Филиалы!HM145</f>
        <v>171.12900000000013</v>
      </c>
      <c r="CY241" s="65">
        <f>+[1]Аппарат!CX220+[1]Филиалы!HN145</f>
        <v>-13.581666666666663</v>
      </c>
      <c r="CZ241" s="65">
        <f>+[1]Аппарат!CZ220+[1]Филиалы!HO145</f>
        <v>916.89196099440824</v>
      </c>
      <c r="DA241" s="65">
        <f>+[1]Аппарат!CZ220+[1]Филиалы!HP145</f>
        <v>916.89196099440824</v>
      </c>
      <c r="DB241" s="65">
        <f>+[1]Аппарат!DA220+[1]Филиалы!HQ145</f>
        <v>343.10803900559193</v>
      </c>
      <c r="DC241" s="65">
        <f>+[1]Аппарат!DB220+[1]Филиалы!HR145</f>
        <v>0</v>
      </c>
      <c r="DD241" s="65">
        <f>+[1]Аппарат!DD220+[1]Филиалы!HS145</f>
        <v>8413.2929674918305</v>
      </c>
      <c r="DE241" s="65"/>
      <c r="DF241" s="65"/>
      <c r="DG241" s="65">
        <f>+[1]Аппарат!DF220+[1]Филиалы!HV145</f>
        <v>0</v>
      </c>
      <c r="DH241" s="65">
        <f>+[1]Аппарат!DG220+[1]Филиалы!HW145</f>
        <v>-10012.504000000001</v>
      </c>
      <c r="DI241" s="65">
        <f>+[1]Аппарат!DH220+[1]Филиалы!HX145</f>
        <v>794.64317460317454</v>
      </c>
      <c r="DJ241" s="65">
        <f>+[1]Аппарат!DJ220+[1]Филиалы!HY145</f>
        <v>922.43272046984498</v>
      </c>
      <c r="DK241" s="65">
        <f>+[1]Аппарат!DJ220+[1]Филиалы!HZ145</f>
        <v>922.43272046984498</v>
      </c>
      <c r="DL241" s="65">
        <f>+[1]Аппарат!DK220+[1]Филиалы!IA145</f>
        <v>337.56727953015513</v>
      </c>
      <c r="DM241" s="65">
        <f>+[1]Аппарат!DL220+[1]Филиалы!IB145</f>
        <v>0</v>
      </c>
      <c r="DN241" s="65">
        <f>+[1]Аппарат!DN220+[1]Филиалы!IC145</f>
        <v>1275.2526725911634</v>
      </c>
      <c r="DO241" s="65"/>
      <c r="DP241" s="65"/>
      <c r="DQ241" s="65">
        <f>+[1]Аппарат!DP220+[1]Филиалы!IF145</f>
        <v>0</v>
      </c>
      <c r="DR241" s="65">
        <f>+[1]Аппарат!DQ220+[1]Филиалы!IG145</f>
        <v>-506.09400000000005</v>
      </c>
      <c r="DS241" s="65">
        <f>+[1]Аппарат!DR220+[1]Филиалы!IH145</f>
        <v>40.166190476190479</v>
      </c>
      <c r="DT241" s="65">
        <f>+[1]Аппарат!DS220+[1]Филиалы!II145</f>
        <v>3780.0000000000005</v>
      </c>
      <c r="DU241" s="65">
        <f>+[1]Аппарат!DT220+[1]Филиалы!IJ145</f>
        <v>2761.7574019340982</v>
      </c>
      <c r="DV241" s="65">
        <f>+[1]Аппарат!DU220+[1]Филиалы!IK145</f>
        <v>1018.2425980659023</v>
      </c>
      <c r="DW241" s="65">
        <f>+[1]Аппарат!DV220+[1]Филиалы!IL145</f>
        <v>0</v>
      </c>
      <c r="DX241" s="65">
        <f>+[1]Аппарат!DW220+[1]Филиалы!IM145</f>
        <v>14127.468999999999</v>
      </c>
      <c r="DY241" s="65">
        <f>+[1]Аппарат!DX220+[1]Филиалы!IN145</f>
        <v>10456.00362777553</v>
      </c>
      <c r="DZ241" s="65">
        <f>+[1]Аппарат!DY220+[1]Филиалы!IO145</f>
        <v>3671.4653722244698</v>
      </c>
      <c r="EA241" s="65">
        <f>+[1]Аппарат!DZ220+[1]Филиалы!IP145</f>
        <v>0</v>
      </c>
      <c r="EB241" s="65">
        <f>+[1]Аппарат!EA220+[1]Филиалы!IQ145</f>
        <v>-10347.468999999999</v>
      </c>
      <c r="EC241" s="65">
        <f>+[1]Аппарат!EB220+[1]Филиалы!IR145</f>
        <v>273.74256613756609</v>
      </c>
      <c r="ED241" s="65">
        <f>+[1]Аппарат!EC220+[1]Филиалы!IS145</f>
        <v>10930</v>
      </c>
      <c r="EE241" s="65">
        <f>+[1]Аппарат!ED220+[1]Филиалы!IT145</f>
        <v>7991.4543248323916</v>
      </c>
      <c r="EF241" s="65">
        <f>+[1]Аппарат!EE220+[1]Филиалы!IU145</f>
        <v>2938.5456751676079</v>
      </c>
      <c r="EG241" s="65">
        <f>+[1]Аппарат!EF220+[1]Филиалы!IV145</f>
        <v>0</v>
      </c>
      <c r="EH241" s="65">
        <f>+[1]Аппарат!EG220+[1]Филиалы!IW145</f>
        <v>26254.818396719998</v>
      </c>
      <c r="EI241" s="65">
        <f>+[1]Аппарат!EH220+[1]Филиалы!IX145</f>
        <v>21070.362372132025</v>
      </c>
      <c r="EJ241" s="65">
        <f>+[1]Аппарат!EI220+[1]Филиалы!IY145</f>
        <v>5151.2339868439758</v>
      </c>
      <c r="EK241" s="65">
        <f>+[1]Аппарат!EJ220+[1]Филиалы!IZ145</f>
        <v>33.222037744000005</v>
      </c>
      <c r="EL241" s="65">
        <f>+[1]Аппарат!EK220+[1]Филиалы!JA145</f>
        <v>-15324.818396719998</v>
      </c>
      <c r="EM241" s="65">
        <f>+[1]Аппарат!EL220+[1]Филиалы!JB145</f>
        <v>140.20876849698078</v>
      </c>
      <c r="EN241" s="65">
        <f>+[1]Аппарат!EN220+[1]Филиалы!JC145</f>
        <v>922.43272046984521</v>
      </c>
      <c r="EO241" s="65">
        <f>+[1]Аппарат!EN220+[1]Филиалы!JD145</f>
        <v>922.43272046984521</v>
      </c>
      <c r="EP241" s="65">
        <f>+[1]Аппарат!EO220+[1]Филиалы!JE145</f>
        <v>337.56727953015508</v>
      </c>
      <c r="EQ241" s="65">
        <f>+[1]Аппарат!EP220+[1]Филиалы!JF145</f>
        <v>0</v>
      </c>
      <c r="ER241" s="65">
        <f>+[1]Аппарат!ER220+[1]Филиалы!JG145</f>
        <v>27565.552689857403</v>
      </c>
      <c r="ES241" s="65"/>
      <c r="ET241" s="65"/>
      <c r="EU241" s="65">
        <f>+[1]Аппарат!ET220+[1]Филиалы!JJ145</f>
        <v>0</v>
      </c>
      <c r="EV241" s="65">
        <f>+[1]Аппарат!EU220+[1]Филиалы!JK145</f>
        <v>-26741.674000000003</v>
      </c>
      <c r="EW241" s="65">
        <f>+[1]Аппарат!EV220+[1]Филиалы!JL145</f>
        <v>2122.3550793650793</v>
      </c>
      <c r="EX241" s="65">
        <f>+[1]Аппарат!EX220+[1]Филиалы!JM145</f>
        <v>916.75458114488595</v>
      </c>
      <c r="EY241" s="65">
        <f>+[1]Аппарат!EX220+[1]Филиалы!JN145</f>
        <v>916.75458114488595</v>
      </c>
      <c r="EZ241" s="65">
        <f>+[1]Аппарат!EY220+[1]Филиалы!JO145</f>
        <v>343.24541885511417</v>
      </c>
      <c r="FA241" s="65">
        <f>+[1]Аппарат!EZ220+[1]Филиалы!JP145</f>
        <v>0</v>
      </c>
      <c r="FB241" s="65">
        <f>+[1]Аппарат!FB220+[1]Филиалы!JQ145</f>
        <v>13492.226835093285</v>
      </c>
      <c r="FC241" s="65"/>
      <c r="FD241" s="65"/>
      <c r="FE241" s="65">
        <f>+[1]Аппарат!FD220+[1]Филиалы!JT145</f>
        <v>0</v>
      </c>
      <c r="FF241" s="65">
        <f>+[1]Аппарат!FE220+[1]Филиалы!JU145</f>
        <v>-14543.325999999999</v>
      </c>
      <c r="FG241" s="65">
        <f>+[1]Аппарат!FF220+[1]Филиалы!JV145</f>
        <v>1154.2322222222222</v>
      </c>
      <c r="FH241" s="65">
        <f>+[1]Аппарат!FH220+[1]Филиалы!JW145</f>
        <v>922.43272046984498</v>
      </c>
      <c r="FI241" s="65">
        <f>+[1]Аппарат!FH220+[1]Филиалы!JX145</f>
        <v>922.43272046984498</v>
      </c>
      <c r="FJ241" s="65">
        <f>+[1]Аппарат!FI220+[1]Филиалы!JY145</f>
        <v>337.56727953015502</v>
      </c>
      <c r="FK241" s="65">
        <f>+[1]Аппарат!FJ220+[1]Филиалы!JZ145</f>
        <v>0</v>
      </c>
      <c r="FL241" s="65">
        <f>+[1]Аппарат!FL220+[1]Филиалы!KA145</f>
        <v>10608.27791354934</v>
      </c>
      <c r="FM241" s="65"/>
      <c r="FN241" s="65"/>
      <c r="FO241" s="65">
        <f>+[1]Аппарат!FN220+[1]Филиалы!KD145</f>
        <v>0</v>
      </c>
      <c r="FP241" s="65">
        <f>+[1]Аппарат!FO220+[1]Филиалы!KE145</f>
        <v>-12135.547</v>
      </c>
      <c r="FQ241" s="65">
        <f>+[1]Аппарат!FP220+[1]Филиалы!KF145</f>
        <v>963.13865079365087</v>
      </c>
      <c r="FR241" s="65">
        <f>+[1]Аппарат!FQ220+[1]Филиалы!KG145</f>
        <v>3780</v>
      </c>
      <c r="FS241" s="65">
        <f>+[1]Аппарат!FR220+[1]Филиалы!KH145</f>
        <v>2761.6200220845758</v>
      </c>
      <c r="FT241" s="65">
        <f>+[1]Аппарат!FS220+[1]Филиалы!KI145</f>
        <v>1018.3799779154242</v>
      </c>
      <c r="FU241" s="65">
        <f>+[1]Аппарат!FT220+[1]Филиалы!KJ145</f>
        <v>0</v>
      </c>
      <c r="FV241" s="65">
        <f>+[1]Аппарат!FU220+[1]Филиалы!KK145</f>
        <v>57200.546999999999</v>
      </c>
      <c r="FW241" s="65">
        <f>+[1]Аппарат!FV220+[1]Филиалы!KL145</f>
        <v>51666.057438500022</v>
      </c>
      <c r="FX241" s="65">
        <f>+[1]Аппарат!FW220+[1]Филиалы!KM145</f>
        <v>5534.4895614999768</v>
      </c>
      <c r="FY241" s="65">
        <f>+[1]Аппарат!FX220+[1]Филиалы!KN145</f>
        <v>0</v>
      </c>
      <c r="FZ241" s="65">
        <f>+[1]Аппарат!FY220+[1]Филиалы!KO145</f>
        <v>-53420.546999999999</v>
      </c>
      <c r="GA241" s="65">
        <f>+[1]Аппарат!FZ220+[1]Филиалы!KP145</f>
        <v>1413.2419841269841</v>
      </c>
      <c r="GB241" s="65">
        <f>+[1]Аппарат!GA220+[1]Филиалы!KQ145</f>
        <v>7560</v>
      </c>
      <c r="GC241" s="65">
        <f>+[1]Аппарат!GB220+[1]Филиалы!KR145</f>
        <v>5523.377424018674</v>
      </c>
      <c r="GD241" s="65">
        <f>+[1]Аппарат!GC220+[1]Филиалы!KS145</f>
        <v>2036.6225759813265</v>
      </c>
      <c r="GE241" s="65">
        <f>+[1]Аппарат!GD220+[1]Филиалы!KT145</f>
        <v>0</v>
      </c>
      <c r="GF241" s="65">
        <f>+[1]Аппарат!GE220+[1]Филиалы!KU145</f>
        <v>71328.016000000003</v>
      </c>
      <c r="GG241" s="65">
        <f>+[1]Аппарат!GF220+[1]Филиалы!KV145</f>
        <v>62122.06106627555</v>
      </c>
      <c r="GH241" s="65">
        <f>+[1]Аппарат!GG220+[1]Филиалы!KW145</f>
        <v>9205.954933724448</v>
      </c>
      <c r="GI241" s="65">
        <f>+[1]Аппарат!GH220+[1]Филиалы!KX145</f>
        <v>0</v>
      </c>
      <c r="GJ241" s="65">
        <f>+[1]Аппарат!GI220+[1]Филиалы!KY145</f>
        <v>-63768.016000000003</v>
      </c>
      <c r="GK241" s="65">
        <f>+[1]Аппарат!GJ220+[1]Филиалы!KZ145</f>
        <v>843.49227513227515</v>
      </c>
      <c r="GL241" s="65">
        <f>+[1]Аппарат!GK220+[1]Филиалы!LA145</f>
        <v>14710</v>
      </c>
      <c r="GM241" s="65">
        <f>+[1]Аппарат!GL220+[1]Филиалы!LB145</f>
        <v>10753.074346916968</v>
      </c>
      <c r="GN241" s="65">
        <f>+[1]Аппарат!GM220+[1]Филиалы!LC145</f>
        <v>3956.9256530830326</v>
      </c>
      <c r="GO241" s="65">
        <f>+[1]Аппарат!GN220+[1]Филиалы!LD145</f>
        <v>0</v>
      </c>
      <c r="GP241" s="65">
        <f>+[1]Аппарат!GO220+[1]Филиалы!LE145</f>
        <v>83455.365396720008</v>
      </c>
      <c r="GQ241" s="65">
        <f>+[1]Аппарат!GP220+[1]Филиалы!LF145</f>
        <v>72736.419810632055</v>
      </c>
      <c r="GR241" s="65">
        <f>+[1]Аппарат!GQ220+[1]Филиалы!LG145</f>
        <v>10685.723548343953</v>
      </c>
      <c r="GS241" s="65">
        <f>+[1]Аппарат!GR220+[1]Филиалы!LH145</f>
        <v>33.222037744000005</v>
      </c>
      <c r="GT241" s="65">
        <f>+[1]Аппарат!GS220+[1]Филиалы!LI145</f>
        <v>-68745.365396720008</v>
      </c>
    </row>
    <row r="244" spans="2:209" x14ac:dyDescent="0.2">
      <c r="AK244" s="65">
        <f>+AK228+AK229+AK230+AK231</f>
        <v>7486.74509308911</v>
      </c>
      <c r="AU244" s="65">
        <f>+[1]Аппарат!AU213+[1]Филиалы!AU140</f>
        <v>13911.979920000002</v>
      </c>
      <c r="AV244" s="65">
        <f>+[1]Аппарат!AV213+[1]Филиалы!AV140</f>
        <v>10248.373301774343</v>
      </c>
      <c r="AW244" s="65">
        <f>+[1]Аппарат!AW213+[1]Филиалы!AW140</f>
        <v>3662.5066182256573</v>
      </c>
      <c r="AX244" s="65">
        <f>+[1]Аппарат!AX213+[1]Филиалы!AX140</f>
        <v>1.1000000000000001</v>
      </c>
      <c r="BY244" s="65">
        <f>+BY228+BY229+BY230+BY231</f>
        <v>7983.577633522651</v>
      </c>
      <c r="CJ244" s="65">
        <f>+[1]Аппарат!CJ199+[1]Филиалы!CJ130</f>
        <v>307155.31367535947</v>
      </c>
      <c r="EG244" s="65">
        <f>+EG227+EG230</f>
        <v>-185422.00862660253</v>
      </c>
    </row>
    <row r="245" spans="2:209" x14ac:dyDescent="0.2">
      <c r="CJ245" s="65">
        <f>+[1]Аппарат!CJ213+[1]Филиалы!CJ140</f>
        <v>99672.220359026745</v>
      </c>
      <c r="EG245" s="65">
        <f>+EG244+196773</f>
        <v>11350.991373397468</v>
      </c>
    </row>
    <row r="246" spans="2:209" x14ac:dyDescent="0.2">
      <c r="AU246" s="65">
        <f>+[1]Аппарат!AU220+[1]Филиалы!AU145</f>
        <v>2560.3229999999999</v>
      </c>
      <c r="AV246" s="65">
        <f>+[1]Аппарат!AV220+[1]Филиалы!AV145</f>
        <v>2138.1356165286652</v>
      </c>
      <c r="AW246" s="65">
        <f>+[1]Аппарат!AW220+[1]Филиалы!AW145</f>
        <v>422.18738347133501</v>
      </c>
      <c r="AX246" s="65">
        <f>+[1]Аппарат!AX220+[1]Филиалы!AX145</f>
        <v>0</v>
      </c>
      <c r="CJ246" s="65">
        <f>+[1]Аппарат!CJ220+[1]Филиалы!CJ145</f>
        <v>17269.387904356496</v>
      </c>
    </row>
    <row r="249" spans="2:209" s="223" customFormat="1" x14ac:dyDescent="0.2">
      <c r="B249" s="222"/>
      <c r="C249" s="222"/>
      <c r="AU249" s="224">
        <f>+[1]Аппарат!AU199+[1]Филиалы!AU130</f>
        <v>3386.0829999999996</v>
      </c>
      <c r="AV249" s="224">
        <f>+[1]Аппарат!AV199+[1]Филиалы!AV130</f>
        <v>2444.1756653651987</v>
      </c>
      <c r="AW249" s="224">
        <f>+[1]Аппарат!AW199+[1]Филиалы!AW130</f>
        <v>941.90733463480092</v>
      </c>
      <c r="AX249" s="224">
        <f>+[1]Аппарат!AX199+[1]Филиалы!AX130</f>
        <v>0</v>
      </c>
      <c r="AY249" s="224">
        <f>+[1]Аппарат!AY199+[1]Филиалы!AY130</f>
        <v>-3284.7629999999999</v>
      </c>
      <c r="AZ249" s="224" t="e">
        <f>+[1]Аппарат!AZ199+[1]Филиалы!AZ130</f>
        <v>#DIV/0!</v>
      </c>
      <c r="BA249" s="224">
        <f>+[1]Аппарат!BA199+[1]Филиалы!BA130</f>
        <v>123.28</v>
      </c>
      <c r="BB249" s="224">
        <f>+[1]Аппарат!BB199+[1]Филиалы!BB130</f>
        <v>96.046732398261739</v>
      </c>
      <c r="BC249" s="224">
        <f>+[1]Аппарат!BC199+[1]Филиалы!BC130</f>
        <v>27.233267601738266</v>
      </c>
      <c r="BD249" s="224">
        <f>+[1]Аппарат!BD199+[1]Филиалы!BD130</f>
        <v>0</v>
      </c>
      <c r="BE249" s="224">
        <f>+[1]Аппарат!BE199+[1]Филиалы!BE130</f>
        <v>1012.2094999999999</v>
      </c>
      <c r="BF249" s="224">
        <f>+[1]Аппарат!BF199+[1]Филиалы!BF130</f>
        <v>570.50831494066938</v>
      </c>
      <c r="BG249" s="224">
        <f>+[1]Аппарат!BG199+[1]Филиалы!BG130</f>
        <v>441.70118505933056</v>
      </c>
      <c r="BH249" s="224">
        <f>+[1]Аппарат!BH199+[1]Филиалы!BH130</f>
        <v>0</v>
      </c>
      <c r="BI249" s="224">
        <f>+[1]Аппарат!BI199+[1]Филиалы!BI130</f>
        <v>-888.92949999999996</v>
      </c>
      <c r="BJ249" s="224" t="e">
        <f>+[1]Аппарат!BJ199+[1]Филиалы!BJ130</f>
        <v>#DIV/0!</v>
      </c>
      <c r="BK249" s="224">
        <f>+[1]Аппарат!BK199+[1]Филиалы!BK130</f>
        <v>116.09</v>
      </c>
      <c r="BL249" s="224">
        <f>+[1]Аппарат!BL199+[1]Филиалы!BL130</f>
        <v>89.298946069035324</v>
      </c>
      <c r="BM249" s="224">
        <f>+[1]Аппарат!BM199+[1]Филиалы!BM130</f>
        <v>26.791053930964679</v>
      </c>
      <c r="BN249" s="224">
        <f>+[1]Аппарат!BN199+[1]Филиалы!BN130</f>
        <v>0</v>
      </c>
      <c r="BO249" s="224">
        <f>+[1]Аппарат!BO199+[1]Филиалы!BO130</f>
        <v>8640.8045299999994</v>
      </c>
      <c r="BP249" s="224">
        <f>+[1]Аппарат!BP199+[1]Филиалы!BP130</f>
        <v>6326.9645700518467</v>
      </c>
      <c r="BQ249" s="224">
        <f>+[1]Аппарат!BQ199+[1]Филиалы!BQ130</f>
        <v>2313.8399599481531</v>
      </c>
      <c r="BR249" s="224">
        <f>+[1]Аппарат!BR199+[1]Филиалы!BR130</f>
        <v>0</v>
      </c>
      <c r="BS249" s="224">
        <f>+[1]Аппарат!BS199+[1]Филиалы!BS130</f>
        <v>-8524.7145300000011</v>
      </c>
      <c r="BT249" s="224" t="e">
        <f>+[1]Аппарат!BT199+[1]Филиалы!BT130</f>
        <v>#DIV/0!</v>
      </c>
      <c r="BU249" s="224">
        <f>+[1]Аппарат!BU199+[1]Филиалы!BU130</f>
        <v>340.69</v>
      </c>
      <c r="BV249" s="224">
        <f>+[1]Аппарат!BV199+[1]Филиалы!BV130</f>
        <v>259.87462453633236</v>
      </c>
      <c r="BW249" s="224">
        <f>+[1]Аппарат!BW199+[1]Филиалы!BW130</f>
        <v>80.815375463667635</v>
      </c>
      <c r="BX249" s="224">
        <f>+[1]Аппарат!BX199+[1]Филиалы!BX130</f>
        <v>0</v>
      </c>
      <c r="BY249" s="224">
        <f>+[1]Аппарат!BY199+[1]Филиалы!BY130</f>
        <v>13039.097030000003</v>
      </c>
      <c r="BZ249" s="224">
        <f>+[1]Аппарат!BZ199+[1]Филиалы!BZ130</f>
        <v>9341.6485503577169</v>
      </c>
      <c r="CA249" s="224">
        <f>+[1]Аппарат!CA199+[1]Филиалы!CA130</f>
        <v>3697.4484796422848</v>
      </c>
      <c r="CB249" s="224">
        <f>+[1]Аппарат!CB199+[1]Филиалы!CB130</f>
        <v>0</v>
      </c>
      <c r="CC249" s="224">
        <f>+[1]Аппарат!CC199+[1]Филиалы!CC130</f>
        <v>-12698.407030000002</v>
      </c>
      <c r="CD249" s="224" t="e">
        <f>+[1]Аппарат!CD199+[1]Филиалы!CD130</f>
        <v>#DIV/0!</v>
      </c>
      <c r="CE249" s="224">
        <f>+[1]Аппарат!CE199+[1]Филиалы!CE130</f>
        <v>200646.68999999997</v>
      </c>
      <c r="CF249" s="224">
        <f>+[1]Аппарат!CF199+[1]Филиалы!CF130</f>
        <v>146903.46830092341</v>
      </c>
      <c r="CG249" s="224">
        <f>+[1]Аппарат!CG199+[1]Филиалы!CG130</f>
        <v>53743.221699076566</v>
      </c>
      <c r="CH249" s="224">
        <f>+[1]Аппарат!CH199+[1]Филиалы!CH130</f>
        <v>0</v>
      </c>
      <c r="CI249" s="224">
        <f>+[1]Аппарат!CI199+[1]Филиалы!CI130</f>
        <v>328389.3311182661</v>
      </c>
      <c r="CJ249" s="224">
        <f>+[1]Аппарат!CJ199+[1]Филиалы!CJ130</f>
        <v>307155.31367535947</v>
      </c>
      <c r="CK249" s="224">
        <f>+[1]Аппарат!CK199+[1]Филиалы!CK130</f>
        <v>19340.999119965967</v>
      </c>
      <c r="CL249" s="224">
        <f>+[1]Аппарат!CL199+[1]Филиалы!CL130</f>
        <v>1893.0183229406998</v>
      </c>
      <c r="CM249" s="224">
        <f>+[1]Аппарат!CM199+[1]Филиалы!CM130</f>
        <v>-127742.64111826615</v>
      </c>
      <c r="CN249" s="224" t="e">
        <f>+[1]Аппарат!CN199+[1]Филиалы!CN130</f>
        <v>#DIV/0!</v>
      </c>
      <c r="CO249" s="224">
        <f>+[1]Аппарат!CO199+[1]Филиалы!CO130</f>
        <v>110.00000000000001</v>
      </c>
      <c r="CP249" s="224">
        <f>+[1]Аппарат!CP199+[1]Филиалы!CP130</f>
        <v>83.208946069035321</v>
      </c>
      <c r="CQ249" s="224">
        <f>+[1]Аппарат!CQ199+[1]Филиалы!CQ130</f>
        <v>26.791053930964694</v>
      </c>
      <c r="CR249" s="224">
        <f>+[1]Аппарат!CR199+[1]Филиалы!CR130</f>
        <v>0</v>
      </c>
      <c r="CS249" s="224">
        <f>+[1]Аппарат!CS199+[1]Филиалы!CS130</f>
        <v>2841.5832799999998</v>
      </c>
      <c r="CT249" s="224">
        <f>+[1]Аппарат!CT199+[1]Филиалы!CT130</f>
        <v>2090.883700714443</v>
      </c>
      <c r="CU249" s="224">
        <f>+[1]Аппарат!CU199+[1]Филиалы!CU130</f>
        <v>750.69957928555698</v>
      </c>
      <c r="CV249" s="224">
        <f>+[1]Аппарат!CV199+[1]Филиалы!CV130</f>
        <v>0</v>
      </c>
      <c r="CW249" s="224">
        <f>+[1]Аппарат!CW199+[1]Филиалы!CW130</f>
        <v>-2754.7422799999999</v>
      </c>
      <c r="CX249" s="224" t="e">
        <f>+[1]Аппарат!CX199+[1]Филиалы!CX130</f>
        <v>#DIV/0!</v>
      </c>
      <c r="CY249" s="224">
        <f>+[1]Аппарат!CY199+[1]Филиалы!CY130</f>
        <v>115.00000000000001</v>
      </c>
      <c r="CZ249" s="224">
        <f>+[1]Аппарат!CZ199+[1]Филиалы!CZ130</f>
        <v>87.769203253524466</v>
      </c>
      <c r="DA249" s="224">
        <f>+[1]Аппарат!DA199+[1]Филиалы!DA130</f>
        <v>27.230796746475548</v>
      </c>
      <c r="DB249" s="224">
        <f>+[1]Аппарат!DB199+[1]Филиалы!DB130</f>
        <v>0</v>
      </c>
      <c r="DC249" s="224">
        <f>+[1]Аппарат!DC199+[1]Филиалы!DC130</f>
        <v>805.14985000000013</v>
      </c>
      <c r="DD249" s="224">
        <f>+[1]Аппарат!DD199+[1]Филиалы!DD130</f>
        <v>764.89994708922154</v>
      </c>
      <c r="DE249" s="224">
        <f>+[1]Аппарат!DE199+[1]Филиалы!DE130</f>
        <v>40.249902910778495</v>
      </c>
      <c r="DF249" s="224">
        <f>+[1]Аппарат!DF199+[1]Филиалы!DF130</f>
        <v>0</v>
      </c>
      <c r="DG249" s="224">
        <f>+[1]Аппарат!DG199+[1]Филиалы!DG130</f>
        <v>-695.09985000000006</v>
      </c>
      <c r="DH249" s="224" t="e">
        <f>+[1]Аппарат!DH199+[1]Филиалы!DH130</f>
        <v>#DIV/0!</v>
      </c>
      <c r="DI249" s="224">
        <f>+[1]Аппарат!DI199+[1]Филиалы!DI130</f>
        <v>110</v>
      </c>
      <c r="DJ249" s="224">
        <f>+[1]Аппарат!DJ199+[1]Филиалы!DJ130</f>
        <v>83.208946069035306</v>
      </c>
      <c r="DK249" s="224">
        <f>+[1]Аппарат!DK199+[1]Филиалы!DK130</f>
        <v>26.791053930964694</v>
      </c>
      <c r="DL249" s="224">
        <f>+[1]Аппарат!DL199+[1]Филиалы!DL130</f>
        <v>0</v>
      </c>
      <c r="DM249" s="224">
        <f>+[1]Аппарат!DM199+[1]Филиалы!DM130</f>
        <v>1682.5614170000001</v>
      </c>
      <c r="DN249" s="224">
        <f>+[1]Аппарат!DN199+[1]Филиалы!DN130</f>
        <v>1323.8225127256787</v>
      </c>
      <c r="DO249" s="224">
        <f>+[1]Аппарат!DO199+[1]Филиалы!DO130</f>
        <v>358.73890427432127</v>
      </c>
      <c r="DP249" s="224">
        <f>+[1]Аппарат!DP199+[1]Филиалы!DP130</f>
        <v>0</v>
      </c>
      <c r="DQ249" s="224">
        <f>+[1]Аппарат!DQ199+[1]Филиалы!DQ130</f>
        <v>-1660.5614170000001</v>
      </c>
      <c r="DR249" s="224" t="e">
        <f>+[1]Аппарат!DR199+[1]Филиалы!DR130</f>
        <v>#DIV/0!</v>
      </c>
      <c r="DS249" s="224">
        <f>+[1]Аппарат!DS199+[1]Филиалы!DS130</f>
        <v>335</v>
      </c>
      <c r="DT249" s="224">
        <f>+[1]Аппарат!DT199+[1]Филиалы!DT130</f>
        <v>254.18709539159508</v>
      </c>
      <c r="DU249" s="224">
        <f>+[1]Аппарат!DU199+[1]Филиалы!DU130</f>
        <v>80.812904608404935</v>
      </c>
      <c r="DV249" s="224">
        <f>+[1]Аппарат!DV199+[1]Филиалы!DV130</f>
        <v>0</v>
      </c>
      <c r="DW249" s="224">
        <f>+[1]Аппарат!DW199+[1]Филиалы!DW130</f>
        <v>5445.4035470000008</v>
      </c>
      <c r="DX249" s="224">
        <f>+[1]Аппарат!DX199+[1]Филиалы!DX130</f>
        <v>4295.7151605293438</v>
      </c>
      <c r="DY249" s="224">
        <f>+[1]Аппарат!DY199+[1]Филиалы!DY130</f>
        <v>1149.688386470657</v>
      </c>
      <c r="DZ249" s="224">
        <f>+[1]Аппарат!DZ199+[1]Филиалы!DZ130</f>
        <v>0</v>
      </c>
      <c r="EA249" s="224">
        <f>+[1]Аппарат!EA199+[1]Филиалы!EA130</f>
        <v>-5110.4035470000008</v>
      </c>
      <c r="EB249" s="224" t="e">
        <f>+[1]Аппарат!EB199+[1]Филиалы!EB130</f>
        <v>#DIV/0!</v>
      </c>
      <c r="EC249" s="224">
        <f>+[1]Аппарат!EC199+[1]Филиалы!EC130</f>
        <v>200981.68999999997</v>
      </c>
      <c r="ED249" s="224">
        <f>+[1]Аппарат!ED199+[1]Филиалы!ED130</f>
        <v>147157.65539631501</v>
      </c>
      <c r="EE249" s="224">
        <f>+[1]Аппарат!EE199+[1]Филиалы!EE130</f>
        <v>53824.034603684973</v>
      </c>
      <c r="EF249" s="224">
        <f>+[1]Аппарат!EF199+[1]Филиалы!EF130</f>
        <v>0</v>
      </c>
      <c r="EG249" s="224">
        <f>+[1]Аппарат!EG199+[1]Филиалы!EG130</f>
        <v>333834.73466526612</v>
      </c>
      <c r="EH249" s="224">
        <f>+[1]Аппарат!EH199+[1]Филиалы!EH130</f>
        <v>311451.02883588884</v>
      </c>
      <c r="EI249" s="224">
        <f>+[1]Аппарат!EI199+[1]Филиалы!EI130</f>
        <v>20490.687506436621</v>
      </c>
      <c r="EJ249" s="224">
        <f>+[1]Аппарат!EJ199+[1]Филиалы!EJ130</f>
        <v>1893.0183229406998</v>
      </c>
      <c r="EK249" s="224">
        <f>+[1]Аппарат!EK199+[1]Филиалы!EK130</f>
        <v>-132853.04466526618</v>
      </c>
      <c r="EL249" s="224" t="e">
        <f>+[1]Аппарат!EL199+[1]Филиалы!EL130</f>
        <v>#DIV/0!</v>
      </c>
      <c r="EM249" s="224">
        <f>+[1]Аппарат!EM199+[1]Филиалы!EM130</f>
        <v>115.00000000000003</v>
      </c>
      <c r="EN249" s="224">
        <f>+[1]Аппарат!EN199+[1]Филиалы!EN130</f>
        <v>88.208946069035335</v>
      </c>
      <c r="EO249" s="224">
        <f>+[1]Аппарат!EO199+[1]Филиалы!EO130</f>
        <v>26.791053930964686</v>
      </c>
      <c r="EP249" s="224">
        <f>+[1]Аппарат!EP199+[1]Филиалы!EP130</f>
        <v>0</v>
      </c>
      <c r="EQ249" s="224">
        <f>+[1]Аппарат!EQ199+[1]Филиалы!EQ130</f>
        <v>683.61041</v>
      </c>
      <c r="ER249" s="224">
        <f>+[1]Аппарат!ER199+[1]Филиалы!ER130</f>
        <v>586.65910740832396</v>
      </c>
      <c r="ES249" s="224">
        <f>+[1]Аппарат!ES199+[1]Филиалы!ES130</f>
        <v>96.951302591676082</v>
      </c>
      <c r="ET249" s="224">
        <f>+[1]Аппарат!ET199+[1]Филиалы!ET130</f>
        <v>0</v>
      </c>
      <c r="EU249" s="224">
        <f>+[1]Аппарат!EU199+[1]Филиалы!EU130</f>
        <v>-606.4704099999999</v>
      </c>
      <c r="EV249" s="224" t="e">
        <f>+[1]Аппарат!EV199+[1]Филиалы!EV130</f>
        <v>#DIV/0!</v>
      </c>
      <c r="EW249" s="224">
        <f>+[1]Аппарат!EW199+[1]Филиалы!EW130</f>
        <v>115</v>
      </c>
      <c r="EX249" s="224">
        <f>+[1]Аппарат!EX199+[1]Филиалы!EX130</f>
        <v>87.758300090863955</v>
      </c>
      <c r="EY249" s="224">
        <f>+[1]Аппарат!EY199+[1]Филиалы!EY130</f>
        <v>27.241699909136045</v>
      </c>
      <c r="EZ249" s="224">
        <f>+[1]Аппарат!EZ199+[1]Филиалы!EZ130</f>
        <v>0</v>
      </c>
      <c r="FA249" s="224">
        <f>+[1]Аппарат!FA199+[1]Филиалы!FA130</f>
        <v>310.3090388</v>
      </c>
      <c r="FB249" s="224">
        <f>+[1]Аппарат!FB199+[1]Филиалы!FB130</f>
        <v>247.05329714119395</v>
      </c>
      <c r="FC249" s="224">
        <f>+[1]Аппарат!FC199+[1]Филиалы!FC130</f>
        <v>63.255741658806038</v>
      </c>
      <c r="FD249" s="224">
        <f>+[1]Аппарат!FD199+[1]Филиалы!FD130</f>
        <v>0</v>
      </c>
      <c r="FE249" s="224">
        <f>+[1]Аппарат!FE199+[1]Филиалы!FE130</f>
        <v>-219.2390388</v>
      </c>
      <c r="FF249" s="224" t="e">
        <f>+[1]Аппарат!FF199+[1]Филиалы!FF130</f>
        <v>#DIV/0!</v>
      </c>
      <c r="FG249" s="224">
        <f>+[1]Аппарат!FG199+[1]Филиалы!FG130</f>
        <v>60265.683999999987</v>
      </c>
      <c r="FH249" s="224">
        <f>+[1]Аппарат!FH199+[1]Филиалы!FH130</f>
        <v>44127.212846472321</v>
      </c>
      <c r="FI249" s="224">
        <f>+[1]Аппарат!FI199+[1]Филиалы!FI130</f>
        <v>16138.471153527669</v>
      </c>
      <c r="FJ249" s="224">
        <f>+[1]Аппарат!FJ199+[1]Филиалы!FJ130</f>
        <v>0</v>
      </c>
      <c r="FK249" s="224">
        <f>+[1]Аппарат!FK199+[1]Филиалы!FK130</f>
        <v>75185.136715000001</v>
      </c>
      <c r="FL249" s="224">
        <f>+[1]Аппарат!FL199+[1]Филиалы!FL130</f>
        <v>55117.791058152325</v>
      </c>
      <c r="FM249" s="224">
        <f>+[1]Аппарат!FM199+[1]Филиалы!FM130</f>
        <v>20067.345656847672</v>
      </c>
      <c r="FN249" s="224">
        <f>+[1]Аппарат!FN199+[1]Филиалы!FN130</f>
        <v>0</v>
      </c>
      <c r="FO249" s="224">
        <f>+[1]Аппарат!FO199+[1]Филиалы!FO130</f>
        <v>-14919.452715000016</v>
      </c>
      <c r="FP249" s="224" t="e">
        <f>+[1]Аппарат!FP199+[1]Филиалы!FP130</f>
        <v>#DIV/0!</v>
      </c>
      <c r="FQ249" s="224">
        <f>+[1]Аппарат!FQ199+[1]Филиалы!FQ130</f>
        <v>60495.683999999994</v>
      </c>
      <c r="FR249" s="224">
        <f>+[1]Аппарат!FR199+[1]Филиалы!FR130</f>
        <v>44303.180092632225</v>
      </c>
      <c r="FS249" s="224">
        <f>+[1]Аппарат!FS199+[1]Филиалы!FS130</f>
        <v>16192.503907367769</v>
      </c>
      <c r="FT249" s="224">
        <f>+[1]Аппарат!FT199+[1]Филиалы!FT130</f>
        <v>0</v>
      </c>
      <c r="FU249" s="224">
        <f>+[1]Аппарат!FU199+[1]Филиалы!FU130</f>
        <v>76240.846163800001</v>
      </c>
      <c r="FV249" s="224">
        <f>+[1]Аппарат!FV199+[1]Филиалы!FV130</f>
        <v>56013.29346270184</v>
      </c>
      <c r="FW249" s="224">
        <f>+[1]Аппарат!FW199+[1]Филиалы!FW130</f>
        <v>20227.552701098153</v>
      </c>
      <c r="FX249" s="224">
        <f>+[1]Аппарат!FX199+[1]Филиалы!FX130</f>
        <v>0</v>
      </c>
      <c r="FY249" s="224">
        <f>+[1]Аппарат!FY199+[1]Филиалы!FY130</f>
        <v>-15745.162163800003</v>
      </c>
      <c r="FZ249" s="224" t="e">
        <f>+[1]Аппарат!FZ199+[1]Филиалы!FZ130</f>
        <v>#DIV/0!</v>
      </c>
      <c r="GA249" s="224">
        <f>+[1]Аппарат!GA199+[1]Филиалы!GA130</f>
        <v>60830.683999999994</v>
      </c>
      <c r="GB249" s="224">
        <f>+[1]Аппарат!GB199+[1]Филиалы!GB130</f>
        <v>44557.367188023818</v>
      </c>
      <c r="GC249" s="224">
        <f>+[1]Аппарат!GC199+[1]Филиалы!GC130</f>
        <v>16273.316811976174</v>
      </c>
      <c r="GD249" s="224">
        <f>+[1]Аппарат!GD199+[1]Филиалы!GD130</f>
        <v>0</v>
      </c>
      <c r="GE249" s="224">
        <f>+[1]Аппарат!GE199+[1]Филиалы!GE130</f>
        <v>81686.249710799995</v>
      </c>
      <c r="GF249" s="224">
        <f>+[1]Аппарат!GF199+[1]Филиалы!GF130</f>
        <v>60309.008623231188</v>
      </c>
      <c r="GG249" s="224">
        <f>+[1]Аппарат!GG199+[1]Филиалы!GG130</f>
        <v>21377.241087568807</v>
      </c>
      <c r="GH249" s="224">
        <f>+[1]Аппарат!GH199+[1]Филиалы!GH130</f>
        <v>0</v>
      </c>
      <c r="GI249" s="224">
        <f>+[1]Аппарат!GI199+[1]Филиалы!GI130</f>
        <v>-20855.565710800001</v>
      </c>
      <c r="GJ249" s="224" t="e">
        <f>+[1]Аппарат!GJ199+[1]Филиалы!GJ130</f>
        <v>#DIV/0!</v>
      </c>
      <c r="GK249" s="224">
        <f>+[1]Аппарат!GK199+[1]Филиалы!GK130</f>
        <v>261477.37399999998</v>
      </c>
      <c r="GL249" s="224">
        <f>+[1]Аппарат!GL199+[1]Филиалы!GL130</f>
        <v>191460.83548894722</v>
      </c>
      <c r="GM249" s="224">
        <f>+[1]Аппарат!GM199+[1]Филиалы!GM130</f>
        <v>70016.538511052742</v>
      </c>
      <c r="GN249" s="224">
        <f>+[1]Аппарат!GN199+[1]Филиалы!GN130</f>
        <v>0</v>
      </c>
      <c r="GO249" s="224">
        <f>+[1]Аппарат!GO199+[1]Филиалы!GO130</f>
        <v>410075.58082906605</v>
      </c>
      <c r="GP249" s="224">
        <f>+[1]Аппарат!GP199+[1]Филиалы!GP130</f>
        <v>367464.32229859062</v>
      </c>
      <c r="GQ249" s="224">
        <f>+[1]Аппарат!GQ199+[1]Филиалы!GQ130</f>
        <v>40718.240207534778</v>
      </c>
      <c r="GR249" s="224">
        <f>+[1]Аппарат!GR199+[1]Филиалы!GR130</f>
        <v>1893.0183229406998</v>
      </c>
      <c r="GS249" s="224">
        <f>+[1]Аппарат!GS199+[1]Филиалы!GS130</f>
        <v>-148598.2068290661</v>
      </c>
      <c r="GT249" s="224" t="e">
        <f>+[1]Аппарат!GT199+[1]Филиалы!GT130</f>
        <v>#DIV/0!</v>
      </c>
      <c r="GU249" s="224">
        <f>+[1]Аппарат!GU199+[1]Филиалы!GU130</f>
        <v>410076.21600000001</v>
      </c>
      <c r="GV249" s="224">
        <f>+[1]Аппарат!GV199+[1]Филиалы!GV130</f>
        <v>0.53010173392249271</v>
      </c>
      <c r="GW249" s="224">
        <f>+[1]Аппарат!GW199+[1]Филиалы!GW130</f>
        <v>0</v>
      </c>
      <c r="GX249" s="224">
        <f>+[1]Аппарат!GX199+[1]Филиалы!GX130</f>
        <v>0</v>
      </c>
      <c r="GY249" s="224">
        <f>+[1]Аппарат!GY199+[1]Филиалы!GY130</f>
        <v>0</v>
      </c>
      <c r="GZ249" s="224">
        <f>+[1]Аппарат!GZ199+[1]Филиалы!GZ130</f>
        <v>0</v>
      </c>
      <c r="HA249" s="224">
        <f>+[1]Аппарат!HA199+[1]Филиалы!HA130</f>
        <v>0</v>
      </c>
    </row>
    <row r="251" spans="2:209" x14ac:dyDescent="0.2">
      <c r="AU251" s="65">
        <f>+AU204-AU249</f>
        <v>0</v>
      </c>
      <c r="AV251" s="65">
        <f>+AV204-AV249</f>
        <v>0</v>
      </c>
    </row>
  </sheetData>
  <sheetProtection autoFilter="0"/>
  <mergeCells count="235">
    <mergeCell ref="A219:A224"/>
    <mergeCell ref="A226:B226"/>
    <mergeCell ref="A227:B227"/>
    <mergeCell ref="A229:A231"/>
    <mergeCell ref="A234:B234"/>
    <mergeCell ref="A170:A174"/>
    <mergeCell ref="A176:A188"/>
    <mergeCell ref="A191:B191"/>
    <mergeCell ref="A192:B192"/>
    <mergeCell ref="A193:A203"/>
    <mergeCell ref="A205:A217"/>
    <mergeCell ref="A128:A133"/>
    <mergeCell ref="A135:A143"/>
    <mergeCell ref="A145:A151"/>
    <mergeCell ref="A153:A156"/>
    <mergeCell ref="A158:A163"/>
    <mergeCell ref="A165:A168"/>
    <mergeCell ref="A74:A79"/>
    <mergeCell ref="A83:A91"/>
    <mergeCell ref="A93:A102"/>
    <mergeCell ref="A104:A111"/>
    <mergeCell ref="A113:A115"/>
    <mergeCell ref="A117:A126"/>
    <mergeCell ref="A38:A39"/>
    <mergeCell ref="A41:A44"/>
    <mergeCell ref="A46:A56"/>
    <mergeCell ref="A58:A63"/>
    <mergeCell ref="A65:A67"/>
    <mergeCell ref="A69:A72"/>
    <mergeCell ref="GQ6:GQ7"/>
    <mergeCell ref="GR6:GR7"/>
    <mergeCell ref="GS6:GT6"/>
    <mergeCell ref="A9:A19"/>
    <mergeCell ref="A21:A30"/>
    <mergeCell ref="A34:A36"/>
    <mergeCell ref="GK6:GK7"/>
    <mergeCell ref="GL6:GL7"/>
    <mergeCell ref="GM6:GM7"/>
    <mergeCell ref="GN6:GN7"/>
    <mergeCell ref="GO6:GO7"/>
    <mergeCell ref="GP6:GP7"/>
    <mergeCell ref="GD6:GD7"/>
    <mergeCell ref="GE6:GE7"/>
    <mergeCell ref="GF6:GF7"/>
    <mergeCell ref="GG6:GG7"/>
    <mergeCell ref="GH6:GH7"/>
    <mergeCell ref="GI6:GJ6"/>
    <mergeCell ref="FW6:FW7"/>
    <mergeCell ref="FX6:FX7"/>
    <mergeCell ref="FY6:FZ6"/>
    <mergeCell ref="GA6:GA7"/>
    <mergeCell ref="GB6:GB7"/>
    <mergeCell ref="GC6:GC7"/>
    <mergeCell ref="FQ6:FQ7"/>
    <mergeCell ref="FR6:FR7"/>
    <mergeCell ref="FS6:FS7"/>
    <mergeCell ref="FT6:FT7"/>
    <mergeCell ref="FU6:FU7"/>
    <mergeCell ref="FV6:FV7"/>
    <mergeCell ref="FJ6:FJ7"/>
    <mergeCell ref="FK6:FK7"/>
    <mergeCell ref="FL6:FL7"/>
    <mergeCell ref="FM6:FM7"/>
    <mergeCell ref="FN6:FN7"/>
    <mergeCell ref="FO6:FP6"/>
    <mergeCell ref="FC6:FC7"/>
    <mergeCell ref="FD6:FD7"/>
    <mergeCell ref="FE6:FF6"/>
    <mergeCell ref="FG6:FG7"/>
    <mergeCell ref="FH6:FH7"/>
    <mergeCell ref="FI6:FI7"/>
    <mergeCell ref="EW6:EW7"/>
    <mergeCell ref="EX6:EX7"/>
    <mergeCell ref="EY6:EY7"/>
    <mergeCell ref="EZ6:EZ7"/>
    <mergeCell ref="FA6:FA7"/>
    <mergeCell ref="FB6:FB7"/>
    <mergeCell ref="EP6:EP7"/>
    <mergeCell ref="EQ6:EQ7"/>
    <mergeCell ref="ER6:ER7"/>
    <mergeCell ref="ES6:ES7"/>
    <mergeCell ref="ET6:ET7"/>
    <mergeCell ref="EU6:EV6"/>
    <mergeCell ref="EI6:EI7"/>
    <mergeCell ref="EJ6:EJ7"/>
    <mergeCell ref="EK6:EL6"/>
    <mergeCell ref="EM6:EM7"/>
    <mergeCell ref="EN6:EN7"/>
    <mergeCell ref="EO6:EO7"/>
    <mergeCell ref="EC6:EC7"/>
    <mergeCell ref="ED6:ED7"/>
    <mergeCell ref="EE6:EE7"/>
    <mergeCell ref="EF6:EF7"/>
    <mergeCell ref="EG6:EG7"/>
    <mergeCell ref="EH6:EH7"/>
    <mergeCell ref="DV6:DV7"/>
    <mergeCell ref="DW6:DW7"/>
    <mergeCell ref="DX6:DX7"/>
    <mergeCell ref="DY6:DY7"/>
    <mergeCell ref="DZ6:DZ7"/>
    <mergeCell ref="EA6:EB6"/>
    <mergeCell ref="DO6:DO7"/>
    <mergeCell ref="DP6:DP7"/>
    <mergeCell ref="DQ6:DR6"/>
    <mergeCell ref="DS6:DS7"/>
    <mergeCell ref="DT6:DT7"/>
    <mergeCell ref="DU6:DU7"/>
    <mergeCell ref="DI6:DI7"/>
    <mergeCell ref="DJ6:DJ7"/>
    <mergeCell ref="DK6:DK7"/>
    <mergeCell ref="DL6:DL7"/>
    <mergeCell ref="DM6:DM7"/>
    <mergeCell ref="DN6:DN7"/>
    <mergeCell ref="DB6:DB7"/>
    <mergeCell ref="DC6:DC7"/>
    <mergeCell ref="DD6:DD7"/>
    <mergeCell ref="DE6:DE7"/>
    <mergeCell ref="DF6:DF7"/>
    <mergeCell ref="DG6:DH6"/>
    <mergeCell ref="CU6:CU7"/>
    <mergeCell ref="CV6:CV7"/>
    <mergeCell ref="CW6:CX6"/>
    <mergeCell ref="CY6:CY7"/>
    <mergeCell ref="CZ6:CZ7"/>
    <mergeCell ref="DA6:DA7"/>
    <mergeCell ref="CO6:CO7"/>
    <mergeCell ref="CP6:CP7"/>
    <mergeCell ref="CQ6:CQ7"/>
    <mergeCell ref="CR6:CR7"/>
    <mergeCell ref="CS6:CS7"/>
    <mergeCell ref="CT6:CT7"/>
    <mergeCell ref="CH6:CH7"/>
    <mergeCell ref="CI6:CI7"/>
    <mergeCell ref="CJ6:CJ7"/>
    <mergeCell ref="CK6:CK7"/>
    <mergeCell ref="CL6:CL7"/>
    <mergeCell ref="CM6:CN6"/>
    <mergeCell ref="CA6:CA7"/>
    <mergeCell ref="CB6:CB7"/>
    <mergeCell ref="CC6:CD6"/>
    <mergeCell ref="CE6:CE7"/>
    <mergeCell ref="CF6:CF7"/>
    <mergeCell ref="CG6:CG7"/>
    <mergeCell ref="BU6:BU7"/>
    <mergeCell ref="BV6:BV7"/>
    <mergeCell ref="BW6:BW7"/>
    <mergeCell ref="BX6:BX7"/>
    <mergeCell ref="BY6:BY7"/>
    <mergeCell ref="BZ6:BZ7"/>
    <mergeCell ref="BN6:BN7"/>
    <mergeCell ref="BO6:BO7"/>
    <mergeCell ref="BP6:BP7"/>
    <mergeCell ref="BQ6:BQ7"/>
    <mergeCell ref="BR6:BR7"/>
    <mergeCell ref="BS6:BT6"/>
    <mergeCell ref="BG6:BG7"/>
    <mergeCell ref="BH6:BH7"/>
    <mergeCell ref="BI6:BJ6"/>
    <mergeCell ref="BK6:BK7"/>
    <mergeCell ref="BL6:BL7"/>
    <mergeCell ref="BM6:BM7"/>
    <mergeCell ref="BA6:BA7"/>
    <mergeCell ref="BB6:BB7"/>
    <mergeCell ref="BC6:BC7"/>
    <mergeCell ref="BD6:BD7"/>
    <mergeCell ref="BE6:BE7"/>
    <mergeCell ref="BF6:BF7"/>
    <mergeCell ref="AT6:AT7"/>
    <mergeCell ref="AU6:AU7"/>
    <mergeCell ref="AV6:AV7"/>
    <mergeCell ref="AW6:AW7"/>
    <mergeCell ref="AX6:AX7"/>
    <mergeCell ref="AY6:AZ6"/>
    <mergeCell ref="AM6:AM7"/>
    <mergeCell ref="AN6:AN7"/>
    <mergeCell ref="AO6:AP6"/>
    <mergeCell ref="AQ6:AQ7"/>
    <mergeCell ref="AR6:AR7"/>
    <mergeCell ref="AS6:AS7"/>
    <mergeCell ref="AG6:AG7"/>
    <mergeCell ref="AH6:AH7"/>
    <mergeCell ref="AI6:AI7"/>
    <mergeCell ref="AJ6:AJ7"/>
    <mergeCell ref="AK6:AK7"/>
    <mergeCell ref="AL6:AL7"/>
    <mergeCell ref="Z6:Z7"/>
    <mergeCell ref="AA6:AA7"/>
    <mergeCell ref="AB6:AB7"/>
    <mergeCell ref="AC6:AC7"/>
    <mergeCell ref="AD6:AD7"/>
    <mergeCell ref="AE6:AF6"/>
    <mergeCell ref="EW5:FF5"/>
    <mergeCell ref="FG5:FP5"/>
    <mergeCell ref="FQ5:FZ5"/>
    <mergeCell ref="GA5:GJ5"/>
    <mergeCell ref="GK5:GT5"/>
    <mergeCell ref="C6:C7"/>
    <mergeCell ref="D6:D7"/>
    <mergeCell ref="E6:E7"/>
    <mergeCell ref="F6:F7"/>
    <mergeCell ref="G6:G7"/>
    <mergeCell ref="CO5:CX5"/>
    <mergeCell ref="CY5:DH5"/>
    <mergeCell ref="DI5:DR5"/>
    <mergeCell ref="DS5:EB5"/>
    <mergeCell ref="EC5:EL5"/>
    <mergeCell ref="EM5:EV5"/>
    <mergeCell ref="AG5:AP5"/>
    <mergeCell ref="AQ5:AZ5"/>
    <mergeCell ref="BA5:BJ5"/>
    <mergeCell ref="BK5:BT5"/>
    <mergeCell ref="BU5:CD5"/>
    <mergeCell ref="CE5:CN5"/>
    <mergeCell ref="S6:S7"/>
    <mergeCell ref="T6:T7"/>
    <mergeCell ref="A1:B1"/>
    <mergeCell ref="A3:D3"/>
    <mergeCell ref="A5:A7"/>
    <mergeCell ref="C5:L5"/>
    <mergeCell ref="M5:V5"/>
    <mergeCell ref="W5:AF5"/>
    <mergeCell ref="H6:H7"/>
    <mergeCell ref="I6:I7"/>
    <mergeCell ref="J6:J7"/>
    <mergeCell ref="K6:L6"/>
    <mergeCell ref="U6:V6"/>
    <mergeCell ref="W6:W7"/>
    <mergeCell ref="X6:X7"/>
    <mergeCell ref="Y6:Y7"/>
    <mergeCell ref="M6:M7"/>
    <mergeCell ref="N6:N7"/>
    <mergeCell ref="O6:O7"/>
    <mergeCell ref="P6:P7"/>
    <mergeCell ref="Q6:Q7"/>
    <mergeCell ref="R6:R7"/>
  </mergeCells>
  <conditionalFormatting sqref="GX250:GX1048576 GX1:GX248">
    <cfRule type="cellIs" dxfId="0" priority="1" operator="notEqual">
      <formula>0</formula>
    </cfRule>
  </conditionalFormatting>
  <hyperlinks>
    <hyperlink ref="A21" location="5!1.A1" display="1. Прямые расходы"/>
    <hyperlink ref="A21:A30" location="'5 Бюджет расходов'!A1" display="1. Прямые расходы"/>
    <hyperlink ref="A34" location="5!2.A1" display="2. Фонд оплаты труда"/>
    <hyperlink ref="A38" location="5!3.A1" display="3. Амортизация"/>
    <hyperlink ref="A38:A39" location="'5 Бюджет расходов'!A1" display="3. Амортизация"/>
    <hyperlink ref="A34:A36" location="'5 Бюджет расходов'!A1" display="2. Фонд оплаты труда"/>
    <hyperlink ref="A41" location="5!4.A1" display="4. Расходы на персонал"/>
    <hyperlink ref="A58" location="5!6.A1" display="6. Расходы на аренду"/>
    <hyperlink ref="A65" location="5!7.A1" display="7. Расходы на командировочные, представительские "/>
    <hyperlink ref="A69" location="5!8.A1" display="8. Расходы на лизинг"/>
    <hyperlink ref="A74" location="5!9.A1" display="9. Расходы на содержание автотранспорта"/>
    <hyperlink ref="A81" location="'5 Бюджет расходов'!A1" display="10. Расходы на текущий ремонт"/>
    <hyperlink ref="A83" location="5!11.A1" display="11.Расходы на коммунальные услуги"/>
    <hyperlink ref="A93" location="5!12.A1" display="12.Прочие услуги производственного характера"/>
    <hyperlink ref="A104" location="5!13.A1" display="13. Расходы на связь"/>
    <hyperlink ref="A113" location="5!14.A1" display="14. Налоги"/>
    <hyperlink ref="A117" location="5!15.A1" display="15. Расходы на страхование"/>
    <hyperlink ref="A128" location="5!16.A1" display="16. Расходы на консультационно-информационные услуги"/>
    <hyperlink ref="A135" location="5!17.A1" display="17. Расходы на охрану труда"/>
    <hyperlink ref="A145" location="5!18.A1" display="18.Расходы на обеспечение безопасности"/>
    <hyperlink ref="A153" location="5!19.A1" display="19. Расходы на маркетинг и рекламу"/>
    <hyperlink ref="A158" location="5!20.A1" display="20. Корпоративные расходы"/>
    <hyperlink ref="A165" location="5!21.A1" display="21. Расходы на программное обеспечение"/>
    <hyperlink ref="A170" location="5!22.A1" display="22. Расходы на регистрацию имущественных и земельных отношений"/>
    <hyperlink ref="A176" location="5!23.A1" display="23. Прочие расходы"/>
    <hyperlink ref="A93:A102" location="'5 Бюджет расходов'!A1" display="12.Прочие услуги производственного характера"/>
    <hyperlink ref="A104:A111" location="'5 Бюджет расходов'!A1" display="13. Расходы на связь"/>
    <hyperlink ref="A165:A168" location="'5 Бюджет расходов'!A1" display="21. Расходы на программное обеспечение"/>
    <hyperlink ref="A46:A56" location="'5 Бюджет расходов'!A1" display="5. Расходы на материалы"/>
    <hyperlink ref="A176:A188" location="'5 Бюджет расходов'!A1" display="23. Прочие расходы"/>
    <hyperlink ref="A170:A174" location="'5 Бюджет расходов'!A1" display="22. Расходы на регистрацию имущественных и земельных отношений"/>
    <hyperlink ref="A41:A44" location="'5 Бюджет расходов'!A1" display="4. Расходы на персонал"/>
    <hyperlink ref="A58:A63" location="'5 Бюджет расходов'!A1" display="6. Расходы на аренду"/>
    <hyperlink ref="A65:A67" location="'5 Бюджет расходов'!A1" display="7. Расходы на командировочные, представительские "/>
    <hyperlink ref="A69:A72" location="'5 Бюджет расходов'!A1" display="8. Расходы на лизинг"/>
    <hyperlink ref="A74:A79" location="'5 Бюджет расходов'!A1" display="9. Расходы на содержание автотранспорта"/>
    <hyperlink ref="A113:A115" location="'5 Бюджет расходов'!A1" display="14. Налоги"/>
    <hyperlink ref="A117:A126" location="'5 Бюджет расходов'!A1" display="15. Расходы на страхование"/>
    <hyperlink ref="A128:A133" location="'5 Бюджет расходов'!A1" display="16. Расходы на консультационно-информационные услуги"/>
    <hyperlink ref="A135:A143" location="'5 Бюджет расходов'!A1" display="17. Расходы на охрану труда"/>
    <hyperlink ref="A145:A151" location="'5 Бюджет расходов'!A1" display="18.Расходы на обеспечение безопасности"/>
    <hyperlink ref="A153:A156" location="'5 Бюджет расходов'!A1" display="19. Расходы на маркетинг и рекламу"/>
    <hyperlink ref="A158:A163" location="'5 Бюджет расходов'!A1" display="20. Корпоративные расходы"/>
    <hyperlink ref="A229:A231" location="'7 БПДиР '!A1" display="Выплаты из прибыли до налогообложения"/>
    <hyperlink ref="A193" location="7!1 .A1" display="ПРОЧИЕ ДОХОДЫ"/>
    <hyperlink ref="A205" location="7!2 .A1" display="ПРОЧИЕ РАСХОДЫ"/>
    <hyperlink ref="A219:A224" location="'7.3'!A1" display="РАСХОДЫ ИЗ ЧИСТОЙ ПРИБЫЛИ"/>
  </hyperlinks>
  <pageMargins left="0.70866141732283472" right="0" top="0.35433070866141736" bottom="0" header="0.31496062992125984" footer="0.31496062992125984"/>
  <pageSetup paperSize="9" scale="26" fitToHeight="3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76"/>
  <sheetViews>
    <sheetView view="pageBreakPreview" zoomScaleNormal="100" workbookViewId="0"/>
  </sheetViews>
  <sheetFormatPr defaultColWidth="0.85546875" defaultRowHeight="15" customHeight="1" x14ac:dyDescent="0.25"/>
  <cols>
    <col min="1" max="16384" width="0.85546875" style="2"/>
  </cols>
  <sheetData>
    <row r="1" spans="1:108" s="1" customFormat="1" ht="12" customHeight="1" x14ac:dyDescent="0.2">
      <c r="BO1" s="1" t="s">
        <v>65</v>
      </c>
    </row>
    <row r="2" spans="1:108" s="1" customFormat="1" ht="12" customHeight="1" x14ac:dyDescent="0.2">
      <c r="BO2" s="1" t="s">
        <v>66</v>
      </c>
    </row>
    <row r="3" spans="1:108" s="1" customFormat="1" ht="12" customHeight="1" x14ac:dyDescent="0.2">
      <c r="BO3" s="1" t="s">
        <v>67</v>
      </c>
    </row>
    <row r="4" spans="1:108" ht="21" customHeight="1" x14ac:dyDescent="0.25"/>
    <row r="5" spans="1:108" s="3" customFormat="1" ht="14.25" customHeight="1" x14ac:dyDescent="0.25">
      <c r="A5" s="267" t="s">
        <v>27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67"/>
      <c r="BW5" s="267"/>
      <c r="BX5" s="267"/>
      <c r="BY5" s="267"/>
      <c r="BZ5" s="267"/>
      <c r="CA5" s="267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  <c r="DD5" s="267"/>
    </row>
    <row r="6" spans="1:108" s="3" customFormat="1" ht="14.25" customHeight="1" x14ac:dyDescent="0.25">
      <c r="A6" s="267" t="s">
        <v>24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  <c r="CR6" s="267"/>
      <c r="CS6" s="267"/>
      <c r="CT6" s="267"/>
      <c r="CU6" s="267"/>
      <c r="CV6" s="267"/>
      <c r="CW6" s="267"/>
      <c r="CX6" s="267"/>
      <c r="CY6" s="267"/>
      <c r="CZ6" s="267"/>
      <c r="DA6" s="267"/>
      <c r="DB6" s="267"/>
      <c r="DC6" s="267"/>
      <c r="DD6" s="267"/>
    </row>
    <row r="7" spans="1:108" s="3" customFormat="1" ht="14.25" customHeight="1" x14ac:dyDescent="0.25">
      <c r="A7" s="267" t="s">
        <v>25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  <c r="BS7" s="267"/>
      <c r="BT7" s="267"/>
      <c r="BU7" s="267"/>
      <c r="BV7" s="267"/>
      <c r="BW7" s="267"/>
      <c r="BX7" s="267"/>
      <c r="BY7" s="267"/>
      <c r="BZ7" s="267"/>
      <c r="CA7" s="267"/>
      <c r="CB7" s="267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267"/>
      <c r="CN7" s="267"/>
      <c r="CO7" s="267"/>
      <c r="CP7" s="267"/>
      <c r="CQ7" s="267"/>
      <c r="CR7" s="267"/>
      <c r="CS7" s="267"/>
      <c r="CT7" s="267"/>
      <c r="CU7" s="267"/>
      <c r="CV7" s="267"/>
      <c r="CW7" s="267"/>
      <c r="CX7" s="267"/>
      <c r="CY7" s="267"/>
      <c r="CZ7" s="267"/>
      <c r="DA7" s="267"/>
      <c r="DB7" s="267"/>
      <c r="DC7" s="267"/>
      <c r="DD7" s="267"/>
    </row>
    <row r="8" spans="1:108" s="3" customFormat="1" ht="14.25" customHeight="1" x14ac:dyDescent="0.25">
      <c r="A8" s="267" t="s">
        <v>26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</row>
    <row r="9" spans="1:108" ht="21" customHeight="1" x14ac:dyDescent="0.25"/>
    <row r="10" spans="1:108" x14ac:dyDescent="0.25">
      <c r="C10" s="4" t="s">
        <v>28</v>
      </c>
      <c r="D10" s="4"/>
      <c r="AG10" s="384"/>
      <c r="AH10" s="384"/>
      <c r="AI10" s="384"/>
      <c r="AJ10" s="384"/>
      <c r="AK10" s="384"/>
      <c r="AL10" s="384"/>
      <c r="AM10" s="384"/>
      <c r="AN10" s="384"/>
      <c r="AO10" s="384"/>
      <c r="AP10" s="384"/>
      <c r="AQ10" s="384"/>
      <c r="AR10" s="384"/>
      <c r="AS10" s="384"/>
      <c r="AT10" s="384"/>
      <c r="AU10" s="384"/>
      <c r="AV10" s="384"/>
      <c r="AW10" s="384"/>
      <c r="AX10" s="384"/>
      <c r="AY10" s="384"/>
      <c r="AZ10" s="384"/>
      <c r="BA10" s="384"/>
      <c r="BB10" s="384"/>
      <c r="BC10" s="384"/>
      <c r="BD10" s="384"/>
      <c r="BE10" s="384"/>
      <c r="BF10" s="384"/>
      <c r="BG10" s="384"/>
      <c r="BH10" s="384"/>
      <c r="BI10" s="384"/>
      <c r="BJ10" s="384"/>
      <c r="BK10" s="384"/>
      <c r="BL10" s="384"/>
      <c r="BM10" s="384"/>
      <c r="BN10" s="384"/>
      <c r="BO10" s="384"/>
      <c r="BP10" s="384"/>
      <c r="BQ10" s="384"/>
      <c r="BR10" s="384"/>
      <c r="BS10" s="384"/>
      <c r="BT10" s="384"/>
      <c r="BU10" s="384"/>
      <c r="BV10" s="384"/>
      <c r="BW10" s="384"/>
      <c r="BX10" s="384"/>
      <c r="BY10" s="384"/>
      <c r="BZ10" s="384"/>
      <c r="CA10" s="384"/>
      <c r="CB10" s="384"/>
      <c r="CC10" s="384"/>
      <c r="CD10" s="384"/>
      <c r="CE10" s="384"/>
      <c r="CF10" s="384"/>
      <c r="CG10" s="384"/>
      <c r="CH10" s="384"/>
      <c r="CI10" s="384"/>
      <c r="CJ10" s="384"/>
      <c r="CK10" s="384"/>
    </row>
    <row r="11" spans="1:108" x14ac:dyDescent="0.25">
      <c r="C11" s="4" t="s">
        <v>29</v>
      </c>
      <c r="D11" s="4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</row>
    <row r="12" spans="1:108" x14ac:dyDescent="0.25">
      <c r="C12" s="4" t="s">
        <v>30</v>
      </c>
      <c r="D12" s="4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  <c r="BM12" s="257"/>
      <c r="BN12" s="257"/>
    </row>
    <row r="13" spans="1:108" x14ac:dyDescent="0.25">
      <c r="C13" s="4" t="s">
        <v>121</v>
      </c>
      <c r="D13" s="4"/>
      <c r="AQ13" s="258"/>
      <c r="AR13" s="258"/>
      <c r="AS13" s="258"/>
      <c r="AT13" s="258"/>
      <c r="AU13" s="258"/>
      <c r="AV13" s="258"/>
      <c r="AW13" s="258"/>
      <c r="AX13" s="258"/>
      <c r="AY13" s="259" t="s">
        <v>55</v>
      </c>
      <c r="AZ13" s="259"/>
      <c r="BA13" s="258"/>
      <c r="BB13" s="258"/>
      <c r="BC13" s="258"/>
      <c r="BD13" s="258"/>
      <c r="BE13" s="258"/>
      <c r="BF13" s="258"/>
      <c r="BG13" s="258"/>
      <c r="BH13" s="258"/>
      <c r="BI13" s="2" t="s">
        <v>56</v>
      </c>
    </row>
    <row r="15" spans="1:108" s="6" customFormat="1" ht="13.5" x14ac:dyDescent="0.2">
      <c r="A15" s="377" t="s">
        <v>23</v>
      </c>
      <c r="B15" s="385"/>
      <c r="C15" s="385"/>
      <c r="D15" s="385"/>
      <c r="E15" s="385"/>
      <c r="F15" s="385"/>
      <c r="G15" s="385"/>
      <c r="H15" s="385"/>
      <c r="I15" s="386"/>
      <c r="J15" s="390" t="s">
        <v>0</v>
      </c>
      <c r="K15" s="385"/>
      <c r="L15" s="385"/>
      <c r="M15" s="385"/>
      <c r="N15" s="385"/>
      <c r="O15" s="385"/>
      <c r="P15" s="385"/>
      <c r="Q15" s="385"/>
      <c r="R15" s="385"/>
      <c r="S15" s="385"/>
      <c r="T15" s="385"/>
      <c r="U15" s="385"/>
      <c r="V15" s="385"/>
      <c r="W15" s="385"/>
      <c r="X15" s="385"/>
      <c r="Y15" s="385"/>
      <c r="Z15" s="385"/>
      <c r="AA15" s="385"/>
      <c r="AB15" s="385"/>
      <c r="AC15" s="385"/>
      <c r="AD15" s="385"/>
      <c r="AE15" s="385"/>
      <c r="AF15" s="385"/>
      <c r="AG15" s="385"/>
      <c r="AH15" s="385"/>
      <c r="AI15" s="385"/>
      <c r="AJ15" s="385"/>
      <c r="AK15" s="385"/>
      <c r="AL15" s="385"/>
      <c r="AM15" s="385"/>
      <c r="AN15" s="385"/>
      <c r="AO15" s="385"/>
      <c r="AP15" s="385"/>
      <c r="AQ15" s="385"/>
      <c r="AR15" s="385"/>
      <c r="AS15" s="385"/>
      <c r="AT15" s="385"/>
      <c r="AU15" s="385"/>
      <c r="AV15" s="385"/>
      <c r="AW15" s="385"/>
      <c r="AX15" s="385"/>
      <c r="AY15" s="385"/>
      <c r="AZ15" s="385"/>
      <c r="BA15" s="385"/>
      <c r="BB15" s="385"/>
      <c r="BC15" s="385"/>
      <c r="BD15" s="385"/>
      <c r="BE15" s="385"/>
      <c r="BF15" s="385"/>
      <c r="BG15" s="385"/>
      <c r="BH15" s="386"/>
      <c r="BI15" s="377" t="s">
        <v>126</v>
      </c>
      <c r="BJ15" s="385"/>
      <c r="BK15" s="385"/>
      <c r="BL15" s="385"/>
      <c r="BM15" s="385"/>
      <c r="BN15" s="385"/>
      <c r="BO15" s="385"/>
      <c r="BP15" s="385"/>
      <c r="BQ15" s="385"/>
      <c r="BR15" s="385"/>
      <c r="BS15" s="386"/>
      <c r="BT15" s="290" t="s">
        <v>1</v>
      </c>
      <c r="BU15" s="291"/>
      <c r="BV15" s="291"/>
      <c r="BW15" s="291"/>
      <c r="BX15" s="291"/>
      <c r="BY15" s="291"/>
      <c r="BZ15" s="291"/>
      <c r="CA15" s="291"/>
      <c r="CB15" s="291"/>
      <c r="CC15" s="291"/>
      <c r="CD15" s="291"/>
      <c r="CE15" s="291"/>
      <c r="CF15" s="291"/>
      <c r="CG15" s="291"/>
      <c r="CH15" s="291"/>
      <c r="CI15" s="291"/>
      <c r="CJ15" s="291"/>
      <c r="CK15" s="291"/>
      <c r="CL15" s="291"/>
      <c r="CM15" s="292"/>
      <c r="CN15" s="377" t="s">
        <v>4</v>
      </c>
      <c r="CO15" s="378"/>
      <c r="CP15" s="378"/>
      <c r="CQ15" s="378"/>
      <c r="CR15" s="378"/>
      <c r="CS15" s="378"/>
      <c r="CT15" s="378"/>
      <c r="CU15" s="378"/>
      <c r="CV15" s="378"/>
      <c r="CW15" s="378"/>
      <c r="CX15" s="378"/>
      <c r="CY15" s="378"/>
      <c r="CZ15" s="378"/>
      <c r="DA15" s="378"/>
      <c r="DB15" s="378"/>
      <c r="DC15" s="378"/>
      <c r="DD15" s="379"/>
    </row>
    <row r="16" spans="1:108" s="6" customFormat="1" ht="13.5" x14ac:dyDescent="0.2">
      <c r="A16" s="387"/>
      <c r="B16" s="388"/>
      <c r="C16" s="388"/>
      <c r="D16" s="388"/>
      <c r="E16" s="388"/>
      <c r="F16" s="388"/>
      <c r="G16" s="388"/>
      <c r="H16" s="388"/>
      <c r="I16" s="389"/>
      <c r="J16" s="387"/>
      <c r="K16" s="388"/>
      <c r="L16" s="388"/>
      <c r="M16" s="388"/>
      <c r="N16" s="388"/>
      <c r="O16" s="388"/>
      <c r="P16" s="388"/>
      <c r="Q16" s="388"/>
      <c r="R16" s="388"/>
      <c r="S16" s="388"/>
      <c r="T16" s="388"/>
      <c r="U16" s="388"/>
      <c r="V16" s="388"/>
      <c r="W16" s="388"/>
      <c r="X16" s="388"/>
      <c r="Y16" s="388"/>
      <c r="Z16" s="388"/>
      <c r="AA16" s="388"/>
      <c r="AB16" s="388"/>
      <c r="AC16" s="388"/>
      <c r="AD16" s="388"/>
      <c r="AE16" s="388"/>
      <c r="AF16" s="388"/>
      <c r="AG16" s="388"/>
      <c r="AH16" s="388"/>
      <c r="AI16" s="388"/>
      <c r="AJ16" s="388"/>
      <c r="AK16" s="388"/>
      <c r="AL16" s="388"/>
      <c r="AM16" s="388"/>
      <c r="AN16" s="388"/>
      <c r="AO16" s="388"/>
      <c r="AP16" s="388"/>
      <c r="AQ16" s="388"/>
      <c r="AR16" s="388"/>
      <c r="AS16" s="388"/>
      <c r="AT16" s="388"/>
      <c r="AU16" s="388"/>
      <c r="AV16" s="388"/>
      <c r="AW16" s="388"/>
      <c r="AX16" s="388"/>
      <c r="AY16" s="388"/>
      <c r="AZ16" s="388"/>
      <c r="BA16" s="388"/>
      <c r="BB16" s="388"/>
      <c r="BC16" s="388"/>
      <c r="BD16" s="388"/>
      <c r="BE16" s="388"/>
      <c r="BF16" s="388"/>
      <c r="BG16" s="388"/>
      <c r="BH16" s="389"/>
      <c r="BI16" s="387"/>
      <c r="BJ16" s="388"/>
      <c r="BK16" s="388"/>
      <c r="BL16" s="388"/>
      <c r="BM16" s="388"/>
      <c r="BN16" s="388"/>
      <c r="BO16" s="388"/>
      <c r="BP16" s="388"/>
      <c r="BQ16" s="388"/>
      <c r="BR16" s="388"/>
      <c r="BS16" s="389"/>
      <c r="BT16" s="290" t="s">
        <v>2</v>
      </c>
      <c r="BU16" s="291"/>
      <c r="BV16" s="291"/>
      <c r="BW16" s="291"/>
      <c r="BX16" s="291"/>
      <c r="BY16" s="291"/>
      <c r="BZ16" s="291"/>
      <c r="CA16" s="291"/>
      <c r="CB16" s="291"/>
      <c r="CC16" s="292"/>
      <c r="CD16" s="290" t="s">
        <v>3</v>
      </c>
      <c r="CE16" s="291"/>
      <c r="CF16" s="291"/>
      <c r="CG16" s="291"/>
      <c r="CH16" s="291"/>
      <c r="CI16" s="291"/>
      <c r="CJ16" s="291"/>
      <c r="CK16" s="291"/>
      <c r="CL16" s="291"/>
      <c r="CM16" s="292"/>
      <c r="CN16" s="380"/>
      <c r="CO16" s="381"/>
      <c r="CP16" s="381"/>
      <c r="CQ16" s="381"/>
      <c r="CR16" s="381"/>
      <c r="CS16" s="381"/>
      <c r="CT16" s="381"/>
      <c r="CU16" s="381"/>
      <c r="CV16" s="381"/>
      <c r="CW16" s="381"/>
      <c r="CX16" s="381"/>
      <c r="CY16" s="381"/>
      <c r="CZ16" s="381"/>
      <c r="DA16" s="381"/>
      <c r="DB16" s="381"/>
      <c r="DC16" s="381"/>
      <c r="DD16" s="382"/>
    </row>
    <row r="17" spans="1:108" s="6" customFormat="1" ht="15" customHeight="1" x14ac:dyDescent="0.2">
      <c r="A17" s="287" t="s">
        <v>5</v>
      </c>
      <c r="B17" s="288"/>
      <c r="C17" s="288"/>
      <c r="D17" s="288"/>
      <c r="E17" s="288"/>
      <c r="F17" s="288"/>
      <c r="G17" s="288"/>
      <c r="H17" s="288"/>
      <c r="I17" s="289"/>
      <c r="J17" s="5"/>
      <c r="K17" s="376" t="s">
        <v>31</v>
      </c>
      <c r="L17" s="376"/>
      <c r="M17" s="376"/>
      <c r="N17" s="376"/>
      <c r="O17" s="376"/>
      <c r="P17" s="376"/>
      <c r="Q17" s="376"/>
      <c r="R17" s="376"/>
      <c r="S17" s="376"/>
      <c r="T17" s="376"/>
      <c r="U17" s="376"/>
      <c r="V17" s="376"/>
      <c r="W17" s="376"/>
      <c r="X17" s="376"/>
      <c r="Y17" s="376"/>
      <c r="Z17" s="376"/>
      <c r="AA17" s="376"/>
      <c r="AB17" s="376"/>
      <c r="AC17" s="376"/>
      <c r="AD17" s="376"/>
      <c r="AE17" s="376"/>
      <c r="AF17" s="376"/>
      <c r="AG17" s="376"/>
      <c r="AH17" s="376"/>
      <c r="AI17" s="376"/>
      <c r="AJ17" s="376"/>
      <c r="AK17" s="376"/>
      <c r="AL17" s="376"/>
      <c r="AM17" s="376"/>
      <c r="AN17" s="376"/>
      <c r="AO17" s="376"/>
      <c r="AP17" s="376"/>
      <c r="AQ17" s="376"/>
      <c r="AR17" s="376"/>
      <c r="AS17" s="376"/>
      <c r="AT17" s="376"/>
      <c r="AU17" s="376"/>
      <c r="AV17" s="376"/>
      <c r="AW17" s="376"/>
      <c r="AX17" s="376"/>
      <c r="AY17" s="376"/>
      <c r="AZ17" s="376"/>
      <c r="BA17" s="376"/>
      <c r="BB17" s="376"/>
      <c r="BC17" s="376"/>
      <c r="BD17" s="376"/>
      <c r="BE17" s="376"/>
      <c r="BF17" s="376"/>
      <c r="BG17" s="376"/>
      <c r="BH17" s="7"/>
      <c r="BI17" s="290" t="s">
        <v>32</v>
      </c>
      <c r="BJ17" s="291"/>
      <c r="BK17" s="291"/>
      <c r="BL17" s="291"/>
      <c r="BM17" s="291"/>
      <c r="BN17" s="291"/>
      <c r="BO17" s="291"/>
      <c r="BP17" s="291"/>
      <c r="BQ17" s="291"/>
      <c r="BR17" s="291"/>
      <c r="BS17" s="292"/>
      <c r="BT17" s="290" t="s">
        <v>32</v>
      </c>
      <c r="BU17" s="291"/>
      <c r="BV17" s="291"/>
      <c r="BW17" s="291"/>
      <c r="BX17" s="291"/>
      <c r="BY17" s="291"/>
      <c r="BZ17" s="291"/>
      <c r="CA17" s="291"/>
      <c r="CB17" s="291"/>
      <c r="CC17" s="292"/>
      <c r="CD17" s="290" t="s">
        <v>32</v>
      </c>
      <c r="CE17" s="291"/>
      <c r="CF17" s="291"/>
      <c r="CG17" s="291"/>
      <c r="CH17" s="291"/>
      <c r="CI17" s="291"/>
      <c r="CJ17" s="291"/>
      <c r="CK17" s="291"/>
      <c r="CL17" s="291"/>
      <c r="CM17" s="292"/>
      <c r="CN17" s="293" t="s">
        <v>32</v>
      </c>
      <c r="CO17" s="294"/>
      <c r="CP17" s="294"/>
      <c r="CQ17" s="294"/>
      <c r="CR17" s="294"/>
      <c r="CS17" s="294"/>
      <c r="CT17" s="294"/>
      <c r="CU17" s="294"/>
      <c r="CV17" s="294"/>
      <c r="CW17" s="294"/>
      <c r="CX17" s="294"/>
      <c r="CY17" s="294"/>
      <c r="CZ17" s="294"/>
      <c r="DA17" s="294"/>
      <c r="DB17" s="294"/>
      <c r="DC17" s="294"/>
      <c r="DD17" s="295"/>
    </row>
    <row r="18" spans="1:108" s="6" customFormat="1" ht="30" customHeight="1" x14ac:dyDescent="0.2">
      <c r="A18" s="287" t="s">
        <v>7</v>
      </c>
      <c r="B18" s="288"/>
      <c r="C18" s="288"/>
      <c r="D18" s="288"/>
      <c r="E18" s="288"/>
      <c r="F18" s="288"/>
      <c r="G18" s="288"/>
      <c r="H18" s="288"/>
      <c r="I18" s="289"/>
      <c r="J18" s="5"/>
      <c r="K18" s="376" t="s">
        <v>33</v>
      </c>
      <c r="L18" s="376"/>
      <c r="M18" s="376"/>
      <c r="N18" s="376"/>
      <c r="O18" s="376"/>
      <c r="P18" s="376"/>
      <c r="Q18" s="376"/>
      <c r="R18" s="376"/>
      <c r="S18" s="376"/>
      <c r="T18" s="376"/>
      <c r="U18" s="376"/>
      <c r="V18" s="376"/>
      <c r="W18" s="376"/>
      <c r="X18" s="376"/>
      <c r="Y18" s="376"/>
      <c r="Z18" s="376"/>
      <c r="AA18" s="376"/>
      <c r="AB18" s="376"/>
      <c r="AC18" s="376"/>
      <c r="AD18" s="376"/>
      <c r="AE18" s="376"/>
      <c r="AF18" s="376"/>
      <c r="AG18" s="376"/>
      <c r="AH18" s="376"/>
      <c r="AI18" s="376"/>
      <c r="AJ18" s="376"/>
      <c r="AK18" s="376"/>
      <c r="AL18" s="376"/>
      <c r="AM18" s="376"/>
      <c r="AN18" s="376"/>
      <c r="AO18" s="376"/>
      <c r="AP18" s="376"/>
      <c r="AQ18" s="376"/>
      <c r="AR18" s="376"/>
      <c r="AS18" s="376"/>
      <c r="AT18" s="376"/>
      <c r="AU18" s="376"/>
      <c r="AV18" s="376"/>
      <c r="AW18" s="376"/>
      <c r="AX18" s="376"/>
      <c r="AY18" s="376"/>
      <c r="AZ18" s="376"/>
      <c r="BA18" s="376"/>
      <c r="BB18" s="376"/>
      <c r="BC18" s="376"/>
      <c r="BD18" s="376"/>
      <c r="BE18" s="376"/>
      <c r="BF18" s="376"/>
      <c r="BG18" s="376"/>
      <c r="BH18" s="7"/>
      <c r="BI18" s="290" t="s">
        <v>6</v>
      </c>
      <c r="BJ18" s="291"/>
      <c r="BK18" s="291"/>
      <c r="BL18" s="291"/>
      <c r="BM18" s="291"/>
      <c r="BN18" s="291"/>
      <c r="BO18" s="291"/>
      <c r="BP18" s="291"/>
      <c r="BQ18" s="291"/>
      <c r="BR18" s="291"/>
      <c r="BS18" s="292"/>
      <c r="BT18" s="290"/>
      <c r="BU18" s="291"/>
      <c r="BV18" s="291"/>
      <c r="BW18" s="291"/>
      <c r="BX18" s="291"/>
      <c r="BY18" s="291"/>
      <c r="BZ18" s="291"/>
      <c r="CA18" s="291"/>
      <c r="CB18" s="291"/>
      <c r="CC18" s="292"/>
      <c r="CD18" s="290"/>
      <c r="CE18" s="291"/>
      <c r="CF18" s="291"/>
      <c r="CG18" s="291"/>
      <c r="CH18" s="291"/>
      <c r="CI18" s="291"/>
      <c r="CJ18" s="291"/>
      <c r="CK18" s="291"/>
      <c r="CL18" s="291"/>
      <c r="CM18" s="292"/>
      <c r="CN18" s="302"/>
      <c r="CO18" s="298"/>
      <c r="CP18" s="298"/>
      <c r="CQ18" s="298"/>
      <c r="CR18" s="298"/>
      <c r="CS18" s="298"/>
      <c r="CT18" s="298"/>
      <c r="CU18" s="298"/>
      <c r="CV18" s="298"/>
      <c r="CW18" s="298"/>
      <c r="CX18" s="298"/>
      <c r="CY18" s="298"/>
      <c r="CZ18" s="298"/>
      <c r="DA18" s="298"/>
      <c r="DB18" s="298"/>
      <c r="DC18" s="298"/>
      <c r="DD18" s="303"/>
    </row>
    <row r="19" spans="1:108" s="6" customFormat="1" ht="30" customHeight="1" x14ac:dyDescent="0.2">
      <c r="A19" s="287" t="s">
        <v>8</v>
      </c>
      <c r="B19" s="288"/>
      <c r="C19" s="288"/>
      <c r="D19" s="288"/>
      <c r="E19" s="288"/>
      <c r="F19" s="288"/>
      <c r="G19" s="288"/>
      <c r="H19" s="288"/>
      <c r="I19" s="289"/>
      <c r="J19" s="5"/>
      <c r="K19" s="376" t="s">
        <v>40</v>
      </c>
      <c r="L19" s="376"/>
      <c r="M19" s="376"/>
      <c r="N19" s="376"/>
      <c r="O19" s="376"/>
      <c r="P19" s="376"/>
      <c r="Q19" s="376"/>
      <c r="R19" s="376"/>
      <c r="S19" s="376"/>
      <c r="T19" s="376"/>
      <c r="U19" s="376"/>
      <c r="V19" s="376"/>
      <c r="W19" s="376"/>
      <c r="X19" s="376"/>
      <c r="Y19" s="376"/>
      <c r="Z19" s="376"/>
      <c r="AA19" s="376"/>
      <c r="AB19" s="376"/>
      <c r="AC19" s="376"/>
      <c r="AD19" s="376"/>
      <c r="AE19" s="376"/>
      <c r="AF19" s="376"/>
      <c r="AG19" s="376"/>
      <c r="AH19" s="376"/>
      <c r="AI19" s="376"/>
      <c r="AJ19" s="376"/>
      <c r="AK19" s="376"/>
      <c r="AL19" s="376"/>
      <c r="AM19" s="376"/>
      <c r="AN19" s="376"/>
      <c r="AO19" s="376"/>
      <c r="AP19" s="376"/>
      <c r="AQ19" s="376"/>
      <c r="AR19" s="376"/>
      <c r="AS19" s="376"/>
      <c r="AT19" s="376"/>
      <c r="AU19" s="376"/>
      <c r="AV19" s="376"/>
      <c r="AW19" s="376"/>
      <c r="AX19" s="376"/>
      <c r="AY19" s="376"/>
      <c r="AZ19" s="376"/>
      <c r="BA19" s="376"/>
      <c r="BB19" s="376"/>
      <c r="BC19" s="376"/>
      <c r="BD19" s="376"/>
      <c r="BE19" s="376"/>
      <c r="BF19" s="376"/>
      <c r="BG19" s="376"/>
      <c r="BH19" s="7"/>
      <c r="BI19" s="290" t="s">
        <v>6</v>
      </c>
      <c r="BJ19" s="291"/>
      <c r="BK19" s="291"/>
      <c r="BL19" s="291"/>
      <c r="BM19" s="291"/>
      <c r="BN19" s="291"/>
      <c r="BO19" s="291"/>
      <c r="BP19" s="291"/>
      <c r="BQ19" s="291"/>
      <c r="BR19" s="291"/>
      <c r="BS19" s="292"/>
      <c r="BT19" s="290"/>
      <c r="BU19" s="291"/>
      <c r="BV19" s="291"/>
      <c r="BW19" s="291"/>
      <c r="BX19" s="291"/>
      <c r="BY19" s="291"/>
      <c r="BZ19" s="291"/>
      <c r="CA19" s="291"/>
      <c r="CB19" s="291"/>
      <c r="CC19" s="292"/>
      <c r="CD19" s="290"/>
      <c r="CE19" s="291"/>
      <c r="CF19" s="291"/>
      <c r="CG19" s="291"/>
      <c r="CH19" s="291"/>
      <c r="CI19" s="291"/>
      <c r="CJ19" s="291"/>
      <c r="CK19" s="291"/>
      <c r="CL19" s="291"/>
      <c r="CM19" s="292"/>
      <c r="CN19" s="302"/>
      <c r="CO19" s="298"/>
      <c r="CP19" s="298"/>
      <c r="CQ19" s="298"/>
      <c r="CR19" s="298"/>
      <c r="CS19" s="298"/>
      <c r="CT19" s="298"/>
      <c r="CU19" s="298"/>
      <c r="CV19" s="298"/>
      <c r="CW19" s="298"/>
      <c r="CX19" s="298"/>
      <c r="CY19" s="298"/>
      <c r="CZ19" s="298"/>
      <c r="DA19" s="298"/>
      <c r="DB19" s="298"/>
      <c r="DC19" s="298"/>
      <c r="DD19" s="303"/>
    </row>
    <row r="20" spans="1:108" s="6" customFormat="1" ht="15" customHeight="1" x14ac:dyDescent="0.2">
      <c r="A20" s="287" t="s">
        <v>10</v>
      </c>
      <c r="B20" s="288"/>
      <c r="C20" s="288"/>
      <c r="D20" s="288"/>
      <c r="E20" s="288"/>
      <c r="F20" s="288"/>
      <c r="G20" s="288"/>
      <c r="H20" s="288"/>
      <c r="I20" s="289"/>
      <c r="J20" s="5"/>
      <c r="K20" s="376" t="s">
        <v>11</v>
      </c>
      <c r="L20" s="376"/>
      <c r="M20" s="376"/>
      <c r="N20" s="376"/>
      <c r="O20" s="376"/>
      <c r="P20" s="376"/>
      <c r="Q20" s="376"/>
      <c r="R20" s="376"/>
      <c r="S20" s="376"/>
      <c r="T20" s="376"/>
      <c r="U20" s="376"/>
      <c r="V20" s="376"/>
      <c r="W20" s="376"/>
      <c r="X20" s="376"/>
      <c r="Y20" s="376"/>
      <c r="Z20" s="376"/>
      <c r="AA20" s="376"/>
      <c r="AB20" s="376"/>
      <c r="AC20" s="376"/>
      <c r="AD20" s="376"/>
      <c r="AE20" s="376"/>
      <c r="AF20" s="376"/>
      <c r="AG20" s="376"/>
      <c r="AH20" s="376"/>
      <c r="AI20" s="376"/>
      <c r="AJ20" s="376"/>
      <c r="AK20" s="376"/>
      <c r="AL20" s="376"/>
      <c r="AM20" s="376"/>
      <c r="AN20" s="376"/>
      <c r="AO20" s="376"/>
      <c r="AP20" s="376"/>
      <c r="AQ20" s="376"/>
      <c r="AR20" s="376"/>
      <c r="AS20" s="376"/>
      <c r="AT20" s="376"/>
      <c r="AU20" s="376"/>
      <c r="AV20" s="376"/>
      <c r="AW20" s="376"/>
      <c r="AX20" s="376"/>
      <c r="AY20" s="376"/>
      <c r="AZ20" s="376"/>
      <c r="BA20" s="376"/>
      <c r="BB20" s="376"/>
      <c r="BC20" s="376"/>
      <c r="BD20" s="376"/>
      <c r="BE20" s="376"/>
      <c r="BF20" s="376"/>
      <c r="BG20" s="376"/>
      <c r="BH20" s="7"/>
      <c r="BI20" s="290" t="s">
        <v>6</v>
      </c>
      <c r="BJ20" s="291"/>
      <c r="BK20" s="291"/>
      <c r="BL20" s="291"/>
      <c r="BM20" s="291"/>
      <c r="BN20" s="291"/>
      <c r="BO20" s="291"/>
      <c r="BP20" s="291"/>
      <c r="BQ20" s="291"/>
      <c r="BR20" s="291"/>
      <c r="BS20" s="292"/>
      <c r="BT20" s="290"/>
      <c r="BU20" s="291"/>
      <c r="BV20" s="291"/>
      <c r="BW20" s="291"/>
      <c r="BX20" s="291"/>
      <c r="BY20" s="291"/>
      <c r="BZ20" s="291"/>
      <c r="CA20" s="291"/>
      <c r="CB20" s="291"/>
      <c r="CC20" s="292"/>
      <c r="CD20" s="290"/>
      <c r="CE20" s="291"/>
      <c r="CF20" s="291"/>
      <c r="CG20" s="291"/>
      <c r="CH20" s="291"/>
      <c r="CI20" s="291"/>
      <c r="CJ20" s="291"/>
      <c r="CK20" s="291"/>
      <c r="CL20" s="291"/>
      <c r="CM20" s="292"/>
      <c r="CN20" s="302"/>
      <c r="CO20" s="298"/>
      <c r="CP20" s="298"/>
      <c r="CQ20" s="298"/>
      <c r="CR20" s="298"/>
      <c r="CS20" s="298"/>
      <c r="CT20" s="298"/>
      <c r="CU20" s="298"/>
      <c r="CV20" s="298"/>
      <c r="CW20" s="298"/>
      <c r="CX20" s="298"/>
      <c r="CY20" s="298"/>
      <c r="CZ20" s="298"/>
      <c r="DA20" s="298"/>
      <c r="DB20" s="298"/>
      <c r="DC20" s="298"/>
      <c r="DD20" s="303"/>
    </row>
    <row r="21" spans="1:108" s="6" customFormat="1" ht="30" customHeight="1" x14ac:dyDescent="0.2">
      <c r="A21" s="287" t="s">
        <v>13</v>
      </c>
      <c r="B21" s="288"/>
      <c r="C21" s="288"/>
      <c r="D21" s="288"/>
      <c r="E21" s="288"/>
      <c r="F21" s="288"/>
      <c r="G21" s="288"/>
      <c r="H21" s="288"/>
      <c r="I21" s="289"/>
      <c r="J21" s="5"/>
      <c r="K21" s="376" t="s">
        <v>130</v>
      </c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6"/>
      <c r="AC21" s="376"/>
      <c r="AD21" s="376"/>
      <c r="AE21" s="376"/>
      <c r="AF21" s="376"/>
      <c r="AG21" s="376"/>
      <c r="AH21" s="376"/>
      <c r="AI21" s="376"/>
      <c r="AJ21" s="376"/>
      <c r="AK21" s="376"/>
      <c r="AL21" s="376"/>
      <c r="AM21" s="376"/>
      <c r="AN21" s="376"/>
      <c r="AO21" s="376"/>
      <c r="AP21" s="376"/>
      <c r="AQ21" s="376"/>
      <c r="AR21" s="376"/>
      <c r="AS21" s="376"/>
      <c r="AT21" s="376"/>
      <c r="AU21" s="376"/>
      <c r="AV21" s="376"/>
      <c r="AW21" s="376"/>
      <c r="AX21" s="376"/>
      <c r="AY21" s="376"/>
      <c r="AZ21" s="376"/>
      <c r="BA21" s="376"/>
      <c r="BB21" s="376"/>
      <c r="BC21" s="376"/>
      <c r="BD21" s="376"/>
      <c r="BE21" s="376"/>
      <c r="BF21" s="376"/>
      <c r="BG21" s="376"/>
      <c r="BH21" s="7"/>
      <c r="BI21" s="290" t="s">
        <v>6</v>
      </c>
      <c r="BJ21" s="291"/>
      <c r="BK21" s="291"/>
      <c r="BL21" s="291"/>
      <c r="BM21" s="291"/>
      <c r="BN21" s="291"/>
      <c r="BO21" s="291"/>
      <c r="BP21" s="291"/>
      <c r="BQ21" s="291"/>
      <c r="BR21" s="291"/>
      <c r="BS21" s="292"/>
      <c r="BT21" s="290"/>
      <c r="BU21" s="291"/>
      <c r="BV21" s="291"/>
      <c r="BW21" s="291"/>
      <c r="BX21" s="291"/>
      <c r="BY21" s="291"/>
      <c r="BZ21" s="291"/>
      <c r="CA21" s="291"/>
      <c r="CB21" s="291"/>
      <c r="CC21" s="292"/>
      <c r="CD21" s="290"/>
      <c r="CE21" s="291"/>
      <c r="CF21" s="291"/>
      <c r="CG21" s="291"/>
      <c r="CH21" s="291"/>
      <c r="CI21" s="291"/>
      <c r="CJ21" s="291"/>
      <c r="CK21" s="291"/>
      <c r="CL21" s="291"/>
      <c r="CM21" s="292"/>
      <c r="CN21" s="302"/>
      <c r="CO21" s="298"/>
      <c r="CP21" s="298"/>
      <c r="CQ21" s="298"/>
      <c r="CR21" s="298"/>
      <c r="CS21" s="298"/>
      <c r="CT21" s="298"/>
      <c r="CU21" s="298"/>
      <c r="CV21" s="298"/>
      <c r="CW21" s="298"/>
      <c r="CX21" s="298"/>
      <c r="CY21" s="298"/>
      <c r="CZ21" s="298"/>
      <c r="DA21" s="298"/>
      <c r="DB21" s="298"/>
      <c r="DC21" s="298"/>
      <c r="DD21" s="303"/>
    </row>
    <row r="22" spans="1:108" s="6" customFormat="1" ht="15" customHeight="1" x14ac:dyDescent="0.2">
      <c r="A22" s="287" t="s">
        <v>15</v>
      </c>
      <c r="B22" s="288"/>
      <c r="C22" s="288"/>
      <c r="D22" s="288"/>
      <c r="E22" s="288"/>
      <c r="F22" s="288"/>
      <c r="G22" s="288"/>
      <c r="H22" s="288"/>
      <c r="I22" s="289"/>
      <c r="J22" s="5"/>
      <c r="K22" s="376" t="s">
        <v>14</v>
      </c>
      <c r="L22" s="376"/>
      <c r="M22" s="376"/>
      <c r="N22" s="376"/>
      <c r="O22" s="376"/>
      <c r="P22" s="376"/>
      <c r="Q22" s="376"/>
      <c r="R22" s="376"/>
      <c r="S22" s="376"/>
      <c r="T22" s="376"/>
      <c r="U22" s="376"/>
      <c r="V22" s="376"/>
      <c r="W22" s="376"/>
      <c r="X22" s="376"/>
      <c r="Y22" s="376"/>
      <c r="Z22" s="376"/>
      <c r="AA22" s="376"/>
      <c r="AB22" s="376"/>
      <c r="AC22" s="376"/>
      <c r="AD22" s="376"/>
      <c r="AE22" s="376"/>
      <c r="AF22" s="376"/>
      <c r="AG22" s="376"/>
      <c r="AH22" s="376"/>
      <c r="AI22" s="376"/>
      <c r="AJ22" s="376"/>
      <c r="AK22" s="376"/>
      <c r="AL22" s="376"/>
      <c r="AM22" s="376"/>
      <c r="AN22" s="376"/>
      <c r="AO22" s="376"/>
      <c r="AP22" s="376"/>
      <c r="AQ22" s="376"/>
      <c r="AR22" s="376"/>
      <c r="AS22" s="376"/>
      <c r="AT22" s="376"/>
      <c r="AU22" s="376"/>
      <c r="AV22" s="376"/>
      <c r="AW22" s="376"/>
      <c r="AX22" s="376"/>
      <c r="AY22" s="376"/>
      <c r="AZ22" s="376"/>
      <c r="BA22" s="376"/>
      <c r="BB22" s="376"/>
      <c r="BC22" s="376"/>
      <c r="BD22" s="376"/>
      <c r="BE22" s="376"/>
      <c r="BF22" s="376"/>
      <c r="BG22" s="376"/>
      <c r="BH22" s="7"/>
      <c r="BI22" s="290" t="s">
        <v>6</v>
      </c>
      <c r="BJ22" s="291"/>
      <c r="BK22" s="291"/>
      <c r="BL22" s="291"/>
      <c r="BM22" s="291"/>
      <c r="BN22" s="291"/>
      <c r="BO22" s="291"/>
      <c r="BP22" s="291"/>
      <c r="BQ22" s="291"/>
      <c r="BR22" s="291"/>
      <c r="BS22" s="292"/>
      <c r="BT22" s="290"/>
      <c r="BU22" s="291"/>
      <c r="BV22" s="291"/>
      <c r="BW22" s="291"/>
      <c r="BX22" s="291"/>
      <c r="BY22" s="291"/>
      <c r="BZ22" s="291"/>
      <c r="CA22" s="291"/>
      <c r="CB22" s="291"/>
      <c r="CC22" s="292"/>
      <c r="CD22" s="290"/>
      <c r="CE22" s="291"/>
      <c r="CF22" s="291"/>
      <c r="CG22" s="291"/>
      <c r="CH22" s="291"/>
      <c r="CI22" s="291"/>
      <c r="CJ22" s="291"/>
      <c r="CK22" s="291"/>
      <c r="CL22" s="291"/>
      <c r="CM22" s="292"/>
      <c r="CN22" s="302"/>
      <c r="CO22" s="298"/>
      <c r="CP22" s="298"/>
      <c r="CQ22" s="298"/>
      <c r="CR22" s="298"/>
      <c r="CS22" s="298"/>
      <c r="CT22" s="298"/>
      <c r="CU22" s="298"/>
      <c r="CV22" s="298"/>
      <c r="CW22" s="298"/>
      <c r="CX22" s="298"/>
      <c r="CY22" s="298"/>
      <c r="CZ22" s="298"/>
      <c r="DA22" s="298"/>
      <c r="DB22" s="298"/>
      <c r="DC22" s="298"/>
      <c r="DD22" s="303"/>
    </row>
    <row r="23" spans="1:108" s="6" customFormat="1" ht="58.5" customHeight="1" x14ac:dyDescent="0.2">
      <c r="A23" s="287" t="s">
        <v>41</v>
      </c>
      <c r="B23" s="288"/>
      <c r="C23" s="288"/>
      <c r="D23" s="288"/>
      <c r="E23" s="288"/>
      <c r="F23" s="288"/>
      <c r="G23" s="288"/>
      <c r="H23" s="288"/>
      <c r="I23" s="289"/>
      <c r="J23" s="5"/>
      <c r="K23" s="376" t="s">
        <v>42</v>
      </c>
      <c r="L23" s="376"/>
      <c r="M23" s="376"/>
      <c r="N23" s="376"/>
      <c r="O23" s="376"/>
      <c r="P23" s="376"/>
      <c r="Q23" s="376"/>
      <c r="R23" s="376"/>
      <c r="S23" s="376"/>
      <c r="T23" s="376"/>
      <c r="U23" s="376"/>
      <c r="V23" s="376"/>
      <c r="W23" s="376"/>
      <c r="X23" s="376"/>
      <c r="Y23" s="376"/>
      <c r="Z23" s="376"/>
      <c r="AA23" s="376"/>
      <c r="AB23" s="376"/>
      <c r="AC23" s="376"/>
      <c r="AD23" s="376"/>
      <c r="AE23" s="376"/>
      <c r="AF23" s="376"/>
      <c r="AG23" s="376"/>
      <c r="AH23" s="376"/>
      <c r="AI23" s="376"/>
      <c r="AJ23" s="376"/>
      <c r="AK23" s="376"/>
      <c r="AL23" s="376"/>
      <c r="AM23" s="376"/>
      <c r="AN23" s="376"/>
      <c r="AO23" s="376"/>
      <c r="AP23" s="376"/>
      <c r="AQ23" s="376"/>
      <c r="AR23" s="376"/>
      <c r="AS23" s="376"/>
      <c r="AT23" s="376"/>
      <c r="AU23" s="376"/>
      <c r="AV23" s="376"/>
      <c r="AW23" s="376"/>
      <c r="AX23" s="376"/>
      <c r="AY23" s="376"/>
      <c r="AZ23" s="376"/>
      <c r="BA23" s="376"/>
      <c r="BB23" s="376"/>
      <c r="BC23" s="376"/>
      <c r="BD23" s="376"/>
      <c r="BE23" s="376"/>
      <c r="BF23" s="376"/>
      <c r="BG23" s="376"/>
      <c r="BH23" s="7"/>
      <c r="BI23" s="290" t="s">
        <v>6</v>
      </c>
      <c r="BJ23" s="291"/>
      <c r="BK23" s="291"/>
      <c r="BL23" s="291"/>
      <c r="BM23" s="291"/>
      <c r="BN23" s="291"/>
      <c r="BO23" s="291"/>
      <c r="BP23" s="291"/>
      <c r="BQ23" s="291"/>
      <c r="BR23" s="291"/>
      <c r="BS23" s="292"/>
      <c r="BT23" s="290"/>
      <c r="BU23" s="291"/>
      <c r="BV23" s="291"/>
      <c r="BW23" s="291"/>
      <c r="BX23" s="291"/>
      <c r="BY23" s="291"/>
      <c r="BZ23" s="291"/>
      <c r="CA23" s="291"/>
      <c r="CB23" s="291"/>
      <c r="CC23" s="292"/>
      <c r="CD23" s="290"/>
      <c r="CE23" s="291"/>
      <c r="CF23" s="291"/>
      <c r="CG23" s="291"/>
      <c r="CH23" s="291"/>
      <c r="CI23" s="291"/>
      <c r="CJ23" s="291"/>
      <c r="CK23" s="291"/>
      <c r="CL23" s="291"/>
      <c r="CM23" s="292"/>
      <c r="CN23" s="302"/>
      <c r="CO23" s="298"/>
      <c r="CP23" s="298"/>
      <c r="CQ23" s="298"/>
      <c r="CR23" s="298"/>
      <c r="CS23" s="298"/>
      <c r="CT23" s="298"/>
      <c r="CU23" s="298"/>
      <c r="CV23" s="298"/>
      <c r="CW23" s="298"/>
      <c r="CX23" s="298"/>
      <c r="CY23" s="298"/>
      <c r="CZ23" s="298"/>
      <c r="DA23" s="298"/>
      <c r="DB23" s="298"/>
      <c r="DC23" s="298"/>
      <c r="DD23" s="303"/>
    </row>
    <row r="24" spans="1:108" s="6" customFormat="1" ht="15" customHeight="1" x14ac:dyDescent="0.2">
      <c r="A24" s="287" t="s">
        <v>43</v>
      </c>
      <c r="B24" s="288"/>
      <c r="C24" s="288"/>
      <c r="D24" s="288"/>
      <c r="E24" s="288"/>
      <c r="F24" s="288"/>
      <c r="G24" s="288"/>
      <c r="H24" s="288"/>
      <c r="I24" s="289"/>
      <c r="J24" s="5"/>
      <c r="K24" s="376" t="s">
        <v>14</v>
      </c>
      <c r="L24" s="376"/>
      <c r="M24" s="376"/>
      <c r="N24" s="376"/>
      <c r="O24" s="376"/>
      <c r="P24" s="376"/>
      <c r="Q24" s="376"/>
      <c r="R24" s="376"/>
      <c r="S24" s="376"/>
      <c r="T24" s="376"/>
      <c r="U24" s="376"/>
      <c r="V24" s="376"/>
      <c r="W24" s="376"/>
      <c r="X24" s="376"/>
      <c r="Y24" s="376"/>
      <c r="Z24" s="376"/>
      <c r="AA24" s="376"/>
      <c r="AB24" s="376"/>
      <c r="AC24" s="376"/>
      <c r="AD24" s="376"/>
      <c r="AE24" s="376"/>
      <c r="AF24" s="376"/>
      <c r="AG24" s="376"/>
      <c r="AH24" s="376"/>
      <c r="AI24" s="376"/>
      <c r="AJ24" s="376"/>
      <c r="AK24" s="376"/>
      <c r="AL24" s="376"/>
      <c r="AM24" s="376"/>
      <c r="AN24" s="376"/>
      <c r="AO24" s="376"/>
      <c r="AP24" s="376"/>
      <c r="AQ24" s="376"/>
      <c r="AR24" s="376"/>
      <c r="AS24" s="376"/>
      <c r="AT24" s="376"/>
      <c r="AU24" s="376"/>
      <c r="AV24" s="376"/>
      <c r="AW24" s="376"/>
      <c r="AX24" s="376"/>
      <c r="AY24" s="376"/>
      <c r="AZ24" s="376"/>
      <c r="BA24" s="376"/>
      <c r="BB24" s="376"/>
      <c r="BC24" s="376"/>
      <c r="BD24" s="376"/>
      <c r="BE24" s="376"/>
      <c r="BF24" s="376"/>
      <c r="BG24" s="376"/>
      <c r="BH24" s="7"/>
      <c r="BI24" s="290" t="s">
        <v>6</v>
      </c>
      <c r="BJ24" s="291"/>
      <c r="BK24" s="291"/>
      <c r="BL24" s="291"/>
      <c r="BM24" s="291"/>
      <c r="BN24" s="291"/>
      <c r="BO24" s="291"/>
      <c r="BP24" s="291"/>
      <c r="BQ24" s="291"/>
      <c r="BR24" s="291"/>
      <c r="BS24" s="292"/>
      <c r="BT24" s="290"/>
      <c r="BU24" s="291"/>
      <c r="BV24" s="291"/>
      <c r="BW24" s="291"/>
      <c r="BX24" s="291"/>
      <c r="BY24" s="291"/>
      <c r="BZ24" s="291"/>
      <c r="CA24" s="291"/>
      <c r="CB24" s="291"/>
      <c r="CC24" s="292"/>
      <c r="CD24" s="290"/>
      <c r="CE24" s="291"/>
      <c r="CF24" s="291"/>
      <c r="CG24" s="291"/>
      <c r="CH24" s="291"/>
      <c r="CI24" s="291"/>
      <c r="CJ24" s="291"/>
      <c r="CK24" s="291"/>
      <c r="CL24" s="291"/>
      <c r="CM24" s="292"/>
      <c r="CN24" s="302"/>
      <c r="CO24" s="298"/>
      <c r="CP24" s="298"/>
      <c r="CQ24" s="298"/>
      <c r="CR24" s="298"/>
      <c r="CS24" s="298"/>
      <c r="CT24" s="298"/>
      <c r="CU24" s="298"/>
      <c r="CV24" s="298"/>
      <c r="CW24" s="298"/>
      <c r="CX24" s="298"/>
      <c r="CY24" s="298"/>
      <c r="CZ24" s="298"/>
      <c r="DA24" s="298"/>
      <c r="DB24" s="298"/>
      <c r="DC24" s="298"/>
      <c r="DD24" s="303"/>
    </row>
    <row r="25" spans="1:108" s="6" customFormat="1" ht="15" customHeight="1" x14ac:dyDescent="0.2">
      <c r="A25" s="287" t="s">
        <v>12</v>
      </c>
      <c r="B25" s="288"/>
      <c r="C25" s="288"/>
      <c r="D25" s="288"/>
      <c r="E25" s="288"/>
      <c r="F25" s="288"/>
      <c r="G25" s="288"/>
      <c r="H25" s="288"/>
      <c r="I25" s="289"/>
      <c r="J25" s="5"/>
      <c r="K25" s="376" t="s">
        <v>39</v>
      </c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6"/>
      <c r="AG25" s="376"/>
      <c r="AH25" s="376"/>
      <c r="AI25" s="376"/>
      <c r="AJ25" s="376"/>
      <c r="AK25" s="376"/>
      <c r="AL25" s="376"/>
      <c r="AM25" s="376"/>
      <c r="AN25" s="376"/>
      <c r="AO25" s="376"/>
      <c r="AP25" s="376"/>
      <c r="AQ25" s="376"/>
      <c r="AR25" s="376"/>
      <c r="AS25" s="376"/>
      <c r="AT25" s="376"/>
      <c r="AU25" s="376"/>
      <c r="AV25" s="376"/>
      <c r="AW25" s="376"/>
      <c r="AX25" s="376"/>
      <c r="AY25" s="376"/>
      <c r="AZ25" s="376"/>
      <c r="BA25" s="376"/>
      <c r="BB25" s="376"/>
      <c r="BC25" s="376"/>
      <c r="BD25" s="376"/>
      <c r="BE25" s="376"/>
      <c r="BF25" s="376"/>
      <c r="BG25" s="376"/>
      <c r="BH25" s="7"/>
      <c r="BI25" s="290" t="s">
        <v>6</v>
      </c>
      <c r="BJ25" s="291"/>
      <c r="BK25" s="291"/>
      <c r="BL25" s="291"/>
      <c r="BM25" s="291"/>
      <c r="BN25" s="291"/>
      <c r="BO25" s="291"/>
      <c r="BP25" s="291"/>
      <c r="BQ25" s="291"/>
      <c r="BR25" s="291"/>
      <c r="BS25" s="292"/>
      <c r="BT25" s="290"/>
      <c r="BU25" s="291"/>
      <c r="BV25" s="291"/>
      <c r="BW25" s="291"/>
      <c r="BX25" s="291"/>
      <c r="BY25" s="291"/>
      <c r="BZ25" s="291"/>
      <c r="CA25" s="291"/>
      <c r="CB25" s="291"/>
      <c r="CC25" s="292"/>
      <c r="CD25" s="290"/>
      <c r="CE25" s="291"/>
      <c r="CF25" s="291"/>
      <c r="CG25" s="291"/>
      <c r="CH25" s="291"/>
      <c r="CI25" s="291"/>
      <c r="CJ25" s="291"/>
      <c r="CK25" s="291"/>
      <c r="CL25" s="291"/>
      <c r="CM25" s="292"/>
      <c r="CN25" s="302"/>
      <c r="CO25" s="298"/>
      <c r="CP25" s="298"/>
      <c r="CQ25" s="298"/>
      <c r="CR25" s="298"/>
      <c r="CS25" s="298"/>
      <c r="CT25" s="298"/>
      <c r="CU25" s="298"/>
      <c r="CV25" s="298"/>
      <c r="CW25" s="298"/>
      <c r="CX25" s="298"/>
      <c r="CY25" s="298"/>
      <c r="CZ25" s="298"/>
      <c r="DA25" s="298"/>
      <c r="DB25" s="298"/>
      <c r="DC25" s="298"/>
      <c r="DD25" s="303"/>
    </row>
    <row r="26" spans="1:108" s="6" customFormat="1" ht="15" customHeight="1" x14ac:dyDescent="0.2">
      <c r="A26" s="287" t="s">
        <v>44</v>
      </c>
      <c r="B26" s="288"/>
      <c r="C26" s="288"/>
      <c r="D26" s="288"/>
      <c r="E26" s="288"/>
      <c r="F26" s="288"/>
      <c r="G26" s="288"/>
      <c r="H26" s="288"/>
      <c r="I26" s="289"/>
      <c r="J26" s="5"/>
      <c r="K26" s="376" t="s">
        <v>14</v>
      </c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376"/>
      <c r="AD26" s="376"/>
      <c r="AE26" s="376"/>
      <c r="AF26" s="376"/>
      <c r="AG26" s="376"/>
      <c r="AH26" s="376"/>
      <c r="AI26" s="376"/>
      <c r="AJ26" s="376"/>
      <c r="AK26" s="376"/>
      <c r="AL26" s="376"/>
      <c r="AM26" s="376"/>
      <c r="AN26" s="376"/>
      <c r="AO26" s="376"/>
      <c r="AP26" s="376"/>
      <c r="AQ26" s="376"/>
      <c r="AR26" s="376"/>
      <c r="AS26" s="376"/>
      <c r="AT26" s="376"/>
      <c r="AU26" s="376"/>
      <c r="AV26" s="376"/>
      <c r="AW26" s="376"/>
      <c r="AX26" s="376"/>
      <c r="AY26" s="376"/>
      <c r="AZ26" s="376"/>
      <c r="BA26" s="376"/>
      <c r="BB26" s="376"/>
      <c r="BC26" s="376"/>
      <c r="BD26" s="376"/>
      <c r="BE26" s="376"/>
      <c r="BF26" s="376"/>
      <c r="BG26" s="376"/>
      <c r="BH26" s="7"/>
      <c r="BI26" s="290" t="s">
        <v>6</v>
      </c>
      <c r="BJ26" s="291"/>
      <c r="BK26" s="291"/>
      <c r="BL26" s="291"/>
      <c r="BM26" s="291"/>
      <c r="BN26" s="291"/>
      <c r="BO26" s="291"/>
      <c r="BP26" s="291"/>
      <c r="BQ26" s="291"/>
      <c r="BR26" s="291"/>
      <c r="BS26" s="292"/>
      <c r="BT26" s="290"/>
      <c r="BU26" s="291"/>
      <c r="BV26" s="291"/>
      <c r="BW26" s="291"/>
      <c r="BX26" s="291"/>
      <c r="BY26" s="291"/>
      <c r="BZ26" s="291"/>
      <c r="CA26" s="291"/>
      <c r="CB26" s="291"/>
      <c r="CC26" s="292"/>
      <c r="CD26" s="290"/>
      <c r="CE26" s="291"/>
      <c r="CF26" s="291"/>
      <c r="CG26" s="291"/>
      <c r="CH26" s="291"/>
      <c r="CI26" s="291"/>
      <c r="CJ26" s="291"/>
      <c r="CK26" s="291"/>
      <c r="CL26" s="291"/>
      <c r="CM26" s="292"/>
      <c r="CN26" s="302"/>
      <c r="CO26" s="298"/>
      <c r="CP26" s="298"/>
      <c r="CQ26" s="298"/>
      <c r="CR26" s="298"/>
      <c r="CS26" s="298"/>
      <c r="CT26" s="298"/>
      <c r="CU26" s="298"/>
      <c r="CV26" s="298"/>
      <c r="CW26" s="298"/>
      <c r="CX26" s="298"/>
      <c r="CY26" s="298"/>
      <c r="CZ26" s="298"/>
      <c r="DA26" s="298"/>
      <c r="DB26" s="298"/>
      <c r="DC26" s="298"/>
      <c r="DD26" s="303"/>
    </row>
    <row r="27" spans="1:108" s="6" customFormat="1" ht="15" customHeight="1" x14ac:dyDescent="0.2">
      <c r="A27" s="287" t="s">
        <v>16</v>
      </c>
      <c r="B27" s="288"/>
      <c r="C27" s="288"/>
      <c r="D27" s="288"/>
      <c r="E27" s="288"/>
      <c r="F27" s="288"/>
      <c r="G27" s="288"/>
      <c r="H27" s="288"/>
      <c r="I27" s="289"/>
      <c r="J27" s="5"/>
      <c r="K27" s="383" t="s">
        <v>45</v>
      </c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3"/>
      <c r="AC27" s="383"/>
      <c r="AD27" s="383"/>
      <c r="AE27" s="383"/>
      <c r="AF27" s="383"/>
      <c r="AG27" s="383"/>
      <c r="AH27" s="383"/>
      <c r="AI27" s="383"/>
      <c r="AJ27" s="383"/>
      <c r="AK27" s="383"/>
      <c r="AL27" s="383"/>
      <c r="AM27" s="383"/>
      <c r="AN27" s="383"/>
      <c r="AO27" s="383"/>
      <c r="AP27" s="383"/>
      <c r="AQ27" s="383"/>
      <c r="AR27" s="383"/>
      <c r="AS27" s="383"/>
      <c r="AT27" s="383"/>
      <c r="AU27" s="383"/>
      <c r="AV27" s="383"/>
      <c r="AW27" s="383"/>
      <c r="AX27" s="383"/>
      <c r="AY27" s="383"/>
      <c r="AZ27" s="383"/>
      <c r="BA27" s="383"/>
      <c r="BB27" s="383"/>
      <c r="BC27" s="383"/>
      <c r="BD27" s="383"/>
      <c r="BE27" s="383"/>
      <c r="BF27" s="383"/>
      <c r="BG27" s="383"/>
      <c r="BH27" s="7"/>
      <c r="BI27" s="290" t="s">
        <v>6</v>
      </c>
      <c r="BJ27" s="291"/>
      <c r="BK27" s="291"/>
      <c r="BL27" s="291"/>
      <c r="BM27" s="291"/>
      <c r="BN27" s="291"/>
      <c r="BO27" s="291"/>
      <c r="BP27" s="291"/>
      <c r="BQ27" s="291"/>
      <c r="BR27" s="291"/>
      <c r="BS27" s="292"/>
      <c r="BT27" s="290"/>
      <c r="BU27" s="291"/>
      <c r="BV27" s="291"/>
      <c r="BW27" s="291"/>
      <c r="BX27" s="291"/>
      <c r="BY27" s="291"/>
      <c r="BZ27" s="291"/>
      <c r="CA27" s="291"/>
      <c r="CB27" s="291"/>
      <c r="CC27" s="292"/>
      <c r="CD27" s="290"/>
      <c r="CE27" s="291"/>
      <c r="CF27" s="291"/>
      <c r="CG27" s="291"/>
      <c r="CH27" s="291"/>
      <c r="CI27" s="291"/>
      <c r="CJ27" s="291"/>
      <c r="CK27" s="291"/>
      <c r="CL27" s="291"/>
      <c r="CM27" s="292"/>
      <c r="CN27" s="302"/>
      <c r="CO27" s="298"/>
      <c r="CP27" s="298"/>
      <c r="CQ27" s="298"/>
      <c r="CR27" s="298"/>
      <c r="CS27" s="298"/>
      <c r="CT27" s="298"/>
      <c r="CU27" s="298"/>
      <c r="CV27" s="298"/>
      <c r="CW27" s="298"/>
      <c r="CX27" s="298"/>
      <c r="CY27" s="298"/>
      <c r="CZ27" s="298"/>
      <c r="DA27" s="298"/>
      <c r="DB27" s="298"/>
      <c r="DC27" s="298"/>
      <c r="DD27" s="303"/>
    </row>
    <row r="28" spans="1:108" s="6" customFormat="1" ht="15" customHeight="1" x14ac:dyDescent="0.2">
      <c r="A28" s="287" t="s">
        <v>46</v>
      </c>
      <c r="B28" s="288"/>
      <c r="C28" s="288"/>
      <c r="D28" s="288"/>
      <c r="E28" s="288"/>
      <c r="F28" s="288"/>
      <c r="G28" s="288"/>
      <c r="H28" s="288"/>
      <c r="I28" s="289"/>
      <c r="J28" s="5"/>
      <c r="K28" s="376" t="s">
        <v>47</v>
      </c>
      <c r="L28" s="376"/>
      <c r="M28" s="376"/>
      <c r="N28" s="376"/>
      <c r="O28" s="376"/>
      <c r="P28" s="376"/>
      <c r="Q28" s="376"/>
      <c r="R28" s="376"/>
      <c r="S28" s="376"/>
      <c r="T28" s="376"/>
      <c r="U28" s="376"/>
      <c r="V28" s="376"/>
      <c r="W28" s="376"/>
      <c r="X28" s="376"/>
      <c r="Y28" s="376"/>
      <c r="Z28" s="376"/>
      <c r="AA28" s="376"/>
      <c r="AB28" s="376"/>
      <c r="AC28" s="376"/>
      <c r="AD28" s="376"/>
      <c r="AE28" s="376"/>
      <c r="AF28" s="376"/>
      <c r="AG28" s="376"/>
      <c r="AH28" s="376"/>
      <c r="AI28" s="376"/>
      <c r="AJ28" s="376"/>
      <c r="AK28" s="376"/>
      <c r="AL28" s="376"/>
      <c r="AM28" s="376"/>
      <c r="AN28" s="376"/>
      <c r="AO28" s="376"/>
      <c r="AP28" s="376"/>
      <c r="AQ28" s="376"/>
      <c r="AR28" s="376"/>
      <c r="AS28" s="376"/>
      <c r="AT28" s="376"/>
      <c r="AU28" s="376"/>
      <c r="AV28" s="376"/>
      <c r="AW28" s="376"/>
      <c r="AX28" s="376"/>
      <c r="AY28" s="376"/>
      <c r="AZ28" s="376"/>
      <c r="BA28" s="376"/>
      <c r="BB28" s="376"/>
      <c r="BC28" s="376"/>
      <c r="BD28" s="376"/>
      <c r="BE28" s="376"/>
      <c r="BF28" s="376"/>
      <c r="BG28" s="376"/>
      <c r="BH28" s="7"/>
      <c r="BI28" s="290" t="s">
        <v>6</v>
      </c>
      <c r="BJ28" s="291"/>
      <c r="BK28" s="291"/>
      <c r="BL28" s="291"/>
      <c r="BM28" s="291"/>
      <c r="BN28" s="291"/>
      <c r="BO28" s="291"/>
      <c r="BP28" s="291"/>
      <c r="BQ28" s="291"/>
      <c r="BR28" s="291"/>
      <c r="BS28" s="292"/>
      <c r="BT28" s="290"/>
      <c r="BU28" s="291"/>
      <c r="BV28" s="291"/>
      <c r="BW28" s="291"/>
      <c r="BX28" s="291"/>
      <c r="BY28" s="291"/>
      <c r="BZ28" s="291"/>
      <c r="CA28" s="291"/>
      <c r="CB28" s="291"/>
      <c r="CC28" s="292"/>
      <c r="CD28" s="290"/>
      <c r="CE28" s="291"/>
      <c r="CF28" s="291"/>
      <c r="CG28" s="291"/>
      <c r="CH28" s="291"/>
      <c r="CI28" s="291"/>
      <c r="CJ28" s="291"/>
      <c r="CK28" s="291"/>
      <c r="CL28" s="291"/>
      <c r="CM28" s="292"/>
      <c r="CN28" s="302"/>
      <c r="CO28" s="298"/>
      <c r="CP28" s="298"/>
      <c r="CQ28" s="298"/>
      <c r="CR28" s="298"/>
      <c r="CS28" s="298"/>
      <c r="CT28" s="298"/>
      <c r="CU28" s="298"/>
      <c r="CV28" s="298"/>
      <c r="CW28" s="298"/>
      <c r="CX28" s="298"/>
      <c r="CY28" s="298"/>
      <c r="CZ28" s="298"/>
      <c r="DA28" s="298"/>
      <c r="DB28" s="298"/>
      <c r="DC28" s="298"/>
      <c r="DD28" s="303"/>
    </row>
    <row r="29" spans="1:108" s="6" customFormat="1" ht="30" customHeight="1" x14ac:dyDescent="0.2">
      <c r="A29" s="287" t="s">
        <v>48</v>
      </c>
      <c r="B29" s="288"/>
      <c r="C29" s="288"/>
      <c r="D29" s="288"/>
      <c r="E29" s="288"/>
      <c r="F29" s="288"/>
      <c r="G29" s="288"/>
      <c r="H29" s="288"/>
      <c r="I29" s="289"/>
      <c r="J29" s="5"/>
      <c r="K29" s="376" t="s">
        <v>49</v>
      </c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76"/>
      <c r="AR29" s="376"/>
      <c r="AS29" s="376"/>
      <c r="AT29" s="376"/>
      <c r="AU29" s="376"/>
      <c r="AV29" s="376"/>
      <c r="AW29" s="376"/>
      <c r="AX29" s="376"/>
      <c r="AY29" s="376"/>
      <c r="AZ29" s="376"/>
      <c r="BA29" s="376"/>
      <c r="BB29" s="376"/>
      <c r="BC29" s="376"/>
      <c r="BD29" s="376"/>
      <c r="BE29" s="376"/>
      <c r="BF29" s="376"/>
      <c r="BG29" s="376"/>
      <c r="BH29" s="7"/>
      <c r="BI29" s="290" t="s">
        <v>6</v>
      </c>
      <c r="BJ29" s="291"/>
      <c r="BK29" s="291"/>
      <c r="BL29" s="291"/>
      <c r="BM29" s="291"/>
      <c r="BN29" s="291"/>
      <c r="BO29" s="291"/>
      <c r="BP29" s="291"/>
      <c r="BQ29" s="291"/>
      <c r="BR29" s="291"/>
      <c r="BS29" s="292"/>
      <c r="BT29" s="290"/>
      <c r="BU29" s="291"/>
      <c r="BV29" s="291"/>
      <c r="BW29" s="291"/>
      <c r="BX29" s="291"/>
      <c r="BY29" s="291"/>
      <c r="BZ29" s="291"/>
      <c r="CA29" s="291"/>
      <c r="CB29" s="291"/>
      <c r="CC29" s="292"/>
      <c r="CD29" s="290"/>
      <c r="CE29" s="291"/>
      <c r="CF29" s="291"/>
      <c r="CG29" s="291"/>
      <c r="CH29" s="291"/>
      <c r="CI29" s="291"/>
      <c r="CJ29" s="291"/>
      <c r="CK29" s="291"/>
      <c r="CL29" s="291"/>
      <c r="CM29" s="292"/>
      <c r="CN29" s="302"/>
      <c r="CO29" s="298"/>
      <c r="CP29" s="298"/>
      <c r="CQ29" s="298"/>
      <c r="CR29" s="298"/>
      <c r="CS29" s="298"/>
      <c r="CT29" s="298"/>
      <c r="CU29" s="298"/>
      <c r="CV29" s="298"/>
      <c r="CW29" s="298"/>
      <c r="CX29" s="298"/>
      <c r="CY29" s="298"/>
      <c r="CZ29" s="298"/>
      <c r="DA29" s="298"/>
      <c r="DB29" s="298"/>
      <c r="DC29" s="298"/>
      <c r="DD29" s="303"/>
    </row>
    <row r="30" spans="1:108" s="6" customFormat="1" ht="30" customHeight="1" x14ac:dyDescent="0.2">
      <c r="A30" s="287" t="s">
        <v>9</v>
      </c>
      <c r="B30" s="288"/>
      <c r="C30" s="288"/>
      <c r="D30" s="288"/>
      <c r="E30" s="288"/>
      <c r="F30" s="288"/>
      <c r="G30" s="288"/>
      <c r="H30" s="288"/>
      <c r="I30" s="289"/>
      <c r="J30" s="5"/>
      <c r="K30" s="376" t="s">
        <v>50</v>
      </c>
      <c r="L30" s="376"/>
      <c r="M30" s="376"/>
      <c r="N30" s="376"/>
      <c r="O30" s="376"/>
      <c r="P30" s="376"/>
      <c r="Q30" s="376"/>
      <c r="R30" s="376"/>
      <c r="S30" s="376"/>
      <c r="T30" s="376"/>
      <c r="U30" s="376"/>
      <c r="V30" s="376"/>
      <c r="W30" s="376"/>
      <c r="X30" s="376"/>
      <c r="Y30" s="376"/>
      <c r="Z30" s="376"/>
      <c r="AA30" s="376"/>
      <c r="AB30" s="376"/>
      <c r="AC30" s="376"/>
      <c r="AD30" s="376"/>
      <c r="AE30" s="376"/>
      <c r="AF30" s="376"/>
      <c r="AG30" s="376"/>
      <c r="AH30" s="376"/>
      <c r="AI30" s="376"/>
      <c r="AJ30" s="376"/>
      <c r="AK30" s="376"/>
      <c r="AL30" s="376"/>
      <c r="AM30" s="376"/>
      <c r="AN30" s="376"/>
      <c r="AO30" s="376"/>
      <c r="AP30" s="376"/>
      <c r="AQ30" s="376"/>
      <c r="AR30" s="376"/>
      <c r="AS30" s="376"/>
      <c r="AT30" s="376"/>
      <c r="AU30" s="376"/>
      <c r="AV30" s="376"/>
      <c r="AW30" s="376"/>
      <c r="AX30" s="376"/>
      <c r="AY30" s="376"/>
      <c r="AZ30" s="376"/>
      <c r="BA30" s="376"/>
      <c r="BB30" s="376"/>
      <c r="BC30" s="376"/>
      <c r="BD30" s="376"/>
      <c r="BE30" s="376"/>
      <c r="BF30" s="376"/>
      <c r="BG30" s="376"/>
      <c r="BH30" s="7"/>
      <c r="BI30" s="290" t="s">
        <v>6</v>
      </c>
      <c r="BJ30" s="291"/>
      <c r="BK30" s="291"/>
      <c r="BL30" s="291"/>
      <c r="BM30" s="291"/>
      <c r="BN30" s="291"/>
      <c r="BO30" s="291"/>
      <c r="BP30" s="291"/>
      <c r="BQ30" s="291"/>
      <c r="BR30" s="291"/>
      <c r="BS30" s="292"/>
      <c r="BT30" s="290"/>
      <c r="BU30" s="291"/>
      <c r="BV30" s="291"/>
      <c r="BW30" s="291"/>
      <c r="BX30" s="291"/>
      <c r="BY30" s="291"/>
      <c r="BZ30" s="291"/>
      <c r="CA30" s="291"/>
      <c r="CB30" s="291"/>
      <c r="CC30" s="292"/>
      <c r="CD30" s="290"/>
      <c r="CE30" s="291"/>
      <c r="CF30" s="291"/>
      <c r="CG30" s="291"/>
      <c r="CH30" s="291"/>
      <c r="CI30" s="291"/>
      <c r="CJ30" s="291"/>
      <c r="CK30" s="291"/>
      <c r="CL30" s="291"/>
      <c r="CM30" s="292"/>
      <c r="CN30" s="302"/>
      <c r="CO30" s="298"/>
      <c r="CP30" s="298"/>
      <c r="CQ30" s="298"/>
      <c r="CR30" s="298"/>
      <c r="CS30" s="298"/>
      <c r="CT30" s="298"/>
      <c r="CU30" s="298"/>
      <c r="CV30" s="298"/>
      <c r="CW30" s="298"/>
      <c r="CX30" s="298"/>
      <c r="CY30" s="298"/>
      <c r="CZ30" s="298"/>
      <c r="DA30" s="298"/>
      <c r="DB30" s="298"/>
      <c r="DC30" s="298"/>
      <c r="DD30" s="303"/>
    </row>
    <row r="31" spans="1:108" s="6" customFormat="1" ht="15" customHeight="1" x14ac:dyDescent="0.2">
      <c r="A31" s="287" t="s">
        <v>17</v>
      </c>
      <c r="B31" s="288"/>
      <c r="C31" s="288"/>
      <c r="D31" s="288"/>
      <c r="E31" s="288"/>
      <c r="F31" s="288"/>
      <c r="G31" s="288"/>
      <c r="H31" s="288"/>
      <c r="I31" s="289"/>
      <c r="J31" s="5"/>
      <c r="K31" s="376" t="s">
        <v>51</v>
      </c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  <c r="AA31" s="376"/>
      <c r="AB31" s="376"/>
      <c r="AC31" s="376"/>
      <c r="AD31" s="376"/>
      <c r="AE31" s="376"/>
      <c r="AF31" s="376"/>
      <c r="AG31" s="376"/>
      <c r="AH31" s="376"/>
      <c r="AI31" s="376"/>
      <c r="AJ31" s="376"/>
      <c r="AK31" s="376"/>
      <c r="AL31" s="376"/>
      <c r="AM31" s="376"/>
      <c r="AN31" s="376"/>
      <c r="AO31" s="376"/>
      <c r="AP31" s="376"/>
      <c r="AQ31" s="376"/>
      <c r="AR31" s="376"/>
      <c r="AS31" s="376"/>
      <c r="AT31" s="376"/>
      <c r="AU31" s="376"/>
      <c r="AV31" s="376"/>
      <c r="AW31" s="376"/>
      <c r="AX31" s="376"/>
      <c r="AY31" s="376"/>
      <c r="AZ31" s="376"/>
      <c r="BA31" s="376"/>
      <c r="BB31" s="376"/>
      <c r="BC31" s="376"/>
      <c r="BD31" s="376"/>
      <c r="BE31" s="376"/>
      <c r="BF31" s="376"/>
      <c r="BG31" s="376"/>
      <c r="BH31" s="7"/>
      <c r="BI31" s="290" t="s">
        <v>6</v>
      </c>
      <c r="BJ31" s="291"/>
      <c r="BK31" s="291"/>
      <c r="BL31" s="291"/>
      <c r="BM31" s="291"/>
      <c r="BN31" s="291"/>
      <c r="BO31" s="291"/>
      <c r="BP31" s="291"/>
      <c r="BQ31" s="291"/>
      <c r="BR31" s="291"/>
      <c r="BS31" s="292"/>
      <c r="BT31" s="290"/>
      <c r="BU31" s="291"/>
      <c r="BV31" s="291"/>
      <c r="BW31" s="291"/>
      <c r="BX31" s="291"/>
      <c r="BY31" s="291"/>
      <c r="BZ31" s="291"/>
      <c r="CA31" s="291"/>
      <c r="CB31" s="291"/>
      <c r="CC31" s="292"/>
      <c r="CD31" s="290"/>
      <c r="CE31" s="291"/>
      <c r="CF31" s="291"/>
      <c r="CG31" s="291"/>
      <c r="CH31" s="291"/>
      <c r="CI31" s="291"/>
      <c r="CJ31" s="291"/>
      <c r="CK31" s="291"/>
      <c r="CL31" s="291"/>
      <c r="CM31" s="292"/>
      <c r="CN31" s="302"/>
      <c r="CO31" s="298"/>
      <c r="CP31" s="298"/>
      <c r="CQ31" s="298"/>
      <c r="CR31" s="298"/>
      <c r="CS31" s="298"/>
      <c r="CT31" s="298"/>
      <c r="CU31" s="298"/>
      <c r="CV31" s="298"/>
      <c r="CW31" s="298"/>
      <c r="CX31" s="298"/>
      <c r="CY31" s="298"/>
      <c r="CZ31" s="298"/>
      <c r="DA31" s="298"/>
      <c r="DB31" s="298"/>
      <c r="DC31" s="298"/>
      <c r="DD31" s="303"/>
    </row>
    <row r="32" spans="1:108" s="6" customFormat="1" ht="45" customHeight="1" x14ac:dyDescent="0.2">
      <c r="A32" s="287" t="s">
        <v>18</v>
      </c>
      <c r="B32" s="288"/>
      <c r="C32" s="288"/>
      <c r="D32" s="288"/>
      <c r="E32" s="288"/>
      <c r="F32" s="288"/>
      <c r="G32" s="288"/>
      <c r="H32" s="288"/>
      <c r="I32" s="289"/>
      <c r="J32" s="5"/>
      <c r="K32" s="376" t="s">
        <v>52</v>
      </c>
      <c r="L32" s="376"/>
      <c r="M32" s="376"/>
      <c r="N32" s="376"/>
      <c r="O32" s="376"/>
      <c r="P32" s="376"/>
      <c r="Q32" s="376"/>
      <c r="R32" s="376"/>
      <c r="S32" s="376"/>
      <c r="T32" s="376"/>
      <c r="U32" s="376"/>
      <c r="V32" s="376"/>
      <c r="W32" s="376"/>
      <c r="X32" s="376"/>
      <c r="Y32" s="376"/>
      <c r="Z32" s="376"/>
      <c r="AA32" s="376"/>
      <c r="AB32" s="376"/>
      <c r="AC32" s="376"/>
      <c r="AD32" s="376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6"/>
      <c r="AX32" s="376"/>
      <c r="AY32" s="376"/>
      <c r="AZ32" s="376"/>
      <c r="BA32" s="376"/>
      <c r="BB32" s="376"/>
      <c r="BC32" s="376"/>
      <c r="BD32" s="376"/>
      <c r="BE32" s="376"/>
      <c r="BF32" s="376"/>
      <c r="BG32" s="376"/>
      <c r="BH32" s="7"/>
      <c r="BI32" s="290" t="s">
        <v>6</v>
      </c>
      <c r="BJ32" s="291"/>
      <c r="BK32" s="291"/>
      <c r="BL32" s="291"/>
      <c r="BM32" s="291"/>
      <c r="BN32" s="291"/>
      <c r="BO32" s="291"/>
      <c r="BP32" s="291"/>
      <c r="BQ32" s="291"/>
      <c r="BR32" s="291"/>
      <c r="BS32" s="292"/>
      <c r="BT32" s="290"/>
      <c r="BU32" s="291"/>
      <c r="BV32" s="291"/>
      <c r="BW32" s="291"/>
      <c r="BX32" s="291"/>
      <c r="BY32" s="291"/>
      <c r="BZ32" s="291"/>
      <c r="CA32" s="291"/>
      <c r="CB32" s="291"/>
      <c r="CC32" s="292"/>
      <c r="CD32" s="290"/>
      <c r="CE32" s="291"/>
      <c r="CF32" s="291"/>
      <c r="CG32" s="291"/>
      <c r="CH32" s="291"/>
      <c r="CI32" s="291"/>
      <c r="CJ32" s="291"/>
      <c r="CK32" s="291"/>
      <c r="CL32" s="291"/>
      <c r="CM32" s="292"/>
      <c r="CN32" s="302"/>
      <c r="CO32" s="298"/>
      <c r="CP32" s="298"/>
      <c r="CQ32" s="298"/>
      <c r="CR32" s="298"/>
      <c r="CS32" s="298"/>
      <c r="CT32" s="298"/>
      <c r="CU32" s="298"/>
      <c r="CV32" s="298"/>
      <c r="CW32" s="298"/>
      <c r="CX32" s="298"/>
      <c r="CY32" s="298"/>
      <c r="CZ32" s="298"/>
      <c r="DA32" s="298"/>
      <c r="DB32" s="298"/>
      <c r="DC32" s="298"/>
      <c r="DD32" s="303"/>
    </row>
    <row r="33" spans="1:108" s="6" customFormat="1" ht="15" customHeight="1" x14ac:dyDescent="0.2">
      <c r="A33" s="287" t="s">
        <v>53</v>
      </c>
      <c r="B33" s="288"/>
      <c r="C33" s="288"/>
      <c r="D33" s="288"/>
      <c r="E33" s="288"/>
      <c r="F33" s="288"/>
      <c r="G33" s="288"/>
      <c r="H33" s="288"/>
      <c r="I33" s="289"/>
      <c r="J33" s="5"/>
      <c r="K33" s="376" t="s">
        <v>54</v>
      </c>
      <c r="L33" s="376"/>
      <c r="M33" s="376"/>
      <c r="N33" s="376"/>
      <c r="O33" s="376"/>
      <c r="P33" s="376"/>
      <c r="Q33" s="376"/>
      <c r="R33" s="376"/>
      <c r="S33" s="376"/>
      <c r="T33" s="376"/>
      <c r="U33" s="376"/>
      <c r="V33" s="376"/>
      <c r="W33" s="376"/>
      <c r="X33" s="376"/>
      <c r="Y33" s="376"/>
      <c r="Z33" s="376"/>
      <c r="AA33" s="376"/>
      <c r="AB33" s="376"/>
      <c r="AC33" s="376"/>
      <c r="AD33" s="376"/>
      <c r="AE33" s="376"/>
      <c r="AF33" s="376"/>
      <c r="AG33" s="376"/>
      <c r="AH33" s="376"/>
      <c r="AI33" s="376"/>
      <c r="AJ33" s="376"/>
      <c r="AK33" s="376"/>
      <c r="AL33" s="376"/>
      <c r="AM33" s="376"/>
      <c r="AN33" s="376"/>
      <c r="AO33" s="376"/>
      <c r="AP33" s="376"/>
      <c r="AQ33" s="376"/>
      <c r="AR33" s="376"/>
      <c r="AS33" s="376"/>
      <c r="AT33" s="376"/>
      <c r="AU33" s="376"/>
      <c r="AV33" s="376"/>
      <c r="AW33" s="376"/>
      <c r="AX33" s="376"/>
      <c r="AY33" s="376"/>
      <c r="AZ33" s="376"/>
      <c r="BA33" s="376"/>
      <c r="BB33" s="376"/>
      <c r="BC33" s="376"/>
      <c r="BD33" s="376"/>
      <c r="BE33" s="376"/>
      <c r="BF33" s="376"/>
      <c r="BG33" s="376"/>
      <c r="BH33" s="7"/>
      <c r="BI33" s="290" t="s">
        <v>6</v>
      </c>
      <c r="BJ33" s="291"/>
      <c r="BK33" s="291"/>
      <c r="BL33" s="291"/>
      <c r="BM33" s="291"/>
      <c r="BN33" s="291"/>
      <c r="BO33" s="291"/>
      <c r="BP33" s="291"/>
      <c r="BQ33" s="291"/>
      <c r="BR33" s="291"/>
      <c r="BS33" s="292"/>
      <c r="BT33" s="290"/>
      <c r="BU33" s="291"/>
      <c r="BV33" s="291"/>
      <c r="BW33" s="291"/>
      <c r="BX33" s="291"/>
      <c r="BY33" s="291"/>
      <c r="BZ33" s="291"/>
      <c r="CA33" s="291"/>
      <c r="CB33" s="291"/>
      <c r="CC33" s="292"/>
      <c r="CD33" s="290"/>
      <c r="CE33" s="291"/>
      <c r="CF33" s="291"/>
      <c r="CG33" s="291"/>
      <c r="CH33" s="291"/>
      <c r="CI33" s="291"/>
      <c r="CJ33" s="291"/>
      <c r="CK33" s="291"/>
      <c r="CL33" s="291"/>
      <c r="CM33" s="292"/>
      <c r="CN33" s="302"/>
      <c r="CO33" s="298"/>
      <c r="CP33" s="298"/>
      <c r="CQ33" s="298"/>
      <c r="CR33" s="298"/>
      <c r="CS33" s="298"/>
      <c r="CT33" s="298"/>
      <c r="CU33" s="298"/>
      <c r="CV33" s="298"/>
      <c r="CW33" s="298"/>
      <c r="CX33" s="298"/>
      <c r="CY33" s="298"/>
      <c r="CZ33" s="298"/>
      <c r="DA33" s="298"/>
      <c r="DB33" s="298"/>
      <c r="DC33" s="298"/>
      <c r="DD33" s="303"/>
    </row>
    <row r="34" spans="1:108" s="6" customFormat="1" ht="15" customHeight="1" x14ac:dyDescent="0.2">
      <c r="A34" s="287" t="s">
        <v>57</v>
      </c>
      <c r="B34" s="288"/>
      <c r="C34" s="288"/>
      <c r="D34" s="288"/>
      <c r="E34" s="288"/>
      <c r="F34" s="288"/>
      <c r="G34" s="288"/>
      <c r="H34" s="288"/>
      <c r="I34" s="289"/>
      <c r="J34" s="5"/>
      <c r="K34" s="376" t="s">
        <v>37</v>
      </c>
      <c r="L34" s="376"/>
      <c r="M34" s="376"/>
      <c r="N34" s="376"/>
      <c r="O34" s="376"/>
      <c r="P34" s="376"/>
      <c r="Q34" s="376"/>
      <c r="R34" s="376"/>
      <c r="S34" s="376"/>
      <c r="T34" s="376"/>
      <c r="U34" s="376"/>
      <c r="V34" s="376"/>
      <c r="W34" s="376"/>
      <c r="X34" s="376"/>
      <c r="Y34" s="376"/>
      <c r="Z34" s="376"/>
      <c r="AA34" s="376"/>
      <c r="AB34" s="376"/>
      <c r="AC34" s="376"/>
      <c r="AD34" s="376"/>
      <c r="AE34" s="376"/>
      <c r="AF34" s="376"/>
      <c r="AG34" s="376"/>
      <c r="AH34" s="376"/>
      <c r="AI34" s="376"/>
      <c r="AJ34" s="376"/>
      <c r="AK34" s="376"/>
      <c r="AL34" s="376"/>
      <c r="AM34" s="376"/>
      <c r="AN34" s="376"/>
      <c r="AO34" s="376"/>
      <c r="AP34" s="376"/>
      <c r="AQ34" s="376"/>
      <c r="AR34" s="376"/>
      <c r="AS34" s="376"/>
      <c r="AT34" s="376"/>
      <c r="AU34" s="376"/>
      <c r="AV34" s="376"/>
      <c r="AW34" s="376"/>
      <c r="AX34" s="376"/>
      <c r="AY34" s="376"/>
      <c r="AZ34" s="376"/>
      <c r="BA34" s="376"/>
      <c r="BB34" s="376"/>
      <c r="BC34" s="376"/>
      <c r="BD34" s="376"/>
      <c r="BE34" s="376"/>
      <c r="BF34" s="376"/>
      <c r="BG34" s="376"/>
      <c r="BH34" s="7"/>
      <c r="BI34" s="290" t="s">
        <v>6</v>
      </c>
      <c r="BJ34" s="291"/>
      <c r="BK34" s="291"/>
      <c r="BL34" s="291"/>
      <c r="BM34" s="291"/>
      <c r="BN34" s="291"/>
      <c r="BO34" s="291"/>
      <c r="BP34" s="291"/>
      <c r="BQ34" s="291"/>
      <c r="BR34" s="291"/>
      <c r="BS34" s="292"/>
      <c r="BT34" s="290"/>
      <c r="BU34" s="291"/>
      <c r="BV34" s="291"/>
      <c r="BW34" s="291"/>
      <c r="BX34" s="291"/>
      <c r="BY34" s="291"/>
      <c r="BZ34" s="291"/>
      <c r="CA34" s="291"/>
      <c r="CB34" s="291"/>
      <c r="CC34" s="292"/>
      <c r="CD34" s="290"/>
      <c r="CE34" s="291"/>
      <c r="CF34" s="291"/>
      <c r="CG34" s="291"/>
      <c r="CH34" s="291"/>
      <c r="CI34" s="291"/>
      <c r="CJ34" s="291"/>
      <c r="CK34" s="291"/>
      <c r="CL34" s="291"/>
      <c r="CM34" s="292"/>
      <c r="CN34" s="302"/>
      <c r="CO34" s="298"/>
      <c r="CP34" s="298"/>
      <c r="CQ34" s="298"/>
      <c r="CR34" s="298"/>
      <c r="CS34" s="298"/>
      <c r="CT34" s="298"/>
      <c r="CU34" s="298"/>
      <c r="CV34" s="298"/>
      <c r="CW34" s="298"/>
      <c r="CX34" s="298"/>
      <c r="CY34" s="298"/>
      <c r="CZ34" s="298"/>
      <c r="DA34" s="298"/>
      <c r="DB34" s="298"/>
      <c r="DC34" s="298"/>
      <c r="DD34" s="303"/>
    </row>
    <row r="35" spans="1:108" s="6" customFormat="1" ht="15" customHeight="1" x14ac:dyDescent="0.2">
      <c r="A35" s="287" t="s">
        <v>58</v>
      </c>
      <c r="B35" s="288"/>
      <c r="C35" s="288"/>
      <c r="D35" s="288"/>
      <c r="E35" s="288"/>
      <c r="F35" s="288"/>
      <c r="G35" s="288"/>
      <c r="H35" s="288"/>
      <c r="I35" s="289"/>
      <c r="J35" s="5"/>
      <c r="K35" s="376" t="s">
        <v>36</v>
      </c>
      <c r="L35" s="376"/>
      <c r="M35" s="376"/>
      <c r="N35" s="376"/>
      <c r="O35" s="376"/>
      <c r="P35" s="376"/>
      <c r="Q35" s="376"/>
      <c r="R35" s="376"/>
      <c r="S35" s="376"/>
      <c r="T35" s="376"/>
      <c r="U35" s="376"/>
      <c r="V35" s="376"/>
      <c r="W35" s="376"/>
      <c r="X35" s="376"/>
      <c r="Y35" s="376"/>
      <c r="Z35" s="376"/>
      <c r="AA35" s="376"/>
      <c r="AB35" s="376"/>
      <c r="AC35" s="376"/>
      <c r="AD35" s="376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6"/>
      <c r="AS35" s="376"/>
      <c r="AT35" s="376"/>
      <c r="AU35" s="376"/>
      <c r="AV35" s="376"/>
      <c r="AW35" s="376"/>
      <c r="AX35" s="376"/>
      <c r="AY35" s="376"/>
      <c r="AZ35" s="376"/>
      <c r="BA35" s="376"/>
      <c r="BB35" s="376"/>
      <c r="BC35" s="376"/>
      <c r="BD35" s="376"/>
      <c r="BE35" s="376"/>
      <c r="BF35" s="376"/>
      <c r="BG35" s="376"/>
      <c r="BH35" s="7"/>
      <c r="BI35" s="290" t="s">
        <v>6</v>
      </c>
      <c r="BJ35" s="291"/>
      <c r="BK35" s="291"/>
      <c r="BL35" s="291"/>
      <c r="BM35" s="291"/>
      <c r="BN35" s="291"/>
      <c r="BO35" s="291"/>
      <c r="BP35" s="291"/>
      <c r="BQ35" s="291"/>
      <c r="BR35" s="291"/>
      <c r="BS35" s="292"/>
      <c r="BT35" s="290"/>
      <c r="BU35" s="291"/>
      <c r="BV35" s="291"/>
      <c r="BW35" s="291"/>
      <c r="BX35" s="291"/>
      <c r="BY35" s="291"/>
      <c r="BZ35" s="291"/>
      <c r="CA35" s="291"/>
      <c r="CB35" s="291"/>
      <c r="CC35" s="292"/>
      <c r="CD35" s="290"/>
      <c r="CE35" s="291"/>
      <c r="CF35" s="291"/>
      <c r="CG35" s="291"/>
      <c r="CH35" s="291"/>
      <c r="CI35" s="291"/>
      <c r="CJ35" s="291"/>
      <c r="CK35" s="291"/>
      <c r="CL35" s="291"/>
      <c r="CM35" s="292"/>
      <c r="CN35" s="302"/>
      <c r="CO35" s="298"/>
      <c r="CP35" s="298"/>
      <c r="CQ35" s="298"/>
      <c r="CR35" s="298"/>
      <c r="CS35" s="298"/>
      <c r="CT35" s="298"/>
      <c r="CU35" s="298"/>
      <c r="CV35" s="298"/>
      <c r="CW35" s="298"/>
      <c r="CX35" s="298"/>
      <c r="CY35" s="298"/>
      <c r="CZ35" s="298"/>
      <c r="DA35" s="298"/>
      <c r="DB35" s="298"/>
      <c r="DC35" s="298"/>
      <c r="DD35" s="303"/>
    </row>
    <row r="36" spans="1:108" s="6" customFormat="1" ht="15" customHeight="1" x14ac:dyDescent="0.2">
      <c r="A36" s="287" t="s">
        <v>59</v>
      </c>
      <c r="B36" s="288"/>
      <c r="C36" s="288"/>
      <c r="D36" s="288"/>
      <c r="E36" s="288"/>
      <c r="F36" s="288"/>
      <c r="G36" s="288"/>
      <c r="H36" s="288"/>
      <c r="I36" s="289"/>
      <c r="J36" s="5"/>
      <c r="K36" s="376" t="s">
        <v>35</v>
      </c>
      <c r="L36" s="376"/>
      <c r="M36" s="376"/>
      <c r="N36" s="376"/>
      <c r="O36" s="376"/>
      <c r="P36" s="376"/>
      <c r="Q36" s="376"/>
      <c r="R36" s="376"/>
      <c r="S36" s="376"/>
      <c r="T36" s="376"/>
      <c r="U36" s="376"/>
      <c r="V36" s="376"/>
      <c r="W36" s="376"/>
      <c r="X36" s="376"/>
      <c r="Y36" s="376"/>
      <c r="Z36" s="376"/>
      <c r="AA36" s="376"/>
      <c r="AB36" s="376"/>
      <c r="AC36" s="376"/>
      <c r="AD36" s="376"/>
      <c r="AE36" s="376"/>
      <c r="AF36" s="376"/>
      <c r="AG36" s="376"/>
      <c r="AH36" s="376"/>
      <c r="AI36" s="376"/>
      <c r="AJ36" s="376"/>
      <c r="AK36" s="376"/>
      <c r="AL36" s="376"/>
      <c r="AM36" s="376"/>
      <c r="AN36" s="376"/>
      <c r="AO36" s="376"/>
      <c r="AP36" s="376"/>
      <c r="AQ36" s="376"/>
      <c r="AR36" s="376"/>
      <c r="AS36" s="376"/>
      <c r="AT36" s="376"/>
      <c r="AU36" s="376"/>
      <c r="AV36" s="376"/>
      <c r="AW36" s="376"/>
      <c r="AX36" s="376"/>
      <c r="AY36" s="376"/>
      <c r="AZ36" s="376"/>
      <c r="BA36" s="376"/>
      <c r="BB36" s="376"/>
      <c r="BC36" s="376"/>
      <c r="BD36" s="376"/>
      <c r="BE36" s="376"/>
      <c r="BF36" s="376"/>
      <c r="BG36" s="376"/>
      <c r="BH36" s="7"/>
      <c r="BI36" s="290" t="s">
        <v>6</v>
      </c>
      <c r="BJ36" s="291"/>
      <c r="BK36" s="291"/>
      <c r="BL36" s="291"/>
      <c r="BM36" s="291"/>
      <c r="BN36" s="291"/>
      <c r="BO36" s="291"/>
      <c r="BP36" s="291"/>
      <c r="BQ36" s="291"/>
      <c r="BR36" s="291"/>
      <c r="BS36" s="292"/>
      <c r="BT36" s="290"/>
      <c r="BU36" s="291"/>
      <c r="BV36" s="291"/>
      <c r="BW36" s="291"/>
      <c r="BX36" s="291"/>
      <c r="BY36" s="291"/>
      <c r="BZ36" s="291"/>
      <c r="CA36" s="291"/>
      <c r="CB36" s="291"/>
      <c r="CC36" s="292"/>
      <c r="CD36" s="290"/>
      <c r="CE36" s="291"/>
      <c r="CF36" s="291"/>
      <c r="CG36" s="291"/>
      <c r="CH36" s="291"/>
      <c r="CI36" s="291"/>
      <c r="CJ36" s="291"/>
      <c r="CK36" s="291"/>
      <c r="CL36" s="291"/>
      <c r="CM36" s="292"/>
      <c r="CN36" s="302"/>
      <c r="CO36" s="298"/>
      <c r="CP36" s="298"/>
      <c r="CQ36" s="298"/>
      <c r="CR36" s="298"/>
      <c r="CS36" s="298"/>
      <c r="CT36" s="298"/>
      <c r="CU36" s="298"/>
      <c r="CV36" s="298"/>
      <c r="CW36" s="298"/>
      <c r="CX36" s="298"/>
      <c r="CY36" s="298"/>
      <c r="CZ36" s="298"/>
      <c r="DA36" s="298"/>
      <c r="DB36" s="298"/>
      <c r="DC36" s="298"/>
      <c r="DD36" s="303"/>
    </row>
    <row r="37" spans="1:108" s="6" customFormat="1" ht="72.75" customHeight="1" x14ac:dyDescent="0.2">
      <c r="A37" s="287" t="s">
        <v>60</v>
      </c>
      <c r="B37" s="288"/>
      <c r="C37" s="288"/>
      <c r="D37" s="288"/>
      <c r="E37" s="288"/>
      <c r="F37" s="288"/>
      <c r="G37" s="288"/>
      <c r="H37" s="288"/>
      <c r="I37" s="289"/>
      <c r="J37" s="5"/>
      <c r="K37" s="376" t="s">
        <v>61</v>
      </c>
      <c r="L37" s="376"/>
      <c r="M37" s="376"/>
      <c r="N37" s="376"/>
      <c r="O37" s="376"/>
      <c r="P37" s="376"/>
      <c r="Q37" s="376"/>
      <c r="R37" s="376"/>
      <c r="S37" s="376"/>
      <c r="T37" s="376"/>
      <c r="U37" s="376"/>
      <c r="V37" s="376"/>
      <c r="W37" s="376"/>
      <c r="X37" s="376"/>
      <c r="Y37" s="376"/>
      <c r="Z37" s="376"/>
      <c r="AA37" s="376"/>
      <c r="AB37" s="376"/>
      <c r="AC37" s="376"/>
      <c r="AD37" s="376"/>
      <c r="AE37" s="376"/>
      <c r="AF37" s="376"/>
      <c r="AG37" s="376"/>
      <c r="AH37" s="376"/>
      <c r="AI37" s="376"/>
      <c r="AJ37" s="376"/>
      <c r="AK37" s="376"/>
      <c r="AL37" s="376"/>
      <c r="AM37" s="376"/>
      <c r="AN37" s="376"/>
      <c r="AO37" s="376"/>
      <c r="AP37" s="376"/>
      <c r="AQ37" s="376"/>
      <c r="AR37" s="376"/>
      <c r="AS37" s="376"/>
      <c r="AT37" s="376"/>
      <c r="AU37" s="376"/>
      <c r="AV37" s="376"/>
      <c r="AW37" s="376"/>
      <c r="AX37" s="376"/>
      <c r="AY37" s="376"/>
      <c r="AZ37" s="376"/>
      <c r="BA37" s="376"/>
      <c r="BB37" s="376"/>
      <c r="BC37" s="376"/>
      <c r="BD37" s="376"/>
      <c r="BE37" s="376"/>
      <c r="BF37" s="376"/>
      <c r="BG37" s="376"/>
      <c r="BH37" s="7"/>
      <c r="BI37" s="290" t="s">
        <v>6</v>
      </c>
      <c r="BJ37" s="291"/>
      <c r="BK37" s="291"/>
      <c r="BL37" s="291"/>
      <c r="BM37" s="291"/>
      <c r="BN37" s="291"/>
      <c r="BO37" s="291"/>
      <c r="BP37" s="291"/>
      <c r="BQ37" s="291"/>
      <c r="BR37" s="291"/>
      <c r="BS37" s="292"/>
      <c r="BT37" s="290"/>
      <c r="BU37" s="291"/>
      <c r="BV37" s="291"/>
      <c r="BW37" s="291"/>
      <c r="BX37" s="291"/>
      <c r="BY37" s="291"/>
      <c r="BZ37" s="291"/>
      <c r="CA37" s="291"/>
      <c r="CB37" s="291"/>
      <c r="CC37" s="292"/>
      <c r="CD37" s="290"/>
      <c r="CE37" s="291"/>
      <c r="CF37" s="291"/>
      <c r="CG37" s="291"/>
      <c r="CH37" s="291"/>
      <c r="CI37" s="291"/>
      <c r="CJ37" s="291"/>
      <c r="CK37" s="291"/>
      <c r="CL37" s="291"/>
      <c r="CM37" s="292"/>
      <c r="CN37" s="302"/>
      <c r="CO37" s="298"/>
      <c r="CP37" s="298"/>
      <c r="CQ37" s="298"/>
      <c r="CR37" s="298"/>
      <c r="CS37" s="298"/>
      <c r="CT37" s="298"/>
      <c r="CU37" s="298"/>
      <c r="CV37" s="298"/>
      <c r="CW37" s="298"/>
      <c r="CX37" s="298"/>
      <c r="CY37" s="298"/>
      <c r="CZ37" s="298"/>
      <c r="DA37" s="298"/>
      <c r="DB37" s="298"/>
      <c r="DC37" s="298"/>
      <c r="DD37" s="303"/>
    </row>
    <row r="38" spans="1:108" s="6" customFormat="1" ht="30" customHeight="1" x14ac:dyDescent="0.2">
      <c r="A38" s="287" t="s">
        <v>62</v>
      </c>
      <c r="B38" s="288"/>
      <c r="C38" s="288"/>
      <c r="D38" s="288"/>
      <c r="E38" s="288"/>
      <c r="F38" s="288"/>
      <c r="G38" s="288"/>
      <c r="H38" s="288"/>
      <c r="I38" s="289"/>
      <c r="J38" s="5"/>
      <c r="K38" s="376" t="s">
        <v>63</v>
      </c>
      <c r="L38" s="376"/>
      <c r="M38" s="376"/>
      <c r="N38" s="376"/>
      <c r="O38" s="376"/>
      <c r="P38" s="376"/>
      <c r="Q38" s="376"/>
      <c r="R38" s="376"/>
      <c r="S38" s="376"/>
      <c r="T38" s="376"/>
      <c r="U38" s="376"/>
      <c r="V38" s="376"/>
      <c r="W38" s="376"/>
      <c r="X38" s="376"/>
      <c r="Y38" s="376"/>
      <c r="Z38" s="376"/>
      <c r="AA38" s="376"/>
      <c r="AB38" s="376"/>
      <c r="AC38" s="376"/>
      <c r="AD38" s="376"/>
      <c r="AE38" s="376"/>
      <c r="AF38" s="376"/>
      <c r="AG38" s="376"/>
      <c r="AH38" s="376"/>
      <c r="AI38" s="376"/>
      <c r="AJ38" s="376"/>
      <c r="AK38" s="376"/>
      <c r="AL38" s="376"/>
      <c r="AM38" s="376"/>
      <c r="AN38" s="376"/>
      <c r="AO38" s="376"/>
      <c r="AP38" s="376"/>
      <c r="AQ38" s="376"/>
      <c r="AR38" s="376"/>
      <c r="AS38" s="376"/>
      <c r="AT38" s="376"/>
      <c r="AU38" s="376"/>
      <c r="AV38" s="376"/>
      <c r="AW38" s="376"/>
      <c r="AX38" s="376"/>
      <c r="AY38" s="376"/>
      <c r="AZ38" s="376"/>
      <c r="BA38" s="376"/>
      <c r="BB38" s="376"/>
      <c r="BC38" s="376"/>
      <c r="BD38" s="376"/>
      <c r="BE38" s="376"/>
      <c r="BF38" s="376"/>
      <c r="BG38" s="376"/>
      <c r="BH38" s="7"/>
      <c r="BI38" s="290" t="s">
        <v>64</v>
      </c>
      <c r="BJ38" s="291"/>
      <c r="BK38" s="291"/>
      <c r="BL38" s="291"/>
      <c r="BM38" s="291"/>
      <c r="BN38" s="291"/>
      <c r="BO38" s="291"/>
      <c r="BP38" s="291"/>
      <c r="BQ38" s="291"/>
      <c r="BR38" s="291"/>
      <c r="BS38" s="292"/>
      <c r="BT38" s="290"/>
      <c r="BU38" s="291"/>
      <c r="BV38" s="291"/>
      <c r="BW38" s="291"/>
      <c r="BX38" s="291"/>
      <c r="BY38" s="291"/>
      <c r="BZ38" s="291"/>
      <c r="CA38" s="291"/>
      <c r="CB38" s="291"/>
      <c r="CC38" s="292"/>
      <c r="CD38" s="290"/>
      <c r="CE38" s="291"/>
      <c r="CF38" s="291"/>
      <c r="CG38" s="291"/>
      <c r="CH38" s="291"/>
      <c r="CI38" s="291"/>
      <c r="CJ38" s="291"/>
      <c r="CK38" s="291"/>
      <c r="CL38" s="291"/>
      <c r="CM38" s="292"/>
      <c r="CN38" s="302"/>
      <c r="CO38" s="298"/>
      <c r="CP38" s="298"/>
      <c r="CQ38" s="298"/>
      <c r="CR38" s="298"/>
      <c r="CS38" s="298"/>
      <c r="CT38" s="298"/>
      <c r="CU38" s="298"/>
      <c r="CV38" s="298"/>
      <c r="CW38" s="298"/>
      <c r="CX38" s="298"/>
      <c r="CY38" s="298"/>
      <c r="CZ38" s="298"/>
      <c r="DA38" s="298"/>
      <c r="DB38" s="298"/>
      <c r="DC38" s="298"/>
      <c r="DD38" s="303"/>
    </row>
    <row r="39" spans="1:108" s="6" customFormat="1" ht="111.75" customHeight="1" x14ac:dyDescent="0.2">
      <c r="A39" s="287" t="s">
        <v>68</v>
      </c>
      <c r="B39" s="288"/>
      <c r="C39" s="288"/>
      <c r="D39" s="288"/>
      <c r="E39" s="288"/>
      <c r="F39" s="288"/>
      <c r="G39" s="288"/>
      <c r="H39" s="288"/>
      <c r="I39" s="289"/>
      <c r="J39" s="5"/>
      <c r="K39" s="376" t="s">
        <v>122</v>
      </c>
      <c r="L39" s="376"/>
      <c r="M39" s="376"/>
      <c r="N39" s="376"/>
      <c r="O39" s="376"/>
      <c r="P39" s="376"/>
      <c r="Q39" s="376"/>
      <c r="R39" s="376"/>
      <c r="S39" s="376"/>
      <c r="T39" s="376"/>
      <c r="U39" s="376"/>
      <c r="V39" s="376"/>
      <c r="W39" s="376"/>
      <c r="X39" s="376"/>
      <c r="Y39" s="376"/>
      <c r="Z39" s="376"/>
      <c r="AA39" s="376"/>
      <c r="AB39" s="376"/>
      <c r="AC39" s="376"/>
      <c r="AD39" s="376"/>
      <c r="AE39" s="376"/>
      <c r="AF39" s="376"/>
      <c r="AG39" s="376"/>
      <c r="AH39" s="376"/>
      <c r="AI39" s="376"/>
      <c r="AJ39" s="376"/>
      <c r="AK39" s="376"/>
      <c r="AL39" s="376"/>
      <c r="AM39" s="376"/>
      <c r="AN39" s="376"/>
      <c r="AO39" s="376"/>
      <c r="AP39" s="376"/>
      <c r="AQ39" s="376"/>
      <c r="AR39" s="376"/>
      <c r="AS39" s="376"/>
      <c r="AT39" s="376"/>
      <c r="AU39" s="376"/>
      <c r="AV39" s="376"/>
      <c r="AW39" s="376"/>
      <c r="AX39" s="376"/>
      <c r="AY39" s="376"/>
      <c r="AZ39" s="376"/>
      <c r="BA39" s="376"/>
      <c r="BB39" s="376"/>
      <c r="BC39" s="376"/>
      <c r="BD39" s="376"/>
      <c r="BE39" s="376"/>
      <c r="BF39" s="376"/>
      <c r="BG39" s="376"/>
      <c r="BH39" s="7"/>
      <c r="BI39" s="290" t="s">
        <v>6</v>
      </c>
      <c r="BJ39" s="291"/>
      <c r="BK39" s="291"/>
      <c r="BL39" s="291"/>
      <c r="BM39" s="291"/>
      <c r="BN39" s="291"/>
      <c r="BO39" s="291"/>
      <c r="BP39" s="291"/>
      <c r="BQ39" s="291"/>
      <c r="BR39" s="291"/>
      <c r="BS39" s="292"/>
      <c r="BT39" s="290"/>
      <c r="BU39" s="291"/>
      <c r="BV39" s="291"/>
      <c r="BW39" s="291"/>
      <c r="BX39" s="291"/>
      <c r="BY39" s="291"/>
      <c r="BZ39" s="291"/>
      <c r="CA39" s="291"/>
      <c r="CB39" s="291"/>
      <c r="CC39" s="292"/>
      <c r="CD39" s="290"/>
      <c r="CE39" s="291"/>
      <c r="CF39" s="291"/>
      <c r="CG39" s="291"/>
      <c r="CH39" s="291"/>
      <c r="CI39" s="291"/>
      <c r="CJ39" s="291"/>
      <c r="CK39" s="291"/>
      <c r="CL39" s="291"/>
      <c r="CM39" s="292"/>
      <c r="CN39" s="302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298"/>
      <c r="DD39" s="303"/>
    </row>
    <row r="40" spans="1:108" s="6" customFormat="1" ht="15" customHeight="1" x14ac:dyDescent="0.2">
      <c r="A40" s="287" t="s">
        <v>19</v>
      </c>
      <c r="B40" s="288"/>
      <c r="C40" s="288"/>
      <c r="D40" s="288"/>
      <c r="E40" s="288"/>
      <c r="F40" s="288"/>
      <c r="G40" s="288"/>
      <c r="H40" s="288"/>
      <c r="I40" s="289"/>
      <c r="J40" s="5"/>
      <c r="K40" s="376" t="s">
        <v>69</v>
      </c>
      <c r="L40" s="376"/>
      <c r="M40" s="376"/>
      <c r="N40" s="376"/>
      <c r="O40" s="376"/>
      <c r="P40" s="376"/>
      <c r="Q40" s="376"/>
      <c r="R40" s="376"/>
      <c r="S40" s="376"/>
      <c r="T40" s="376"/>
      <c r="U40" s="376"/>
      <c r="V40" s="376"/>
      <c r="W40" s="376"/>
      <c r="X40" s="376"/>
      <c r="Y40" s="376"/>
      <c r="Z40" s="376"/>
      <c r="AA40" s="376"/>
      <c r="AB40" s="376"/>
      <c r="AC40" s="376"/>
      <c r="AD40" s="376"/>
      <c r="AE40" s="376"/>
      <c r="AF40" s="376"/>
      <c r="AG40" s="376"/>
      <c r="AH40" s="376"/>
      <c r="AI40" s="376"/>
      <c r="AJ40" s="376"/>
      <c r="AK40" s="376"/>
      <c r="AL40" s="376"/>
      <c r="AM40" s="376"/>
      <c r="AN40" s="376"/>
      <c r="AO40" s="376"/>
      <c r="AP40" s="376"/>
      <c r="AQ40" s="376"/>
      <c r="AR40" s="376"/>
      <c r="AS40" s="376"/>
      <c r="AT40" s="376"/>
      <c r="AU40" s="376"/>
      <c r="AV40" s="376"/>
      <c r="AW40" s="376"/>
      <c r="AX40" s="376"/>
      <c r="AY40" s="376"/>
      <c r="AZ40" s="376"/>
      <c r="BA40" s="376"/>
      <c r="BB40" s="376"/>
      <c r="BC40" s="376"/>
      <c r="BD40" s="376"/>
      <c r="BE40" s="376"/>
      <c r="BF40" s="376"/>
      <c r="BG40" s="376"/>
      <c r="BH40" s="7"/>
      <c r="BI40" s="290" t="s">
        <v>6</v>
      </c>
      <c r="BJ40" s="291"/>
      <c r="BK40" s="291"/>
      <c r="BL40" s="291"/>
      <c r="BM40" s="291"/>
      <c r="BN40" s="291"/>
      <c r="BO40" s="291"/>
      <c r="BP40" s="291"/>
      <c r="BQ40" s="291"/>
      <c r="BR40" s="291"/>
      <c r="BS40" s="292"/>
      <c r="BT40" s="290"/>
      <c r="BU40" s="291"/>
      <c r="BV40" s="291"/>
      <c r="BW40" s="291"/>
      <c r="BX40" s="291"/>
      <c r="BY40" s="291"/>
      <c r="BZ40" s="291"/>
      <c r="CA40" s="291"/>
      <c r="CB40" s="291"/>
      <c r="CC40" s="292"/>
      <c r="CD40" s="290"/>
      <c r="CE40" s="291"/>
      <c r="CF40" s="291"/>
      <c r="CG40" s="291"/>
      <c r="CH40" s="291"/>
      <c r="CI40" s="291"/>
      <c r="CJ40" s="291"/>
      <c r="CK40" s="291"/>
      <c r="CL40" s="291"/>
      <c r="CM40" s="292"/>
      <c r="CN40" s="302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298"/>
      <c r="DD40" s="303"/>
    </row>
    <row r="41" spans="1:108" s="6" customFormat="1" ht="30" customHeight="1" x14ac:dyDescent="0.2">
      <c r="A41" s="287" t="s">
        <v>38</v>
      </c>
      <c r="B41" s="288"/>
      <c r="C41" s="288"/>
      <c r="D41" s="288"/>
      <c r="E41" s="288"/>
      <c r="F41" s="288"/>
      <c r="G41" s="288"/>
      <c r="H41" s="288"/>
      <c r="I41" s="289"/>
      <c r="J41" s="5"/>
      <c r="K41" s="376" t="s">
        <v>70</v>
      </c>
      <c r="L41" s="376"/>
      <c r="M41" s="376"/>
      <c r="N41" s="376"/>
      <c r="O41" s="376"/>
      <c r="P41" s="376"/>
      <c r="Q41" s="376"/>
      <c r="R41" s="376"/>
      <c r="S41" s="376"/>
      <c r="T41" s="376"/>
      <c r="U41" s="376"/>
      <c r="V41" s="376"/>
      <c r="W41" s="376"/>
      <c r="X41" s="376"/>
      <c r="Y41" s="376"/>
      <c r="Z41" s="376"/>
      <c r="AA41" s="376"/>
      <c r="AB41" s="376"/>
      <c r="AC41" s="376"/>
      <c r="AD41" s="376"/>
      <c r="AE41" s="376"/>
      <c r="AF41" s="376"/>
      <c r="AG41" s="376"/>
      <c r="AH41" s="376"/>
      <c r="AI41" s="376"/>
      <c r="AJ41" s="376"/>
      <c r="AK41" s="376"/>
      <c r="AL41" s="376"/>
      <c r="AM41" s="376"/>
      <c r="AN41" s="376"/>
      <c r="AO41" s="376"/>
      <c r="AP41" s="376"/>
      <c r="AQ41" s="376"/>
      <c r="AR41" s="376"/>
      <c r="AS41" s="376"/>
      <c r="AT41" s="376"/>
      <c r="AU41" s="376"/>
      <c r="AV41" s="376"/>
      <c r="AW41" s="376"/>
      <c r="AX41" s="376"/>
      <c r="AY41" s="376"/>
      <c r="AZ41" s="376"/>
      <c r="BA41" s="376"/>
      <c r="BB41" s="376"/>
      <c r="BC41" s="376"/>
      <c r="BD41" s="376"/>
      <c r="BE41" s="376"/>
      <c r="BF41" s="376"/>
      <c r="BG41" s="376"/>
      <c r="BH41" s="7"/>
      <c r="BI41" s="290" t="s">
        <v>6</v>
      </c>
      <c r="BJ41" s="291"/>
      <c r="BK41" s="291"/>
      <c r="BL41" s="291"/>
      <c r="BM41" s="291"/>
      <c r="BN41" s="291"/>
      <c r="BO41" s="291"/>
      <c r="BP41" s="291"/>
      <c r="BQ41" s="291"/>
      <c r="BR41" s="291"/>
      <c r="BS41" s="292"/>
      <c r="BT41" s="290"/>
      <c r="BU41" s="291"/>
      <c r="BV41" s="291"/>
      <c r="BW41" s="291"/>
      <c r="BX41" s="291"/>
      <c r="BY41" s="291"/>
      <c r="BZ41" s="291"/>
      <c r="CA41" s="291"/>
      <c r="CB41" s="291"/>
      <c r="CC41" s="292"/>
      <c r="CD41" s="290"/>
      <c r="CE41" s="291"/>
      <c r="CF41" s="291"/>
      <c r="CG41" s="291"/>
      <c r="CH41" s="291"/>
      <c r="CI41" s="291"/>
      <c r="CJ41" s="291"/>
      <c r="CK41" s="291"/>
      <c r="CL41" s="291"/>
      <c r="CM41" s="292"/>
      <c r="CN41" s="302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303"/>
    </row>
    <row r="42" spans="1:108" s="6" customFormat="1" ht="15" customHeight="1" x14ac:dyDescent="0.2">
      <c r="A42" s="287" t="s">
        <v>71</v>
      </c>
      <c r="B42" s="288"/>
      <c r="C42" s="288"/>
      <c r="D42" s="288"/>
      <c r="E42" s="288"/>
      <c r="F42" s="288"/>
      <c r="G42" s="288"/>
      <c r="H42" s="288"/>
      <c r="I42" s="289"/>
      <c r="J42" s="5"/>
      <c r="K42" s="376" t="s">
        <v>72</v>
      </c>
      <c r="L42" s="376"/>
      <c r="M42" s="376"/>
      <c r="N42" s="376"/>
      <c r="O42" s="376"/>
      <c r="P42" s="376"/>
      <c r="Q42" s="376"/>
      <c r="R42" s="376"/>
      <c r="S42" s="376"/>
      <c r="T42" s="376"/>
      <c r="U42" s="376"/>
      <c r="V42" s="376"/>
      <c r="W42" s="376"/>
      <c r="X42" s="376"/>
      <c r="Y42" s="376"/>
      <c r="Z42" s="376"/>
      <c r="AA42" s="376"/>
      <c r="AB42" s="376"/>
      <c r="AC42" s="376"/>
      <c r="AD42" s="376"/>
      <c r="AE42" s="376"/>
      <c r="AF42" s="376"/>
      <c r="AG42" s="376"/>
      <c r="AH42" s="376"/>
      <c r="AI42" s="376"/>
      <c r="AJ42" s="376"/>
      <c r="AK42" s="376"/>
      <c r="AL42" s="376"/>
      <c r="AM42" s="376"/>
      <c r="AN42" s="376"/>
      <c r="AO42" s="376"/>
      <c r="AP42" s="376"/>
      <c r="AQ42" s="376"/>
      <c r="AR42" s="376"/>
      <c r="AS42" s="376"/>
      <c r="AT42" s="376"/>
      <c r="AU42" s="376"/>
      <c r="AV42" s="376"/>
      <c r="AW42" s="376"/>
      <c r="AX42" s="376"/>
      <c r="AY42" s="376"/>
      <c r="AZ42" s="376"/>
      <c r="BA42" s="376"/>
      <c r="BB42" s="376"/>
      <c r="BC42" s="376"/>
      <c r="BD42" s="376"/>
      <c r="BE42" s="376"/>
      <c r="BF42" s="376"/>
      <c r="BG42" s="376"/>
      <c r="BH42" s="7"/>
      <c r="BI42" s="290" t="s">
        <v>6</v>
      </c>
      <c r="BJ42" s="291"/>
      <c r="BK42" s="291"/>
      <c r="BL42" s="291"/>
      <c r="BM42" s="291"/>
      <c r="BN42" s="291"/>
      <c r="BO42" s="291"/>
      <c r="BP42" s="291"/>
      <c r="BQ42" s="291"/>
      <c r="BR42" s="291"/>
      <c r="BS42" s="292"/>
      <c r="BT42" s="290"/>
      <c r="BU42" s="291"/>
      <c r="BV42" s="291"/>
      <c r="BW42" s="291"/>
      <c r="BX42" s="291"/>
      <c r="BY42" s="291"/>
      <c r="BZ42" s="291"/>
      <c r="CA42" s="291"/>
      <c r="CB42" s="291"/>
      <c r="CC42" s="292"/>
      <c r="CD42" s="290"/>
      <c r="CE42" s="291"/>
      <c r="CF42" s="291"/>
      <c r="CG42" s="291"/>
      <c r="CH42" s="291"/>
      <c r="CI42" s="291"/>
      <c r="CJ42" s="291"/>
      <c r="CK42" s="291"/>
      <c r="CL42" s="291"/>
      <c r="CM42" s="292"/>
      <c r="CN42" s="302"/>
      <c r="CO42" s="298"/>
      <c r="CP42" s="298"/>
      <c r="CQ42" s="298"/>
      <c r="CR42" s="298"/>
      <c r="CS42" s="298"/>
      <c r="CT42" s="298"/>
      <c r="CU42" s="298"/>
      <c r="CV42" s="298"/>
      <c r="CW42" s="298"/>
      <c r="CX42" s="298"/>
      <c r="CY42" s="298"/>
      <c r="CZ42" s="298"/>
      <c r="DA42" s="298"/>
      <c r="DB42" s="298"/>
      <c r="DC42" s="298"/>
      <c r="DD42" s="303"/>
    </row>
    <row r="43" spans="1:108" s="6" customFormat="1" ht="30" customHeight="1" x14ac:dyDescent="0.2">
      <c r="A43" s="287" t="s">
        <v>73</v>
      </c>
      <c r="B43" s="288"/>
      <c r="C43" s="288"/>
      <c r="D43" s="288"/>
      <c r="E43" s="288"/>
      <c r="F43" s="288"/>
      <c r="G43" s="288"/>
      <c r="H43" s="288"/>
      <c r="I43" s="289"/>
      <c r="J43" s="5"/>
      <c r="K43" s="376" t="s">
        <v>70</v>
      </c>
      <c r="L43" s="376"/>
      <c r="M43" s="376"/>
      <c r="N43" s="376"/>
      <c r="O43" s="376"/>
      <c r="P43" s="376"/>
      <c r="Q43" s="376"/>
      <c r="R43" s="376"/>
      <c r="S43" s="376"/>
      <c r="T43" s="376"/>
      <c r="U43" s="376"/>
      <c r="V43" s="376"/>
      <c r="W43" s="376"/>
      <c r="X43" s="376"/>
      <c r="Y43" s="376"/>
      <c r="Z43" s="376"/>
      <c r="AA43" s="376"/>
      <c r="AB43" s="376"/>
      <c r="AC43" s="376"/>
      <c r="AD43" s="376"/>
      <c r="AE43" s="376"/>
      <c r="AF43" s="376"/>
      <c r="AG43" s="376"/>
      <c r="AH43" s="376"/>
      <c r="AI43" s="376"/>
      <c r="AJ43" s="376"/>
      <c r="AK43" s="376"/>
      <c r="AL43" s="376"/>
      <c r="AM43" s="376"/>
      <c r="AN43" s="376"/>
      <c r="AO43" s="376"/>
      <c r="AP43" s="376"/>
      <c r="AQ43" s="376"/>
      <c r="AR43" s="376"/>
      <c r="AS43" s="376"/>
      <c r="AT43" s="376"/>
      <c r="AU43" s="376"/>
      <c r="AV43" s="376"/>
      <c r="AW43" s="376"/>
      <c r="AX43" s="376"/>
      <c r="AY43" s="376"/>
      <c r="AZ43" s="376"/>
      <c r="BA43" s="376"/>
      <c r="BB43" s="376"/>
      <c r="BC43" s="376"/>
      <c r="BD43" s="376"/>
      <c r="BE43" s="376"/>
      <c r="BF43" s="376"/>
      <c r="BG43" s="376"/>
      <c r="BH43" s="7"/>
      <c r="BI43" s="290" t="s">
        <v>6</v>
      </c>
      <c r="BJ43" s="291"/>
      <c r="BK43" s="291"/>
      <c r="BL43" s="291"/>
      <c r="BM43" s="291"/>
      <c r="BN43" s="291"/>
      <c r="BO43" s="291"/>
      <c r="BP43" s="291"/>
      <c r="BQ43" s="291"/>
      <c r="BR43" s="291"/>
      <c r="BS43" s="292"/>
      <c r="BT43" s="290"/>
      <c r="BU43" s="291"/>
      <c r="BV43" s="291"/>
      <c r="BW43" s="291"/>
      <c r="BX43" s="291"/>
      <c r="BY43" s="291"/>
      <c r="BZ43" s="291"/>
      <c r="CA43" s="291"/>
      <c r="CB43" s="291"/>
      <c r="CC43" s="292"/>
      <c r="CD43" s="290"/>
      <c r="CE43" s="291"/>
      <c r="CF43" s="291"/>
      <c r="CG43" s="291"/>
      <c r="CH43" s="291"/>
      <c r="CI43" s="291"/>
      <c r="CJ43" s="291"/>
      <c r="CK43" s="291"/>
      <c r="CL43" s="291"/>
      <c r="CM43" s="292"/>
      <c r="CN43" s="302"/>
      <c r="CO43" s="298"/>
      <c r="CP43" s="298"/>
      <c r="CQ43" s="298"/>
      <c r="CR43" s="298"/>
      <c r="CS43" s="298"/>
      <c r="CT43" s="298"/>
      <c r="CU43" s="298"/>
      <c r="CV43" s="298"/>
      <c r="CW43" s="298"/>
      <c r="CX43" s="298"/>
      <c r="CY43" s="298"/>
      <c r="CZ43" s="298"/>
      <c r="DA43" s="298"/>
      <c r="DB43" s="298"/>
      <c r="DC43" s="298"/>
      <c r="DD43" s="303"/>
    </row>
    <row r="44" spans="1:108" s="6" customFormat="1" ht="30" customHeight="1" x14ac:dyDescent="0.2">
      <c r="A44" s="287" t="s">
        <v>74</v>
      </c>
      <c r="B44" s="288"/>
      <c r="C44" s="288"/>
      <c r="D44" s="288"/>
      <c r="E44" s="288"/>
      <c r="F44" s="288"/>
      <c r="G44" s="288"/>
      <c r="H44" s="288"/>
      <c r="I44" s="289"/>
      <c r="J44" s="5"/>
      <c r="K44" s="376" t="s">
        <v>75</v>
      </c>
      <c r="L44" s="376"/>
      <c r="M44" s="376"/>
      <c r="N44" s="376"/>
      <c r="O44" s="376"/>
      <c r="P44" s="376"/>
      <c r="Q44" s="376"/>
      <c r="R44" s="376"/>
      <c r="S44" s="376"/>
      <c r="T44" s="376"/>
      <c r="U44" s="376"/>
      <c r="V44" s="376"/>
      <c r="W44" s="376"/>
      <c r="X44" s="376"/>
      <c r="Y44" s="376"/>
      <c r="Z44" s="376"/>
      <c r="AA44" s="376"/>
      <c r="AB44" s="376"/>
      <c r="AC44" s="376"/>
      <c r="AD44" s="376"/>
      <c r="AE44" s="376"/>
      <c r="AF44" s="376"/>
      <c r="AG44" s="376"/>
      <c r="AH44" s="376"/>
      <c r="AI44" s="376"/>
      <c r="AJ44" s="376"/>
      <c r="AK44" s="376"/>
      <c r="AL44" s="376"/>
      <c r="AM44" s="376"/>
      <c r="AN44" s="376"/>
      <c r="AO44" s="376"/>
      <c r="AP44" s="376"/>
      <c r="AQ44" s="376"/>
      <c r="AR44" s="376"/>
      <c r="AS44" s="376"/>
      <c r="AT44" s="376"/>
      <c r="AU44" s="376"/>
      <c r="AV44" s="376"/>
      <c r="AW44" s="376"/>
      <c r="AX44" s="376"/>
      <c r="AY44" s="376"/>
      <c r="AZ44" s="376"/>
      <c r="BA44" s="376"/>
      <c r="BB44" s="376"/>
      <c r="BC44" s="376"/>
      <c r="BD44" s="376"/>
      <c r="BE44" s="376"/>
      <c r="BF44" s="376"/>
      <c r="BG44" s="376"/>
      <c r="BH44" s="7"/>
      <c r="BI44" s="290" t="s">
        <v>6</v>
      </c>
      <c r="BJ44" s="291"/>
      <c r="BK44" s="291"/>
      <c r="BL44" s="291"/>
      <c r="BM44" s="291"/>
      <c r="BN44" s="291"/>
      <c r="BO44" s="291"/>
      <c r="BP44" s="291"/>
      <c r="BQ44" s="291"/>
      <c r="BR44" s="291"/>
      <c r="BS44" s="292"/>
      <c r="BT44" s="290"/>
      <c r="BU44" s="291"/>
      <c r="BV44" s="291"/>
      <c r="BW44" s="291"/>
      <c r="BX44" s="291"/>
      <c r="BY44" s="291"/>
      <c r="BZ44" s="291"/>
      <c r="CA44" s="291"/>
      <c r="CB44" s="291"/>
      <c r="CC44" s="292"/>
      <c r="CD44" s="290"/>
      <c r="CE44" s="291"/>
      <c r="CF44" s="291"/>
      <c r="CG44" s="291"/>
      <c r="CH44" s="291"/>
      <c r="CI44" s="291"/>
      <c r="CJ44" s="291"/>
      <c r="CK44" s="291"/>
      <c r="CL44" s="291"/>
      <c r="CM44" s="292"/>
      <c r="CN44" s="302"/>
      <c r="CO44" s="298"/>
      <c r="CP44" s="298"/>
      <c r="CQ44" s="298"/>
      <c r="CR44" s="298"/>
      <c r="CS44" s="298"/>
      <c r="CT44" s="298"/>
      <c r="CU44" s="298"/>
      <c r="CV44" s="298"/>
      <c r="CW44" s="298"/>
      <c r="CX44" s="298"/>
      <c r="CY44" s="298"/>
      <c r="CZ44" s="298"/>
      <c r="DA44" s="298"/>
      <c r="DB44" s="298"/>
      <c r="DC44" s="298"/>
      <c r="DD44" s="303"/>
    </row>
    <row r="45" spans="1:108" s="6" customFormat="1" ht="30" customHeight="1" x14ac:dyDescent="0.2">
      <c r="A45" s="287" t="s">
        <v>76</v>
      </c>
      <c r="B45" s="288"/>
      <c r="C45" s="288"/>
      <c r="D45" s="288"/>
      <c r="E45" s="288"/>
      <c r="F45" s="288"/>
      <c r="G45" s="288"/>
      <c r="H45" s="288"/>
      <c r="I45" s="289"/>
      <c r="J45" s="5"/>
      <c r="K45" s="376" t="s">
        <v>77</v>
      </c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376"/>
      <c r="AA45" s="376"/>
      <c r="AB45" s="376"/>
      <c r="AC45" s="376"/>
      <c r="AD45" s="376"/>
      <c r="AE45" s="376"/>
      <c r="AF45" s="376"/>
      <c r="AG45" s="376"/>
      <c r="AH45" s="376"/>
      <c r="AI45" s="376"/>
      <c r="AJ45" s="376"/>
      <c r="AK45" s="376"/>
      <c r="AL45" s="376"/>
      <c r="AM45" s="376"/>
      <c r="AN45" s="376"/>
      <c r="AO45" s="376"/>
      <c r="AP45" s="376"/>
      <c r="AQ45" s="376"/>
      <c r="AR45" s="376"/>
      <c r="AS45" s="376"/>
      <c r="AT45" s="376"/>
      <c r="AU45" s="376"/>
      <c r="AV45" s="376"/>
      <c r="AW45" s="376"/>
      <c r="AX45" s="376"/>
      <c r="AY45" s="376"/>
      <c r="AZ45" s="376"/>
      <c r="BA45" s="376"/>
      <c r="BB45" s="376"/>
      <c r="BC45" s="376"/>
      <c r="BD45" s="376"/>
      <c r="BE45" s="376"/>
      <c r="BF45" s="376"/>
      <c r="BG45" s="376"/>
      <c r="BH45" s="7"/>
      <c r="BI45" s="290" t="s">
        <v>6</v>
      </c>
      <c r="BJ45" s="291"/>
      <c r="BK45" s="291"/>
      <c r="BL45" s="291"/>
      <c r="BM45" s="291"/>
      <c r="BN45" s="291"/>
      <c r="BO45" s="291"/>
      <c r="BP45" s="291"/>
      <c r="BQ45" s="291"/>
      <c r="BR45" s="291"/>
      <c r="BS45" s="292"/>
      <c r="BT45" s="290"/>
      <c r="BU45" s="291"/>
      <c r="BV45" s="291"/>
      <c r="BW45" s="291"/>
      <c r="BX45" s="291"/>
      <c r="BY45" s="291"/>
      <c r="BZ45" s="291"/>
      <c r="CA45" s="291"/>
      <c r="CB45" s="291"/>
      <c r="CC45" s="292"/>
      <c r="CD45" s="290"/>
      <c r="CE45" s="291"/>
      <c r="CF45" s="291"/>
      <c r="CG45" s="291"/>
      <c r="CH45" s="291"/>
      <c r="CI45" s="291"/>
      <c r="CJ45" s="291"/>
      <c r="CK45" s="291"/>
      <c r="CL45" s="291"/>
      <c r="CM45" s="292"/>
      <c r="CN45" s="302"/>
      <c r="CO45" s="298"/>
      <c r="CP45" s="298"/>
      <c r="CQ45" s="298"/>
      <c r="CR45" s="298"/>
      <c r="CS45" s="298"/>
      <c r="CT45" s="298"/>
      <c r="CU45" s="298"/>
      <c r="CV45" s="298"/>
      <c r="CW45" s="298"/>
      <c r="CX45" s="298"/>
      <c r="CY45" s="298"/>
      <c r="CZ45" s="298"/>
      <c r="DA45" s="298"/>
      <c r="DB45" s="298"/>
      <c r="DC45" s="298"/>
      <c r="DD45" s="303"/>
    </row>
    <row r="46" spans="1:108" s="6" customFormat="1" ht="15" customHeight="1" x14ac:dyDescent="0.2">
      <c r="A46" s="287" t="s">
        <v>78</v>
      </c>
      <c r="B46" s="288"/>
      <c r="C46" s="288"/>
      <c r="D46" s="288"/>
      <c r="E46" s="288"/>
      <c r="F46" s="288"/>
      <c r="G46" s="288"/>
      <c r="H46" s="288"/>
      <c r="I46" s="289"/>
      <c r="J46" s="5"/>
      <c r="K46" s="376" t="s">
        <v>79</v>
      </c>
      <c r="L46" s="376"/>
      <c r="M46" s="376"/>
      <c r="N46" s="376"/>
      <c r="O46" s="376"/>
      <c r="P46" s="376"/>
      <c r="Q46" s="376"/>
      <c r="R46" s="376"/>
      <c r="S46" s="376"/>
      <c r="T46" s="376"/>
      <c r="U46" s="376"/>
      <c r="V46" s="376"/>
      <c r="W46" s="376"/>
      <c r="X46" s="376"/>
      <c r="Y46" s="376"/>
      <c r="Z46" s="376"/>
      <c r="AA46" s="376"/>
      <c r="AB46" s="376"/>
      <c r="AC46" s="376"/>
      <c r="AD46" s="376"/>
      <c r="AE46" s="376"/>
      <c r="AF46" s="376"/>
      <c r="AG46" s="376"/>
      <c r="AH46" s="376"/>
      <c r="AI46" s="376"/>
      <c r="AJ46" s="376"/>
      <c r="AK46" s="376"/>
      <c r="AL46" s="376"/>
      <c r="AM46" s="376"/>
      <c r="AN46" s="376"/>
      <c r="AO46" s="376"/>
      <c r="AP46" s="376"/>
      <c r="AQ46" s="376"/>
      <c r="AR46" s="376"/>
      <c r="AS46" s="376"/>
      <c r="AT46" s="376"/>
      <c r="AU46" s="376"/>
      <c r="AV46" s="376"/>
      <c r="AW46" s="376"/>
      <c r="AX46" s="376"/>
      <c r="AY46" s="376"/>
      <c r="AZ46" s="376"/>
      <c r="BA46" s="376"/>
      <c r="BB46" s="376"/>
      <c r="BC46" s="376"/>
      <c r="BD46" s="376"/>
      <c r="BE46" s="376"/>
      <c r="BF46" s="376"/>
      <c r="BG46" s="376"/>
      <c r="BH46" s="7"/>
      <c r="BI46" s="290" t="s">
        <v>6</v>
      </c>
      <c r="BJ46" s="291"/>
      <c r="BK46" s="291"/>
      <c r="BL46" s="291"/>
      <c r="BM46" s="291"/>
      <c r="BN46" s="291"/>
      <c r="BO46" s="291"/>
      <c r="BP46" s="291"/>
      <c r="BQ46" s="291"/>
      <c r="BR46" s="291"/>
      <c r="BS46" s="292"/>
      <c r="BT46" s="290"/>
      <c r="BU46" s="291"/>
      <c r="BV46" s="291"/>
      <c r="BW46" s="291"/>
      <c r="BX46" s="291"/>
      <c r="BY46" s="291"/>
      <c r="BZ46" s="291"/>
      <c r="CA46" s="291"/>
      <c r="CB46" s="291"/>
      <c r="CC46" s="292"/>
      <c r="CD46" s="290"/>
      <c r="CE46" s="291"/>
      <c r="CF46" s="291"/>
      <c r="CG46" s="291"/>
      <c r="CH46" s="291"/>
      <c r="CI46" s="291"/>
      <c r="CJ46" s="291"/>
      <c r="CK46" s="291"/>
      <c r="CL46" s="291"/>
      <c r="CM46" s="292"/>
      <c r="CN46" s="302"/>
      <c r="CO46" s="298"/>
      <c r="CP46" s="298"/>
      <c r="CQ46" s="298"/>
      <c r="CR46" s="298"/>
      <c r="CS46" s="298"/>
      <c r="CT46" s="298"/>
      <c r="CU46" s="298"/>
      <c r="CV46" s="298"/>
      <c r="CW46" s="298"/>
      <c r="CX46" s="298"/>
      <c r="CY46" s="298"/>
      <c r="CZ46" s="298"/>
      <c r="DA46" s="298"/>
      <c r="DB46" s="298"/>
      <c r="DC46" s="298"/>
      <c r="DD46" s="303"/>
    </row>
    <row r="47" spans="1:108" s="6" customFormat="1" ht="15" customHeight="1" x14ac:dyDescent="0.2">
      <c r="A47" s="287" t="s">
        <v>80</v>
      </c>
      <c r="B47" s="288"/>
      <c r="C47" s="288"/>
      <c r="D47" s="288"/>
      <c r="E47" s="288"/>
      <c r="F47" s="288"/>
      <c r="G47" s="288"/>
      <c r="H47" s="288"/>
      <c r="I47" s="289"/>
      <c r="J47" s="5"/>
      <c r="K47" s="376" t="s">
        <v>81</v>
      </c>
      <c r="L47" s="376"/>
      <c r="M47" s="376"/>
      <c r="N47" s="376"/>
      <c r="O47" s="376"/>
      <c r="P47" s="376"/>
      <c r="Q47" s="376"/>
      <c r="R47" s="376"/>
      <c r="S47" s="376"/>
      <c r="T47" s="376"/>
      <c r="U47" s="376"/>
      <c r="V47" s="376"/>
      <c r="W47" s="376"/>
      <c r="X47" s="376"/>
      <c r="Y47" s="376"/>
      <c r="Z47" s="376"/>
      <c r="AA47" s="376"/>
      <c r="AB47" s="376"/>
      <c r="AC47" s="376"/>
      <c r="AD47" s="376"/>
      <c r="AE47" s="376"/>
      <c r="AF47" s="376"/>
      <c r="AG47" s="376"/>
      <c r="AH47" s="376"/>
      <c r="AI47" s="376"/>
      <c r="AJ47" s="376"/>
      <c r="AK47" s="376"/>
      <c r="AL47" s="376"/>
      <c r="AM47" s="376"/>
      <c r="AN47" s="376"/>
      <c r="AO47" s="376"/>
      <c r="AP47" s="376"/>
      <c r="AQ47" s="376"/>
      <c r="AR47" s="376"/>
      <c r="AS47" s="376"/>
      <c r="AT47" s="376"/>
      <c r="AU47" s="376"/>
      <c r="AV47" s="376"/>
      <c r="AW47" s="376"/>
      <c r="AX47" s="376"/>
      <c r="AY47" s="376"/>
      <c r="AZ47" s="376"/>
      <c r="BA47" s="376"/>
      <c r="BB47" s="376"/>
      <c r="BC47" s="376"/>
      <c r="BD47" s="376"/>
      <c r="BE47" s="376"/>
      <c r="BF47" s="376"/>
      <c r="BG47" s="376"/>
      <c r="BH47" s="7"/>
      <c r="BI47" s="290" t="s">
        <v>6</v>
      </c>
      <c r="BJ47" s="291"/>
      <c r="BK47" s="291"/>
      <c r="BL47" s="291"/>
      <c r="BM47" s="291"/>
      <c r="BN47" s="291"/>
      <c r="BO47" s="291"/>
      <c r="BP47" s="291"/>
      <c r="BQ47" s="291"/>
      <c r="BR47" s="291"/>
      <c r="BS47" s="292"/>
      <c r="BT47" s="290"/>
      <c r="BU47" s="291"/>
      <c r="BV47" s="291"/>
      <c r="BW47" s="291"/>
      <c r="BX47" s="291"/>
      <c r="BY47" s="291"/>
      <c r="BZ47" s="291"/>
      <c r="CA47" s="291"/>
      <c r="CB47" s="291"/>
      <c r="CC47" s="292"/>
      <c r="CD47" s="290"/>
      <c r="CE47" s="291"/>
      <c r="CF47" s="291"/>
      <c r="CG47" s="291"/>
      <c r="CH47" s="291"/>
      <c r="CI47" s="291"/>
      <c r="CJ47" s="291"/>
      <c r="CK47" s="291"/>
      <c r="CL47" s="291"/>
      <c r="CM47" s="292"/>
      <c r="CN47" s="302"/>
      <c r="CO47" s="298"/>
      <c r="CP47" s="298"/>
      <c r="CQ47" s="298"/>
      <c r="CR47" s="298"/>
      <c r="CS47" s="298"/>
      <c r="CT47" s="298"/>
      <c r="CU47" s="298"/>
      <c r="CV47" s="298"/>
      <c r="CW47" s="298"/>
      <c r="CX47" s="298"/>
      <c r="CY47" s="298"/>
      <c r="CZ47" s="298"/>
      <c r="DA47" s="298"/>
      <c r="DB47" s="298"/>
      <c r="DC47" s="298"/>
      <c r="DD47" s="303"/>
    </row>
    <row r="48" spans="1:108" s="6" customFormat="1" ht="30" customHeight="1" x14ac:dyDescent="0.2">
      <c r="A48" s="287" t="s">
        <v>20</v>
      </c>
      <c r="B48" s="288"/>
      <c r="C48" s="288"/>
      <c r="D48" s="288"/>
      <c r="E48" s="288"/>
      <c r="F48" s="288"/>
      <c r="G48" s="288"/>
      <c r="H48" s="288"/>
      <c r="I48" s="289"/>
      <c r="J48" s="5"/>
      <c r="K48" s="376" t="s">
        <v>82</v>
      </c>
      <c r="L48" s="376"/>
      <c r="M48" s="376"/>
      <c r="N48" s="376"/>
      <c r="O48" s="376"/>
      <c r="P48" s="376"/>
      <c r="Q48" s="376"/>
      <c r="R48" s="376"/>
      <c r="S48" s="376"/>
      <c r="T48" s="376"/>
      <c r="U48" s="376"/>
      <c r="V48" s="376"/>
      <c r="W48" s="376"/>
      <c r="X48" s="376"/>
      <c r="Y48" s="376"/>
      <c r="Z48" s="376"/>
      <c r="AA48" s="376"/>
      <c r="AB48" s="376"/>
      <c r="AC48" s="376"/>
      <c r="AD48" s="376"/>
      <c r="AE48" s="376"/>
      <c r="AF48" s="376"/>
      <c r="AG48" s="376"/>
      <c r="AH48" s="376"/>
      <c r="AI48" s="376"/>
      <c r="AJ48" s="376"/>
      <c r="AK48" s="376"/>
      <c r="AL48" s="376"/>
      <c r="AM48" s="376"/>
      <c r="AN48" s="376"/>
      <c r="AO48" s="376"/>
      <c r="AP48" s="376"/>
      <c r="AQ48" s="376"/>
      <c r="AR48" s="376"/>
      <c r="AS48" s="376"/>
      <c r="AT48" s="376"/>
      <c r="AU48" s="376"/>
      <c r="AV48" s="376"/>
      <c r="AW48" s="376"/>
      <c r="AX48" s="376"/>
      <c r="AY48" s="376"/>
      <c r="AZ48" s="376"/>
      <c r="BA48" s="376"/>
      <c r="BB48" s="376"/>
      <c r="BC48" s="376"/>
      <c r="BD48" s="376"/>
      <c r="BE48" s="376"/>
      <c r="BF48" s="376"/>
      <c r="BG48" s="376"/>
      <c r="BH48" s="7"/>
      <c r="BI48" s="290" t="s">
        <v>6</v>
      </c>
      <c r="BJ48" s="291"/>
      <c r="BK48" s="291"/>
      <c r="BL48" s="291"/>
      <c r="BM48" s="291"/>
      <c r="BN48" s="291"/>
      <c r="BO48" s="291"/>
      <c r="BP48" s="291"/>
      <c r="BQ48" s="291"/>
      <c r="BR48" s="291"/>
      <c r="BS48" s="292"/>
      <c r="BT48" s="290"/>
      <c r="BU48" s="291"/>
      <c r="BV48" s="291"/>
      <c r="BW48" s="291"/>
      <c r="BX48" s="291"/>
      <c r="BY48" s="291"/>
      <c r="BZ48" s="291"/>
      <c r="CA48" s="291"/>
      <c r="CB48" s="291"/>
      <c r="CC48" s="292"/>
      <c r="CD48" s="290"/>
      <c r="CE48" s="291"/>
      <c r="CF48" s="291"/>
      <c r="CG48" s="291"/>
      <c r="CH48" s="291"/>
      <c r="CI48" s="291"/>
      <c r="CJ48" s="291"/>
      <c r="CK48" s="291"/>
      <c r="CL48" s="291"/>
      <c r="CM48" s="292"/>
      <c r="CN48" s="302"/>
      <c r="CO48" s="298"/>
      <c r="CP48" s="298"/>
      <c r="CQ48" s="298"/>
      <c r="CR48" s="298"/>
      <c r="CS48" s="298"/>
      <c r="CT48" s="298"/>
      <c r="CU48" s="298"/>
      <c r="CV48" s="298"/>
      <c r="CW48" s="298"/>
      <c r="CX48" s="298"/>
      <c r="CY48" s="298"/>
      <c r="CZ48" s="298"/>
      <c r="DA48" s="298"/>
      <c r="DB48" s="298"/>
      <c r="DC48" s="298"/>
      <c r="DD48" s="303"/>
    </row>
    <row r="49" spans="1:108" s="6" customFormat="1" ht="43.5" customHeight="1" x14ac:dyDescent="0.2">
      <c r="A49" s="287" t="s">
        <v>21</v>
      </c>
      <c r="B49" s="288"/>
      <c r="C49" s="288"/>
      <c r="D49" s="288"/>
      <c r="E49" s="288"/>
      <c r="F49" s="288"/>
      <c r="G49" s="288"/>
      <c r="H49" s="288"/>
      <c r="I49" s="289"/>
      <c r="J49" s="5"/>
      <c r="K49" s="376" t="s">
        <v>83</v>
      </c>
      <c r="L49" s="376"/>
      <c r="M49" s="376"/>
      <c r="N49" s="376"/>
      <c r="O49" s="376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  <c r="AK49" s="376"/>
      <c r="AL49" s="376"/>
      <c r="AM49" s="376"/>
      <c r="AN49" s="376"/>
      <c r="AO49" s="376"/>
      <c r="AP49" s="376"/>
      <c r="AQ49" s="376"/>
      <c r="AR49" s="376"/>
      <c r="AS49" s="376"/>
      <c r="AT49" s="376"/>
      <c r="AU49" s="376"/>
      <c r="AV49" s="376"/>
      <c r="AW49" s="376"/>
      <c r="AX49" s="376"/>
      <c r="AY49" s="376"/>
      <c r="AZ49" s="376"/>
      <c r="BA49" s="376"/>
      <c r="BB49" s="376"/>
      <c r="BC49" s="376"/>
      <c r="BD49" s="376"/>
      <c r="BE49" s="376"/>
      <c r="BF49" s="376"/>
      <c r="BG49" s="376"/>
      <c r="BH49" s="7"/>
      <c r="BI49" s="290" t="s">
        <v>6</v>
      </c>
      <c r="BJ49" s="291"/>
      <c r="BK49" s="291"/>
      <c r="BL49" s="291"/>
      <c r="BM49" s="291"/>
      <c r="BN49" s="291"/>
      <c r="BO49" s="291"/>
      <c r="BP49" s="291"/>
      <c r="BQ49" s="291"/>
      <c r="BR49" s="291"/>
      <c r="BS49" s="292"/>
      <c r="BT49" s="290"/>
      <c r="BU49" s="291"/>
      <c r="BV49" s="291"/>
      <c r="BW49" s="291"/>
      <c r="BX49" s="291"/>
      <c r="BY49" s="291"/>
      <c r="BZ49" s="291"/>
      <c r="CA49" s="291"/>
      <c r="CB49" s="291"/>
      <c r="CC49" s="292"/>
      <c r="CD49" s="290"/>
      <c r="CE49" s="291"/>
      <c r="CF49" s="291"/>
      <c r="CG49" s="291"/>
      <c r="CH49" s="291"/>
      <c r="CI49" s="291"/>
      <c r="CJ49" s="291"/>
      <c r="CK49" s="291"/>
      <c r="CL49" s="291"/>
      <c r="CM49" s="292"/>
      <c r="CN49" s="302"/>
      <c r="CO49" s="298"/>
      <c r="CP49" s="298"/>
      <c r="CQ49" s="298"/>
      <c r="CR49" s="298"/>
      <c r="CS49" s="298"/>
      <c r="CT49" s="298"/>
      <c r="CU49" s="298"/>
      <c r="CV49" s="298"/>
      <c r="CW49" s="298"/>
      <c r="CX49" s="298"/>
      <c r="CY49" s="298"/>
      <c r="CZ49" s="298"/>
      <c r="DA49" s="298"/>
      <c r="DB49" s="298"/>
      <c r="DC49" s="298"/>
      <c r="DD49" s="303"/>
    </row>
    <row r="50" spans="1:108" s="6" customFormat="1" ht="15" customHeight="1" x14ac:dyDescent="0.2">
      <c r="A50" s="287" t="s">
        <v>8</v>
      </c>
      <c r="B50" s="288"/>
      <c r="C50" s="288"/>
      <c r="D50" s="288"/>
      <c r="E50" s="288"/>
      <c r="F50" s="288"/>
      <c r="G50" s="288"/>
      <c r="H50" s="288"/>
      <c r="I50" s="289"/>
      <c r="J50" s="5"/>
      <c r="K50" s="376" t="s">
        <v>84</v>
      </c>
      <c r="L50" s="376"/>
      <c r="M50" s="376"/>
      <c r="N50" s="376"/>
      <c r="O50" s="376"/>
      <c r="P50" s="376"/>
      <c r="Q50" s="376"/>
      <c r="R50" s="376"/>
      <c r="S50" s="376"/>
      <c r="T50" s="376"/>
      <c r="U50" s="376"/>
      <c r="V50" s="376"/>
      <c r="W50" s="376"/>
      <c r="X50" s="376"/>
      <c r="Y50" s="376"/>
      <c r="Z50" s="376"/>
      <c r="AA50" s="376"/>
      <c r="AB50" s="376"/>
      <c r="AC50" s="376"/>
      <c r="AD50" s="376"/>
      <c r="AE50" s="376"/>
      <c r="AF50" s="376"/>
      <c r="AG50" s="376"/>
      <c r="AH50" s="376"/>
      <c r="AI50" s="376"/>
      <c r="AJ50" s="376"/>
      <c r="AK50" s="376"/>
      <c r="AL50" s="376"/>
      <c r="AM50" s="376"/>
      <c r="AN50" s="376"/>
      <c r="AO50" s="376"/>
      <c r="AP50" s="376"/>
      <c r="AQ50" s="376"/>
      <c r="AR50" s="376"/>
      <c r="AS50" s="376"/>
      <c r="AT50" s="376"/>
      <c r="AU50" s="376"/>
      <c r="AV50" s="376"/>
      <c r="AW50" s="376"/>
      <c r="AX50" s="376"/>
      <c r="AY50" s="376"/>
      <c r="AZ50" s="376"/>
      <c r="BA50" s="376"/>
      <c r="BB50" s="376"/>
      <c r="BC50" s="376"/>
      <c r="BD50" s="376"/>
      <c r="BE50" s="376"/>
      <c r="BF50" s="376"/>
      <c r="BG50" s="376"/>
      <c r="BH50" s="7"/>
      <c r="BI50" s="290" t="s">
        <v>125</v>
      </c>
      <c r="BJ50" s="291"/>
      <c r="BK50" s="291"/>
      <c r="BL50" s="291"/>
      <c r="BM50" s="291"/>
      <c r="BN50" s="291"/>
      <c r="BO50" s="291"/>
      <c r="BP50" s="291"/>
      <c r="BQ50" s="291"/>
      <c r="BR50" s="291"/>
      <c r="BS50" s="292"/>
      <c r="BT50" s="290"/>
      <c r="BU50" s="291"/>
      <c r="BV50" s="291"/>
      <c r="BW50" s="291"/>
      <c r="BX50" s="291"/>
      <c r="BY50" s="291"/>
      <c r="BZ50" s="291"/>
      <c r="CA50" s="291"/>
      <c r="CB50" s="291"/>
      <c r="CC50" s="292"/>
      <c r="CD50" s="290"/>
      <c r="CE50" s="291"/>
      <c r="CF50" s="291"/>
      <c r="CG50" s="291"/>
      <c r="CH50" s="291"/>
      <c r="CI50" s="291"/>
      <c r="CJ50" s="291"/>
      <c r="CK50" s="291"/>
      <c r="CL50" s="291"/>
      <c r="CM50" s="292"/>
      <c r="CN50" s="302"/>
      <c r="CO50" s="298"/>
      <c r="CP50" s="298"/>
      <c r="CQ50" s="298"/>
      <c r="CR50" s="298"/>
      <c r="CS50" s="298"/>
      <c r="CT50" s="298"/>
      <c r="CU50" s="298"/>
      <c r="CV50" s="298"/>
      <c r="CW50" s="298"/>
      <c r="CX50" s="298"/>
      <c r="CY50" s="298"/>
      <c r="CZ50" s="298"/>
      <c r="DA50" s="298"/>
      <c r="DB50" s="298"/>
      <c r="DC50" s="298"/>
      <c r="DD50" s="303"/>
    </row>
    <row r="51" spans="1:108" s="6" customFormat="1" ht="41.25" customHeight="1" x14ac:dyDescent="0.2">
      <c r="A51" s="287" t="s">
        <v>9</v>
      </c>
      <c r="B51" s="288"/>
      <c r="C51" s="288"/>
      <c r="D51" s="288"/>
      <c r="E51" s="288"/>
      <c r="F51" s="288"/>
      <c r="G51" s="288"/>
      <c r="H51" s="288"/>
      <c r="I51" s="289"/>
      <c r="J51" s="5"/>
      <c r="K51" s="376" t="s">
        <v>129</v>
      </c>
      <c r="L51" s="376"/>
      <c r="M51" s="376"/>
      <c r="N51" s="376"/>
      <c r="O51" s="376"/>
      <c r="P51" s="376"/>
      <c r="Q51" s="376"/>
      <c r="R51" s="376"/>
      <c r="S51" s="376"/>
      <c r="T51" s="376"/>
      <c r="U51" s="376"/>
      <c r="V51" s="376"/>
      <c r="W51" s="376"/>
      <c r="X51" s="376"/>
      <c r="Y51" s="376"/>
      <c r="Z51" s="376"/>
      <c r="AA51" s="376"/>
      <c r="AB51" s="376"/>
      <c r="AC51" s="376"/>
      <c r="AD51" s="376"/>
      <c r="AE51" s="376"/>
      <c r="AF51" s="376"/>
      <c r="AG51" s="376"/>
      <c r="AH51" s="376"/>
      <c r="AI51" s="376"/>
      <c r="AJ51" s="376"/>
      <c r="AK51" s="376"/>
      <c r="AL51" s="376"/>
      <c r="AM51" s="376"/>
      <c r="AN51" s="376"/>
      <c r="AO51" s="376"/>
      <c r="AP51" s="376"/>
      <c r="AQ51" s="376"/>
      <c r="AR51" s="376"/>
      <c r="AS51" s="376"/>
      <c r="AT51" s="376"/>
      <c r="AU51" s="376"/>
      <c r="AV51" s="376"/>
      <c r="AW51" s="376"/>
      <c r="AX51" s="376"/>
      <c r="AY51" s="376"/>
      <c r="AZ51" s="376"/>
      <c r="BA51" s="376"/>
      <c r="BB51" s="376"/>
      <c r="BC51" s="376"/>
      <c r="BD51" s="376"/>
      <c r="BE51" s="376"/>
      <c r="BF51" s="376"/>
      <c r="BG51" s="376"/>
      <c r="BH51" s="7"/>
      <c r="BI51" s="290" t="s">
        <v>6</v>
      </c>
      <c r="BJ51" s="291"/>
      <c r="BK51" s="291"/>
      <c r="BL51" s="291"/>
      <c r="BM51" s="291"/>
      <c r="BN51" s="291"/>
      <c r="BO51" s="291"/>
      <c r="BP51" s="291"/>
      <c r="BQ51" s="291"/>
      <c r="BR51" s="291"/>
      <c r="BS51" s="292"/>
      <c r="BT51" s="290"/>
      <c r="BU51" s="291"/>
      <c r="BV51" s="291"/>
      <c r="BW51" s="291"/>
      <c r="BX51" s="291"/>
      <c r="BY51" s="291"/>
      <c r="BZ51" s="291"/>
      <c r="CA51" s="291"/>
      <c r="CB51" s="291"/>
      <c r="CC51" s="292"/>
      <c r="CD51" s="290"/>
      <c r="CE51" s="291"/>
      <c r="CF51" s="291"/>
      <c r="CG51" s="291"/>
      <c r="CH51" s="291"/>
      <c r="CI51" s="291"/>
      <c r="CJ51" s="291"/>
      <c r="CK51" s="291"/>
      <c r="CL51" s="291"/>
      <c r="CM51" s="292"/>
      <c r="CN51" s="302"/>
      <c r="CO51" s="298"/>
      <c r="CP51" s="298"/>
      <c r="CQ51" s="298"/>
      <c r="CR51" s="298"/>
      <c r="CS51" s="298"/>
      <c r="CT51" s="298"/>
      <c r="CU51" s="298"/>
      <c r="CV51" s="298"/>
      <c r="CW51" s="298"/>
      <c r="CX51" s="298"/>
      <c r="CY51" s="298"/>
      <c r="CZ51" s="298"/>
      <c r="DA51" s="298"/>
      <c r="DB51" s="298"/>
      <c r="DC51" s="298"/>
      <c r="DD51" s="303"/>
    </row>
    <row r="52" spans="1:108" s="6" customFormat="1" ht="15" customHeight="1" x14ac:dyDescent="0.2">
      <c r="A52" s="287" t="s">
        <v>34</v>
      </c>
      <c r="B52" s="288"/>
      <c r="C52" s="288"/>
      <c r="D52" s="288"/>
      <c r="E52" s="288"/>
      <c r="F52" s="288"/>
      <c r="G52" s="288"/>
      <c r="H52" s="288"/>
      <c r="I52" s="289"/>
      <c r="J52" s="5"/>
      <c r="K52" s="376" t="s">
        <v>85</v>
      </c>
      <c r="L52" s="376"/>
      <c r="M52" s="376"/>
      <c r="N52" s="376"/>
      <c r="O52" s="376"/>
      <c r="P52" s="376"/>
      <c r="Q52" s="376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76"/>
      <c r="AG52" s="376"/>
      <c r="AH52" s="376"/>
      <c r="AI52" s="376"/>
      <c r="AJ52" s="376"/>
      <c r="AK52" s="376"/>
      <c r="AL52" s="376"/>
      <c r="AM52" s="376"/>
      <c r="AN52" s="376"/>
      <c r="AO52" s="376"/>
      <c r="AP52" s="376"/>
      <c r="AQ52" s="376"/>
      <c r="AR52" s="376"/>
      <c r="AS52" s="376"/>
      <c r="AT52" s="376"/>
      <c r="AU52" s="376"/>
      <c r="AV52" s="376"/>
      <c r="AW52" s="376"/>
      <c r="AX52" s="376"/>
      <c r="AY52" s="376"/>
      <c r="AZ52" s="376"/>
      <c r="BA52" s="376"/>
      <c r="BB52" s="376"/>
      <c r="BC52" s="376"/>
      <c r="BD52" s="376"/>
      <c r="BE52" s="376"/>
      <c r="BF52" s="376"/>
      <c r="BG52" s="376"/>
      <c r="BH52" s="7"/>
      <c r="BI52" s="290" t="s">
        <v>32</v>
      </c>
      <c r="BJ52" s="291"/>
      <c r="BK52" s="291"/>
      <c r="BL52" s="291"/>
      <c r="BM52" s="291"/>
      <c r="BN52" s="291"/>
      <c r="BO52" s="291"/>
      <c r="BP52" s="291"/>
      <c r="BQ52" s="291"/>
      <c r="BR52" s="291"/>
      <c r="BS52" s="292"/>
      <c r="BT52" s="290" t="s">
        <v>32</v>
      </c>
      <c r="BU52" s="291"/>
      <c r="BV52" s="291"/>
      <c r="BW52" s="291"/>
      <c r="BX52" s="291"/>
      <c r="BY52" s="291"/>
      <c r="BZ52" s="291"/>
      <c r="CA52" s="291"/>
      <c r="CB52" s="291"/>
      <c r="CC52" s="292"/>
      <c r="CD52" s="290" t="s">
        <v>32</v>
      </c>
      <c r="CE52" s="291"/>
      <c r="CF52" s="291"/>
      <c r="CG52" s="291"/>
      <c r="CH52" s="291"/>
      <c r="CI52" s="291"/>
      <c r="CJ52" s="291"/>
      <c r="CK52" s="291"/>
      <c r="CL52" s="291"/>
      <c r="CM52" s="292"/>
      <c r="CN52" s="293" t="s">
        <v>32</v>
      </c>
      <c r="CO52" s="294"/>
      <c r="CP52" s="294"/>
      <c r="CQ52" s="294"/>
      <c r="CR52" s="294"/>
      <c r="CS52" s="294"/>
      <c r="CT52" s="294"/>
      <c r="CU52" s="294"/>
      <c r="CV52" s="294"/>
      <c r="CW52" s="294"/>
      <c r="CX52" s="294"/>
      <c r="CY52" s="294"/>
      <c r="CZ52" s="294"/>
      <c r="DA52" s="294"/>
      <c r="DB52" s="294"/>
      <c r="DC52" s="294"/>
      <c r="DD52" s="295"/>
    </row>
    <row r="53" spans="1:108" s="6" customFormat="1" ht="29.25" customHeight="1" x14ac:dyDescent="0.2">
      <c r="A53" s="287" t="s">
        <v>7</v>
      </c>
      <c r="B53" s="288"/>
      <c r="C53" s="288"/>
      <c r="D53" s="288"/>
      <c r="E53" s="288"/>
      <c r="F53" s="288"/>
      <c r="G53" s="288"/>
      <c r="H53" s="288"/>
      <c r="I53" s="289"/>
      <c r="J53" s="5"/>
      <c r="K53" s="376" t="s">
        <v>86</v>
      </c>
      <c r="L53" s="376"/>
      <c r="M53" s="376"/>
      <c r="N53" s="376"/>
      <c r="O53" s="376"/>
      <c r="P53" s="376"/>
      <c r="Q53" s="376"/>
      <c r="R53" s="376"/>
      <c r="S53" s="376"/>
      <c r="T53" s="376"/>
      <c r="U53" s="376"/>
      <c r="V53" s="376"/>
      <c r="W53" s="376"/>
      <c r="X53" s="376"/>
      <c r="Y53" s="376"/>
      <c r="Z53" s="376"/>
      <c r="AA53" s="376"/>
      <c r="AB53" s="376"/>
      <c r="AC53" s="376"/>
      <c r="AD53" s="376"/>
      <c r="AE53" s="376"/>
      <c r="AF53" s="376"/>
      <c r="AG53" s="376"/>
      <c r="AH53" s="376"/>
      <c r="AI53" s="376"/>
      <c r="AJ53" s="376"/>
      <c r="AK53" s="376"/>
      <c r="AL53" s="376"/>
      <c r="AM53" s="376"/>
      <c r="AN53" s="376"/>
      <c r="AO53" s="376"/>
      <c r="AP53" s="376"/>
      <c r="AQ53" s="376"/>
      <c r="AR53" s="376"/>
      <c r="AS53" s="376"/>
      <c r="AT53" s="376"/>
      <c r="AU53" s="376"/>
      <c r="AV53" s="376"/>
      <c r="AW53" s="376"/>
      <c r="AX53" s="376"/>
      <c r="AY53" s="376"/>
      <c r="AZ53" s="376"/>
      <c r="BA53" s="376"/>
      <c r="BB53" s="376"/>
      <c r="BC53" s="376"/>
      <c r="BD53" s="376"/>
      <c r="BE53" s="376"/>
      <c r="BF53" s="376"/>
      <c r="BG53" s="376"/>
      <c r="BH53" s="7"/>
      <c r="BI53" s="290" t="s">
        <v>87</v>
      </c>
      <c r="BJ53" s="291"/>
      <c r="BK53" s="291"/>
      <c r="BL53" s="291"/>
      <c r="BM53" s="291"/>
      <c r="BN53" s="291"/>
      <c r="BO53" s="291"/>
      <c r="BP53" s="291"/>
      <c r="BQ53" s="291"/>
      <c r="BR53" s="291"/>
      <c r="BS53" s="292"/>
      <c r="BT53" s="290"/>
      <c r="BU53" s="291"/>
      <c r="BV53" s="291"/>
      <c r="BW53" s="291"/>
      <c r="BX53" s="291"/>
      <c r="BY53" s="291"/>
      <c r="BZ53" s="291"/>
      <c r="CA53" s="291"/>
      <c r="CB53" s="291"/>
      <c r="CC53" s="292"/>
      <c r="CD53" s="290" t="s">
        <v>32</v>
      </c>
      <c r="CE53" s="291"/>
      <c r="CF53" s="291"/>
      <c r="CG53" s="291"/>
      <c r="CH53" s="291"/>
      <c r="CI53" s="291"/>
      <c r="CJ53" s="291"/>
      <c r="CK53" s="291"/>
      <c r="CL53" s="291"/>
      <c r="CM53" s="292"/>
      <c r="CN53" s="293" t="s">
        <v>32</v>
      </c>
      <c r="CO53" s="294"/>
      <c r="CP53" s="294"/>
      <c r="CQ53" s="294"/>
      <c r="CR53" s="294"/>
      <c r="CS53" s="294"/>
      <c r="CT53" s="294"/>
      <c r="CU53" s="294"/>
      <c r="CV53" s="294"/>
      <c r="CW53" s="294"/>
      <c r="CX53" s="294"/>
      <c r="CY53" s="294"/>
      <c r="CZ53" s="294"/>
      <c r="DA53" s="294"/>
      <c r="DB53" s="294"/>
      <c r="DC53" s="294"/>
      <c r="DD53" s="295"/>
    </row>
    <row r="54" spans="1:108" s="6" customFormat="1" ht="30" customHeight="1" x14ac:dyDescent="0.2">
      <c r="A54" s="287" t="s">
        <v>8</v>
      </c>
      <c r="B54" s="288"/>
      <c r="C54" s="288"/>
      <c r="D54" s="288"/>
      <c r="E54" s="288"/>
      <c r="F54" s="288"/>
      <c r="G54" s="288"/>
      <c r="H54" s="288"/>
      <c r="I54" s="289"/>
      <c r="J54" s="5"/>
      <c r="K54" s="376" t="s">
        <v>88</v>
      </c>
      <c r="L54" s="376"/>
      <c r="M54" s="376"/>
      <c r="N54" s="376"/>
      <c r="O54" s="376"/>
      <c r="P54" s="376"/>
      <c r="Q54" s="376"/>
      <c r="R54" s="376"/>
      <c r="S54" s="376"/>
      <c r="T54" s="376"/>
      <c r="U54" s="376"/>
      <c r="V54" s="376"/>
      <c r="W54" s="376"/>
      <c r="X54" s="376"/>
      <c r="Y54" s="376"/>
      <c r="Z54" s="376"/>
      <c r="AA54" s="376"/>
      <c r="AB54" s="376"/>
      <c r="AC54" s="376"/>
      <c r="AD54" s="376"/>
      <c r="AE54" s="376"/>
      <c r="AF54" s="376"/>
      <c r="AG54" s="376"/>
      <c r="AH54" s="376"/>
      <c r="AI54" s="376"/>
      <c r="AJ54" s="376"/>
      <c r="AK54" s="376"/>
      <c r="AL54" s="376"/>
      <c r="AM54" s="376"/>
      <c r="AN54" s="376"/>
      <c r="AO54" s="376"/>
      <c r="AP54" s="376"/>
      <c r="AQ54" s="376"/>
      <c r="AR54" s="376"/>
      <c r="AS54" s="376"/>
      <c r="AT54" s="376"/>
      <c r="AU54" s="376"/>
      <c r="AV54" s="376"/>
      <c r="AW54" s="376"/>
      <c r="AX54" s="376"/>
      <c r="AY54" s="376"/>
      <c r="AZ54" s="376"/>
      <c r="BA54" s="376"/>
      <c r="BB54" s="376"/>
      <c r="BC54" s="376"/>
      <c r="BD54" s="376"/>
      <c r="BE54" s="376"/>
      <c r="BF54" s="376"/>
      <c r="BG54" s="376"/>
      <c r="BH54" s="7"/>
      <c r="BI54" s="290" t="s">
        <v>87</v>
      </c>
      <c r="BJ54" s="291"/>
      <c r="BK54" s="291"/>
      <c r="BL54" s="291"/>
      <c r="BM54" s="291"/>
      <c r="BN54" s="291"/>
      <c r="BO54" s="291"/>
      <c r="BP54" s="291"/>
      <c r="BQ54" s="291"/>
      <c r="BR54" s="291"/>
      <c r="BS54" s="292"/>
      <c r="BT54" s="290"/>
      <c r="BU54" s="291"/>
      <c r="BV54" s="291"/>
      <c r="BW54" s="291"/>
      <c r="BX54" s="291"/>
      <c r="BY54" s="291"/>
      <c r="BZ54" s="291"/>
      <c r="CA54" s="291"/>
      <c r="CB54" s="291"/>
      <c r="CC54" s="292"/>
      <c r="CD54" s="290" t="s">
        <v>32</v>
      </c>
      <c r="CE54" s="291"/>
      <c r="CF54" s="291"/>
      <c r="CG54" s="291"/>
      <c r="CH54" s="291"/>
      <c r="CI54" s="291"/>
      <c r="CJ54" s="291"/>
      <c r="CK54" s="291"/>
      <c r="CL54" s="291"/>
      <c r="CM54" s="292"/>
      <c r="CN54" s="293" t="s">
        <v>32</v>
      </c>
      <c r="CO54" s="294"/>
      <c r="CP54" s="294"/>
      <c r="CQ54" s="294"/>
      <c r="CR54" s="294"/>
      <c r="CS54" s="294"/>
      <c r="CT54" s="294"/>
      <c r="CU54" s="294"/>
      <c r="CV54" s="294"/>
      <c r="CW54" s="294"/>
      <c r="CX54" s="294"/>
      <c r="CY54" s="294"/>
      <c r="CZ54" s="294"/>
      <c r="DA54" s="294"/>
      <c r="DB54" s="294"/>
      <c r="DC54" s="294"/>
      <c r="DD54" s="295"/>
    </row>
    <row r="55" spans="1:108" s="6" customFormat="1" ht="57" customHeight="1" x14ac:dyDescent="0.2">
      <c r="A55" s="287" t="s">
        <v>89</v>
      </c>
      <c r="B55" s="288"/>
      <c r="C55" s="288"/>
      <c r="D55" s="288"/>
      <c r="E55" s="288"/>
      <c r="F55" s="288"/>
      <c r="G55" s="288"/>
      <c r="H55" s="288"/>
      <c r="I55" s="289"/>
      <c r="J55" s="5"/>
      <c r="K55" s="376" t="s">
        <v>90</v>
      </c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6"/>
      <c r="W55" s="376"/>
      <c r="X55" s="376"/>
      <c r="Y55" s="376"/>
      <c r="Z55" s="376"/>
      <c r="AA55" s="376"/>
      <c r="AB55" s="376"/>
      <c r="AC55" s="376"/>
      <c r="AD55" s="376"/>
      <c r="AE55" s="376"/>
      <c r="AF55" s="376"/>
      <c r="AG55" s="376"/>
      <c r="AH55" s="376"/>
      <c r="AI55" s="376"/>
      <c r="AJ55" s="376"/>
      <c r="AK55" s="376"/>
      <c r="AL55" s="376"/>
      <c r="AM55" s="376"/>
      <c r="AN55" s="376"/>
      <c r="AO55" s="376"/>
      <c r="AP55" s="376"/>
      <c r="AQ55" s="376"/>
      <c r="AR55" s="376"/>
      <c r="AS55" s="376"/>
      <c r="AT55" s="376"/>
      <c r="AU55" s="376"/>
      <c r="AV55" s="376"/>
      <c r="AW55" s="376"/>
      <c r="AX55" s="376"/>
      <c r="AY55" s="376"/>
      <c r="AZ55" s="376"/>
      <c r="BA55" s="376"/>
      <c r="BB55" s="376"/>
      <c r="BC55" s="376"/>
      <c r="BD55" s="376"/>
      <c r="BE55" s="376"/>
      <c r="BF55" s="376"/>
      <c r="BG55" s="376"/>
      <c r="BH55" s="7"/>
      <c r="BI55" s="290" t="s">
        <v>32</v>
      </c>
      <c r="BJ55" s="291"/>
      <c r="BK55" s="291"/>
      <c r="BL55" s="291"/>
      <c r="BM55" s="291"/>
      <c r="BN55" s="291"/>
      <c r="BO55" s="291"/>
      <c r="BP55" s="291"/>
      <c r="BQ55" s="291"/>
      <c r="BR55" s="291"/>
      <c r="BS55" s="292"/>
      <c r="BT55" s="290" t="s">
        <v>32</v>
      </c>
      <c r="BU55" s="291"/>
      <c r="BV55" s="291"/>
      <c r="BW55" s="291"/>
      <c r="BX55" s="291"/>
      <c r="BY55" s="291"/>
      <c r="BZ55" s="291"/>
      <c r="CA55" s="291"/>
      <c r="CB55" s="291"/>
      <c r="CC55" s="292"/>
      <c r="CD55" s="290" t="s">
        <v>32</v>
      </c>
      <c r="CE55" s="291"/>
      <c r="CF55" s="291"/>
      <c r="CG55" s="291"/>
      <c r="CH55" s="291"/>
      <c r="CI55" s="291"/>
      <c r="CJ55" s="291"/>
      <c r="CK55" s="291"/>
      <c r="CL55" s="291"/>
      <c r="CM55" s="292"/>
      <c r="CN55" s="293" t="s">
        <v>32</v>
      </c>
      <c r="CO55" s="294"/>
      <c r="CP55" s="294"/>
      <c r="CQ55" s="294"/>
      <c r="CR55" s="294"/>
      <c r="CS55" s="294"/>
      <c r="CT55" s="294"/>
      <c r="CU55" s="294"/>
      <c r="CV55" s="294"/>
      <c r="CW55" s="294"/>
      <c r="CX55" s="294"/>
      <c r="CY55" s="294"/>
      <c r="CZ55" s="294"/>
      <c r="DA55" s="294"/>
      <c r="DB55" s="294"/>
      <c r="DC55" s="294"/>
      <c r="DD55" s="295"/>
    </row>
    <row r="56" spans="1:108" s="6" customFormat="1" ht="30" customHeight="1" x14ac:dyDescent="0.2">
      <c r="A56" s="287" t="s">
        <v>7</v>
      </c>
      <c r="B56" s="288"/>
      <c r="C56" s="288"/>
      <c r="D56" s="288"/>
      <c r="E56" s="288"/>
      <c r="F56" s="288"/>
      <c r="G56" s="288"/>
      <c r="H56" s="288"/>
      <c r="I56" s="289"/>
      <c r="J56" s="5"/>
      <c r="K56" s="376" t="s">
        <v>92</v>
      </c>
      <c r="L56" s="376"/>
      <c r="M56" s="376"/>
      <c r="N56" s="376"/>
      <c r="O56" s="376"/>
      <c r="P56" s="376"/>
      <c r="Q56" s="376"/>
      <c r="R56" s="376"/>
      <c r="S56" s="376"/>
      <c r="T56" s="376"/>
      <c r="U56" s="376"/>
      <c r="V56" s="376"/>
      <c r="W56" s="376"/>
      <c r="X56" s="376"/>
      <c r="Y56" s="376"/>
      <c r="Z56" s="376"/>
      <c r="AA56" s="376"/>
      <c r="AB56" s="376"/>
      <c r="AC56" s="376"/>
      <c r="AD56" s="376"/>
      <c r="AE56" s="376"/>
      <c r="AF56" s="376"/>
      <c r="AG56" s="376"/>
      <c r="AH56" s="376"/>
      <c r="AI56" s="376"/>
      <c r="AJ56" s="376"/>
      <c r="AK56" s="376"/>
      <c r="AL56" s="376"/>
      <c r="AM56" s="376"/>
      <c r="AN56" s="376"/>
      <c r="AO56" s="376"/>
      <c r="AP56" s="376"/>
      <c r="AQ56" s="376"/>
      <c r="AR56" s="376"/>
      <c r="AS56" s="376"/>
      <c r="AT56" s="376"/>
      <c r="AU56" s="376"/>
      <c r="AV56" s="376"/>
      <c r="AW56" s="376"/>
      <c r="AX56" s="376"/>
      <c r="AY56" s="376"/>
      <c r="AZ56" s="376"/>
      <c r="BA56" s="376"/>
      <c r="BB56" s="376"/>
      <c r="BC56" s="376"/>
      <c r="BD56" s="376"/>
      <c r="BE56" s="376"/>
      <c r="BF56" s="376"/>
      <c r="BG56" s="376"/>
      <c r="BH56" s="7"/>
      <c r="BI56" s="290" t="s">
        <v>91</v>
      </c>
      <c r="BJ56" s="291"/>
      <c r="BK56" s="291"/>
      <c r="BL56" s="291"/>
      <c r="BM56" s="291"/>
      <c r="BN56" s="291"/>
      <c r="BO56" s="291"/>
      <c r="BP56" s="291"/>
      <c r="BQ56" s="291"/>
      <c r="BR56" s="291"/>
      <c r="BS56" s="292"/>
      <c r="BT56" s="290"/>
      <c r="BU56" s="291"/>
      <c r="BV56" s="291"/>
      <c r="BW56" s="291"/>
      <c r="BX56" s="291"/>
      <c r="BY56" s="291"/>
      <c r="BZ56" s="291"/>
      <c r="CA56" s="291"/>
      <c r="CB56" s="291"/>
      <c r="CC56" s="292"/>
      <c r="CD56" s="290"/>
      <c r="CE56" s="291"/>
      <c r="CF56" s="291"/>
      <c r="CG56" s="291"/>
      <c r="CH56" s="291"/>
      <c r="CI56" s="291"/>
      <c r="CJ56" s="291"/>
      <c r="CK56" s="291"/>
      <c r="CL56" s="291"/>
      <c r="CM56" s="292"/>
      <c r="CN56" s="302"/>
      <c r="CO56" s="298"/>
      <c r="CP56" s="298"/>
      <c r="CQ56" s="298"/>
      <c r="CR56" s="298"/>
      <c r="CS56" s="298"/>
      <c r="CT56" s="298"/>
      <c r="CU56" s="298"/>
      <c r="CV56" s="298"/>
      <c r="CW56" s="298"/>
      <c r="CX56" s="298"/>
      <c r="CY56" s="298"/>
      <c r="CZ56" s="298"/>
      <c r="DA56" s="298"/>
      <c r="DB56" s="298"/>
      <c r="DC56" s="298"/>
      <c r="DD56" s="303"/>
    </row>
    <row r="57" spans="1:108" s="6" customFormat="1" ht="15" customHeight="1" x14ac:dyDescent="0.2">
      <c r="A57" s="287" t="s">
        <v>93</v>
      </c>
      <c r="B57" s="288"/>
      <c r="C57" s="288"/>
      <c r="D57" s="288"/>
      <c r="E57" s="288"/>
      <c r="F57" s="288"/>
      <c r="G57" s="288"/>
      <c r="H57" s="288"/>
      <c r="I57" s="289"/>
      <c r="J57" s="5"/>
      <c r="K57" s="376" t="s">
        <v>94</v>
      </c>
      <c r="L57" s="376"/>
      <c r="M57" s="376"/>
      <c r="N57" s="376"/>
      <c r="O57" s="376"/>
      <c r="P57" s="376"/>
      <c r="Q57" s="376"/>
      <c r="R57" s="376"/>
      <c r="S57" s="376"/>
      <c r="T57" s="376"/>
      <c r="U57" s="376"/>
      <c r="V57" s="376"/>
      <c r="W57" s="376"/>
      <c r="X57" s="376"/>
      <c r="Y57" s="376"/>
      <c r="Z57" s="376"/>
      <c r="AA57" s="376"/>
      <c r="AB57" s="376"/>
      <c r="AC57" s="376"/>
      <c r="AD57" s="376"/>
      <c r="AE57" s="376"/>
      <c r="AF57" s="376"/>
      <c r="AG57" s="376"/>
      <c r="AH57" s="376"/>
      <c r="AI57" s="376"/>
      <c r="AJ57" s="376"/>
      <c r="AK57" s="376"/>
      <c r="AL57" s="376"/>
      <c r="AM57" s="376"/>
      <c r="AN57" s="376"/>
      <c r="AO57" s="376"/>
      <c r="AP57" s="376"/>
      <c r="AQ57" s="376"/>
      <c r="AR57" s="376"/>
      <c r="AS57" s="376"/>
      <c r="AT57" s="376"/>
      <c r="AU57" s="376"/>
      <c r="AV57" s="376"/>
      <c r="AW57" s="376"/>
      <c r="AX57" s="376"/>
      <c r="AY57" s="376"/>
      <c r="AZ57" s="376"/>
      <c r="BA57" s="376"/>
      <c r="BB57" s="376"/>
      <c r="BC57" s="376"/>
      <c r="BD57" s="376"/>
      <c r="BE57" s="376"/>
      <c r="BF57" s="376"/>
      <c r="BG57" s="376"/>
      <c r="BH57" s="7"/>
      <c r="BI57" s="290" t="s">
        <v>127</v>
      </c>
      <c r="BJ57" s="291"/>
      <c r="BK57" s="291"/>
      <c r="BL57" s="291"/>
      <c r="BM57" s="291"/>
      <c r="BN57" s="291"/>
      <c r="BO57" s="291"/>
      <c r="BP57" s="291"/>
      <c r="BQ57" s="291"/>
      <c r="BR57" s="291"/>
      <c r="BS57" s="292"/>
      <c r="BT57" s="290"/>
      <c r="BU57" s="291"/>
      <c r="BV57" s="291"/>
      <c r="BW57" s="291"/>
      <c r="BX57" s="291"/>
      <c r="BY57" s="291"/>
      <c r="BZ57" s="291"/>
      <c r="CA57" s="291"/>
      <c r="CB57" s="291"/>
      <c r="CC57" s="292"/>
      <c r="CD57" s="290"/>
      <c r="CE57" s="291"/>
      <c r="CF57" s="291"/>
      <c r="CG57" s="291"/>
      <c r="CH57" s="291"/>
      <c r="CI57" s="291"/>
      <c r="CJ57" s="291"/>
      <c r="CK57" s="291"/>
      <c r="CL57" s="291"/>
      <c r="CM57" s="292"/>
      <c r="CN57" s="302"/>
      <c r="CO57" s="298"/>
      <c r="CP57" s="298"/>
      <c r="CQ57" s="298"/>
      <c r="CR57" s="298"/>
      <c r="CS57" s="298"/>
      <c r="CT57" s="298"/>
      <c r="CU57" s="298"/>
      <c r="CV57" s="298"/>
      <c r="CW57" s="298"/>
      <c r="CX57" s="298"/>
      <c r="CY57" s="298"/>
      <c r="CZ57" s="298"/>
      <c r="DA57" s="298"/>
      <c r="DB57" s="298"/>
      <c r="DC57" s="298"/>
      <c r="DD57" s="303"/>
    </row>
    <row r="58" spans="1:108" s="6" customFormat="1" ht="30" customHeight="1" x14ac:dyDescent="0.2">
      <c r="A58" s="287" t="s">
        <v>95</v>
      </c>
      <c r="B58" s="288"/>
      <c r="C58" s="288"/>
      <c r="D58" s="288"/>
      <c r="E58" s="288"/>
      <c r="F58" s="288"/>
      <c r="G58" s="288"/>
      <c r="H58" s="288"/>
      <c r="I58" s="289"/>
      <c r="J58" s="5"/>
      <c r="K58" s="376" t="s">
        <v>96</v>
      </c>
      <c r="L58" s="376"/>
      <c r="M58" s="376"/>
      <c r="N58" s="376"/>
      <c r="O58" s="376"/>
      <c r="P58" s="376"/>
      <c r="Q58" s="376"/>
      <c r="R58" s="376"/>
      <c r="S58" s="376"/>
      <c r="T58" s="376"/>
      <c r="U58" s="376"/>
      <c r="V58" s="376"/>
      <c r="W58" s="376"/>
      <c r="X58" s="376"/>
      <c r="Y58" s="376"/>
      <c r="Z58" s="376"/>
      <c r="AA58" s="376"/>
      <c r="AB58" s="376"/>
      <c r="AC58" s="376"/>
      <c r="AD58" s="376"/>
      <c r="AE58" s="376"/>
      <c r="AF58" s="376"/>
      <c r="AG58" s="376"/>
      <c r="AH58" s="376"/>
      <c r="AI58" s="376"/>
      <c r="AJ58" s="376"/>
      <c r="AK58" s="376"/>
      <c r="AL58" s="376"/>
      <c r="AM58" s="376"/>
      <c r="AN58" s="376"/>
      <c r="AO58" s="376"/>
      <c r="AP58" s="376"/>
      <c r="AQ58" s="376"/>
      <c r="AR58" s="376"/>
      <c r="AS58" s="376"/>
      <c r="AT58" s="376"/>
      <c r="AU58" s="376"/>
      <c r="AV58" s="376"/>
      <c r="AW58" s="376"/>
      <c r="AX58" s="376"/>
      <c r="AY58" s="376"/>
      <c r="AZ58" s="376"/>
      <c r="BA58" s="376"/>
      <c r="BB58" s="376"/>
      <c r="BC58" s="376"/>
      <c r="BD58" s="376"/>
      <c r="BE58" s="376"/>
      <c r="BF58" s="376"/>
      <c r="BG58" s="376"/>
      <c r="BH58" s="7"/>
      <c r="BI58" s="290" t="s">
        <v>127</v>
      </c>
      <c r="BJ58" s="291"/>
      <c r="BK58" s="291"/>
      <c r="BL58" s="291"/>
      <c r="BM58" s="291"/>
      <c r="BN58" s="291"/>
      <c r="BO58" s="291"/>
      <c r="BP58" s="291"/>
      <c r="BQ58" s="291"/>
      <c r="BR58" s="291"/>
      <c r="BS58" s="292"/>
      <c r="BT58" s="290"/>
      <c r="BU58" s="291"/>
      <c r="BV58" s="291"/>
      <c r="BW58" s="291"/>
      <c r="BX58" s="291"/>
      <c r="BY58" s="291"/>
      <c r="BZ58" s="291"/>
      <c r="CA58" s="291"/>
      <c r="CB58" s="291"/>
      <c r="CC58" s="292"/>
      <c r="CD58" s="290"/>
      <c r="CE58" s="291"/>
      <c r="CF58" s="291"/>
      <c r="CG58" s="291"/>
      <c r="CH58" s="291"/>
      <c r="CI58" s="291"/>
      <c r="CJ58" s="291"/>
      <c r="CK58" s="291"/>
      <c r="CL58" s="291"/>
      <c r="CM58" s="292"/>
      <c r="CN58" s="302"/>
      <c r="CO58" s="298"/>
      <c r="CP58" s="298"/>
      <c r="CQ58" s="298"/>
      <c r="CR58" s="298"/>
      <c r="CS58" s="298"/>
      <c r="CT58" s="298"/>
      <c r="CU58" s="298"/>
      <c r="CV58" s="298"/>
      <c r="CW58" s="298"/>
      <c r="CX58" s="298"/>
      <c r="CY58" s="298"/>
      <c r="CZ58" s="298"/>
      <c r="DA58" s="298"/>
      <c r="DB58" s="298"/>
      <c r="DC58" s="298"/>
      <c r="DD58" s="303"/>
    </row>
    <row r="59" spans="1:108" s="6" customFormat="1" ht="30" customHeight="1" x14ac:dyDescent="0.2">
      <c r="A59" s="287" t="s">
        <v>97</v>
      </c>
      <c r="B59" s="288"/>
      <c r="C59" s="288"/>
      <c r="D59" s="288"/>
      <c r="E59" s="288"/>
      <c r="F59" s="288"/>
      <c r="G59" s="288"/>
      <c r="H59" s="288"/>
      <c r="I59" s="289"/>
      <c r="J59" s="5"/>
      <c r="K59" s="376" t="s">
        <v>98</v>
      </c>
      <c r="L59" s="376"/>
      <c r="M59" s="376"/>
      <c r="N59" s="376"/>
      <c r="O59" s="376"/>
      <c r="P59" s="376"/>
      <c r="Q59" s="376"/>
      <c r="R59" s="376"/>
      <c r="S59" s="376"/>
      <c r="T59" s="376"/>
      <c r="U59" s="376"/>
      <c r="V59" s="376"/>
      <c r="W59" s="376"/>
      <c r="X59" s="376"/>
      <c r="Y59" s="376"/>
      <c r="Z59" s="376"/>
      <c r="AA59" s="376"/>
      <c r="AB59" s="376"/>
      <c r="AC59" s="376"/>
      <c r="AD59" s="376"/>
      <c r="AE59" s="376"/>
      <c r="AF59" s="376"/>
      <c r="AG59" s="376"/>
      <c r="AH59" s="376"/>
      <c r="AI59" s="376"/>
      <c r="AJ59" s="376"/>
      <c r="AK59" s="376"/>
      <c r="AL59" s="376"/>
      <c r="AM59" s="376"/>
      <c r="AN59" s="376"/>
      <c r="AO59" s="376"/>
      <c r="AP59" s="376"/>
      <c r="AQ59" s="376"/>
      <c r="AR59" s="376"/>
      <c r="AS59" s="376"/>
      <c r="AT59" s="376"/>
      <c r="AU59" s="376"/>
      <c r="AV59" s="376"/>
      <c r="AW59" s="376"/>
      <c r="AX59" s="376"/>
      <c r="AY59" s="376"/>
      <c r="AZ59" s="376"/>
      <c r="BA59" s="376"/>
      <c r="BB59" s="376"/>
      <c r="BC59" s="376"/>
      <c r="BD59" s="376"/>
      <c r="BE59" s="376"/>
      <c r="BF59" s="376"/>
      <c r="BG59" s="376"/>
      <c r="BH59" s="7"/>
      <c r="BI59" s="290" t="s">
        <v>99</v>
      </c>
      <c r="BJ59" s="291"/>
      <c r="BK59" s="291"/>
      <c r="BL59" s="291"/>
      <c r="BM59" s="291"/>
      <c r="BN59" s="291"/>
      <c r="BO59" s="291"/>
      <c r="BP59" s="291"/>
      <c r="BQ59" s="291"/>
      <c r="BR59" s="291"/>
      <c r="BS59" s="292"/>
      <c r="BT59" s="290"/>
      <c r="BU59" s="291"/>
      <c r="BV59" s="291"/>
      <c r="BW59" s="291"/>
      <c r="BX59" s="291"/>
      <c r="BY59" s="291"/>
      <c r="BZ59" s="291"/>
      <c r="CA59" s="291"/>
      <c r="CB59" s="291"/>
      <c r="CC59" s="292"/>
      <c r="CD59" s="290"/>
      <c r="CE59" s="291"/>
      <c r="CF59" s="291"/>
      <c r="CG59" s="291"/>
      <c r="CH59" s="291"/>
      <c r="CI59" s="291"/>
      <c r="CJ59" s="291"/>
      <c r="CK59" s="291"/>
      <c r="CL59" s="291"/>
      <c r="CM59" s="292"/>
      <c r="CN59" s="302"/>
      <c r="CO59" s="298"/>
      <c r="CP59" s="298"/>
      <c r="CQ59" s="298"/>
      <c r="CR59" s="298"/>
      <c r="CS59" s="298"/>
      <c r="CT59" s="298"/>
      <c r="CU59" s="298"/>
      <c r="CV59" s="298"/>
      <c r="CW59" s="298"/>
      <c r="CX59" s="298"/>
      <c r="CY59" s="298"/>
      <c r="CZ59" s="298"/>
      <c r="DA59" s="298"/>
      <c r="DB59" s="298"/>
      <c r="DC59" s="298"/>
      <c r="DD59" s="303"/>
    </row>
    <row r="60" spans="1:108" s="6" customFormat="1" ht="30" customHeight="1" x14ac:dyDescent="0.2">
      <c r="A60" s="287" t="s">
        <v>100</v>
      </c>
      <c r="B60" s="288"/>
      <c r="C60" s="288"/>
      <c r="D60" s="288"/>
      <c r="E60" s="288"/>
      <c r="F60" s="288"/>
      <c r="G60" s="288"/>
      <c r="H60" s="288"/>
      <c r="I60" s="289"/>
      <c r="J60" s="5"/>
      <c r="K60" s="376" t="s">
        <v>101</v>
      </c>
      <c r="L60" s="376"/>
      <c r="M60" s="376"/>
      <c r="N60" s="376"/>
      <c r="O60" s="376"/>
      <c r="P60" s="376"/>
      <c r="Q60" s="376"/>
      <c r="R60" s="376"/>
      <c r="S60" s="376"/>
      <c r="T60" s="376"/>
      <c r="U60" s="376"/>
      <c r="V60" s="376"/>
      <c r="W60" s="376"/>
      <c r="X60" s="376"/>
      <c r="Y60" s="376"/>
      <c r="Z60" s="376"/>
      <c r="AA60" s="376"/>
      <c r="AB60" s="376"/>
      <c r="AC60" s="376"/>
      <c r="AD60" s="376"/>
      <c r="AE60" s="376"/>
      <c r="AF60" s="376"/>
      <c r="AG60" s="376"/>
      <c r="AH60" s="376"/>
      <c r="AI60" s="376"/>
      <c r="AJ60" s="376"/>
      <c r="AK60" s="376"/>
      <c r="AL60" s="376"/>
      <c r="AM60" s="376"/>
      <c r="AN60" s="376"/>
      <c r="AO60" s="376"/>
      <c r="AP60" s="376"/>
      <c r="AQ60" s="376"/>
      <c r="AR60" s="376"/>
      <c r="AS60" s="376"/>
      <c r="AT60" s="376"/>
      <c r="AU60" s="376"/>
      <c r="AV60" s="376"/>
      <c r="AW60" s="376"/>
      <c r="AX60" s="376"/>
      <c r="AY60" s="376"/>
      <c r="AZ60" s="376"/>
      <c r="BA60" s="376"/>
      <c r="BB60" s="376"/>
      <c r="BC60" s="376"/>
      <c r="BD60" s="376"/>
      <c r="BE60" s="376"/>
      <c r="BF60" s="376"/>
      <c r="BG60" s="376"/>
      <c r="BH60" s="7"/>
      <c r="BI60" s="290" t="s">
        <v>99</v>
      </c>
      <c r="BJ60" s="291"/>
      <c r="BK60" s="291"/>
      <c r="BL60" s="291"/>
      <c r="BM60" s="291"/>
      <c r="BN60" s="291"/>
      <c r="BO60" s="291"/>
      <c r="BP60" s="291"/>
      <c r="BQ60" s="291"/>
      <c r="BR60" s="291"/>
      <c r="BS60" s="292"/>
      <c r="BT60" s="290"/>
      <c r="BU60" s="291"/>
      <c r="BV60" s="291"/>
      <c r="BW60" s="291"/>
      <c r="BX60" s="291"/>
      <c r="BY60" s="291"/>
      <c r="BZ60" s="291"/>
      <c r="CA60" s="291"/>
      <c r="CB60" s="291"/>
      <c r="CC60" s="292"/>
      <c r="CD60" s="290"/>
      <c r="CE60" s="291"/>
      <c r="CF60" s="291"/>
      <c r="CG60" s="291"/>
      <c r="CH60" s="291"/>
      <c r="CI60" s="291"/>
      <c r="CJ60" s="291"/>
      <c r="CK60" s="291"/>
      <c r="CL60" s="291"/>
      <c r="CM60" s="292"/>
      <c r="CN60" s="302"/>
      <c r="CO60" s="298"/>
      <c r="CP60" s="298"/>
      <c r="CQ60" s="298"/>
      <c r="CR60" s="298"/>
      <c r="CS60" s="298"/>
      <c r="CT60" s="298"/>
      <c r="CU60" s="298"/>
      <c r="CV60" s="298"/>
      <c r="CW60" s="298"/>
      <c r="CX60" s="298"/>
      <c r="CY60" s="298"/>
      <c r="CZ60" s="298"/>
      <c r="DA60" s="298"/>
      <c r="DB60" s="298"/>
      <c r="DC60" s="298"/>
      <c r="DD60" s="303"/>
    </row>
    <row r="61" spans="1:108" s="6" customFormat="1" ht="29.25" customHeight="1" x14ac:dyDescent="0.2">
      <c r="A61" s="287" t="s">
        <v>102</v>
      </c>
      <c r="B61" s="288"/>
      <c r="C61" s="288"/>
      <c r="D61" s="288"/>
      <c r="E61" s="288"/>
      <c r="F61" s="288"/>
      <c r="G61" s="288"/>
      <c r="H61" s="288"/>
      <c r="I61" s="289"/>
      <c r="J61" s="5"/>
      <c r="K61" s="376" t="s">
        <v>103</v>
      </c>
      <c r="L61" s="376"/>
      <c r="M61" s="376"/>
      <c r="N61" s="376"/>
      <c r="O61" s="376"/>
      <c r="P61" s="376"/>
      <c r="Q61" s="376"/>
      <c r="R61" s="376"/>
      <c r="S61" s="376"/>
      <c r="T61" s="376"/>
      <c r="U61" s="376"/>
      <c r="V61" s="376"/>
      <c r="W61" s="376"/>
      <c r="X61" s="376"/>
      <c r="Y61" s="376"/>
      <c r="Z61" s="376"/>
      <c r="AA61" s="376"/>
      <c r="AB61" s="376"/>
      <c r="AC61" s="376"/>
      <c r="AD61" s="376"/>
      <c r="AE61" s="376"/>
      <c r="AF61" s="376"/>
      <c r="AG61" s="376"/>
      <c r="AH61" s="376"/>
      <c r="AI61" s="376"/>
      <c r="AJ61" s="376"/>
      <c r="AK61" s="376"/>
      <c r="AL61" s="376"/>
      <c r="AM61" s="376"/>
      <c r="AN61" s="376"/>
      <c r="AO61" s="376"/>
      <c r="AP61" s="376"/>
      <c r="AQ61" s="376"/>
      <c r="AR61" s="376"/>
      <c r="AS61" s="376"/>
      <c r="AT61" s="376"/>
      <c r="AU61" s="376"/>
      <c r="AV61" s="376"/>
      <c r="AW61" s="376"/>
      <c r="AX61" s="376"/>
      <c r="AY61" s="376"/>
      <c r="AZ61" s="376"/>
      <c r="BA61" s="376"/>
      <c r="BB61" s="376"/>
      <c r="BC61" s="376"/>
      <c r="BD61" s="376"/>
      <c r="BE61" s="376"/>
      <c r="BF61" s="376"/>
      <c r="BG61" s="376"/>
      <c r="BH61" s="7"/>
      <c r="BI61" s="290" t="s">
        <v>99</v>
      </c>
      <c r="BJ61" s="291"/>
      <c r="BK61" s="291"/>
      <c r="BL61" s="291"/>
      <c r="BM61" s="291"/>
      <c r="BN61" s="291"/>
      <c r="BO61" s="291"/>
      <c r="BP61" s="291"/>
      <c r="BQ61" s="291"/>
      <c r="BR61" s="291"/>
      <c r="BS61" s="292"/>
      <c r="BT61" s="290"/>
      <c r="BU61" s="291"/>
      <c r="BV61" s="291"/>
      <c r="BW61" s="291"/>
      <c r="BX61" s="291"/>
      <c r="BY61" s="291"/>
      <c r="BZ61" s="291"/>
      <c r="CA61" s="291"/>
      <c r="CB61" s="291"/>
      <c r="CC61" s="292"/>
      <c r="CD61" s="290"/>
      <c r="CE61" s="291"/>
      <c r="CF61" s="291"/>
      <c r="CG61" s="291"/>
      <c r="CH61" s="291"/>
      <c r="CI61" s="291"/>
      <c r="CJ61" s="291"/>
      <c r="CK61" s="291"/>
      <c r="CL61" s="291"/>
      <c r="CM61" s="292"/>
      <c r="CN61" s="302"/>
      <c r="CO61" s="298"/>
      <c r="CP61" s="298"/>
      <c r="CQ61" s="298"/>
      <c r="CR61" s="298"/>
      <c r="CS61" s="298"/>
      <c r="CT61" s="298"/>
      <c r="CU61" s="298"/>
      <c r="CV61" s="298"/>
      <c r="CW61" s="298"/>
      <c r="CX61" s="298"/>
      <c r="CY61" s="298"/>
      <c r="CZ61" s="298"/>
      <c r="DA61" s="298"/>
      <c r="DB61" s="298"/>
      <c r="DC61" s="298"/>
      <c r="DD61" s="303"/>
    </row>
    <row r="62" spans="1:108" s="6" customFormat="1" ht="30" customHeight="1" x14ac:dyDescent="0.2">
      <c r="A62" s="287" t="s">
        <v>104</v>
      </c>
      <c r="B62" s="288"/>
      <c r="C62" s="288"/>
      <c r="D62" s="288"/>
      <c r="E62" s="288"/>
      <c r="F62" s="288"/>
      <c r="G62" s="288"/>
      <c r="H62" s="288"/>
      <c r="I62" s="289"/>
      <c r="J62" s="5"/>
      <c r="K62" s="376" t="s">
        <v>105</v>
      </c>
      <c r="L62" s="376"/>
      <c r="M62" s="376"/>
      <c r="N62" s="376"/>
      <c r="O62" s="376"/>
      <c r="P62" s="376"/>
      <c r="Q62" s="376"/>
      <c r="R62" s="376"/>
      <c r="S62" s="376"/>
      <c r="T62" s="376"/>
      <c r="U62" s="376"/>
      <c r="V62" s="376"/>
      <c r="W62" s="376"/>
      <c r="X62" s="376"/>
      <c r="Y62" s="376"/>
      <c r="Z62" s="376"/>
      <c r="AA62" s="376"/>
      <c r="AB62" s="376"/>
      <c r="AC62" s="376"/>
      <c r="AD62" s="376"/>
      <c r="AE62" s="376"/>
      <c r="AF62" s="376"/>
      <c r="AG62" s="376"/>
      <c r="AH62" s="376"/>
      <c r="AI62" s="376"/>
      <c r="AJ62" s="376"/>
      <c r="AK62" s="376"/>
      <c r="AL62" s="376"/>
      <c r="AM62" s="376"/>
      <c r="AN62" s="376"/>
      <c r="AO62" s="376"/>
      <c r="AP62" s="376"/>
      <c r="AQ62" s="376"/>
      <c r="AR62" s="376"/>
      <c r="AS62" s="376"/>
      <c r="AT62" s="376"/>
      <c r="AU62" s="376"/>
      <c r="AV62" s="376"/>
      <c r="AW62" s="376"/>
      <c r="AX62" s="376"/>
      <c r="AY62" s="376"/>
      <c r="AZ62" s="376"/>
      <c r="BA62" s="376"/>
      <c r="BB62" s="376"/>
      <c r="BC62" s="376"/>
      <c r="BD62" s="376"/>
      <c r="BE62" s="376"/>
      <c r="BF62" s="376"/>
      <c r="BG62" s="376"/>
      <c r="BH62" s="7"/>
      <c r="BI62" s="290" t="s">
        <v>99</v>
      </c>
      <c r="BJ62" s="291"/>
      <c r="BK62" s="291"/>
      <c r="BL62" s="291"/>
      <c r="BM62" s="291"/>
      <c r="BN62" s="291"/>
      <c r="BO62" s="291"/>
      <c r="BP62" s="291"/>
      <c r="BQ62" s="291"/>
      <c r="BR62" s="291"/>
      <c r="BS62" s="292"/>
      <c r="BT62" s="290"/>
      <c r="BU62" s="291"/>
      <c r="BV62" s="291"/>
      <c r="BW62" s="291"/>
      <c r="BX62" s="291"/>
      <c r="BY62" s="291"/>
      <c r="BZ62" s="291"/>
      <c r="CA62" s="291"/>
      <c r="CB62" s="291"/>
      <c r="CC62" s="292"/>
      <c r="CD62" s="290"/>
      <c r="CE62" s="291"/>
      <c r="CF62" s="291"/>
      <c r="CG62" s="291"/>
      <c r="CH62" s="291"/>
      <c r="CI62" s="291"/>
      <c r="CJ62" s="291"/>
      <c r="CK62" s="291"/>
      <c r="CL62" s="291"/>
      <c r="CM62" s="292"/>
      <c r="CN62" s="302"/>
      <c r="CO62" s="298"/>
      <c r="CP62" s="298"/>
      <c r="CQ62" s="298"/>
      <c r="CR62" s="298"/>
      <c r="CS62" s="298"/>
      <c r="CT62" s="298"/>
      <c r="CU62" s="298"/>
      <c r="CV62" s="298"/>
      <c r="CW62" s="298"/>
      <c r="CX62" s="298"/>
      <c r="CY62" s="298"/>
      <c r="CZ62" s="298"/>
      <c r="DA62" s="298"/>
      <c r="DB62" s="298"/>
      <c r="DC62" s="298"/>
      <c r="DD62" s="303"/>
    </row>
    <row r="63" spans="1:108" s="6" customFormat="1" ht="15" customHeight="1" x14ac:dyDescent="0.2">
      <c r="A63" s="287" t="s">
        <v>106</v>
      </c>
      <c r="B63" s="288"/>
      <c r="C63" s="288"/>
      <c r="D63" s="288"/>
      <c r="E63" s="288"/>
      <c r="F63" s="288"/>
      <c r="G63" s="288"/>
      <c r="H63" s="288"/>
      <c r="I63" s="289"/>
      <c r="J63" s="5"/>
      <c r="K63" s="376" t="s">
        <v>107</v>
      </c>
      <c r="L63" s="376"/>
      <c r="M63" s="376"/>
      <c r="N63" s="376"/>
      <c r="O63" s="376"/>
      <c r="P63" s="376"/>
      <c r="Q63" s="376"/>
      <c r="R63" s="376"/>
      <c r="S63" s="376"/>
      <c r="T63" s="376"/>
      <c r="U63" s="376"/>
      <c r="V63" s="376"/>
      <c r="W63" s="376"/>
      <c r="X63" s="376"/>
      <c r="Y63" s="376"/>
      <c r="Z63" s="376"/>
      <c r="AA63" s="376"/>
      <c r="AB63" s="376"/>
      <c r="AC63" s="376"/>
      <c r="AD63" s="376"/>
      <c r="AE63" s="376"/>
      <c r="AF63" s="376"/>
      <c r="AG63" s="376"/>
      <c r="AH63" s="376"/>
      <c r="AI63" s="376"/>
      <c r="AJ63" s="376"/>
      <c r="AK63" s="376"/>
      <c r="AL63" s="376"/>
      <c r="AM63" s="376"/>
      <c r="AN63" s="376"/>
      <c r="AO63" s="376"/>
      <c r="AP63" s="376"/>
      <c r="AQ63" s="376"/>
      <c r="AR63" s="376"/>
      <c r="AS63" s="376"/>
      <c r="AT63" s="376"/>
      <c r="AU63" s="376"/>
      <c r="AV63" s="376"/>
      <c r="AW63" s="376"/>
      <c r="AX63" s="376"/>
      <c r="AY63" s="376"/>
      <c r="AZ63" s="376"/>
      <c r="BA63" s="376"/>
      <c r="BB63" s="376"/>
      <c r="BC63" s="376"/>
      <c r="BD63" s="376"/>
      <c r="BE63" s="376"/>
      <c r="BF63" s="376"/>
      <c r="BG63" s="376"/>
      <c r="BH63" s="7"/>
      <c r="BI63" s="290" t="s">
        <v>108</v>
      </c>
      <c r="BJ63" s="291"/>
      <c r="BK63" s="291"/>
      <c r="BL63" s="291"/>
      <c r="BM63" s="291"/>
      <c r="BN63" s="291"/>
      <c r="BO63" s="291"/>
      <c r="BP63" s="291"/>
      <c r="BQ63" s="291"/>
      <c r="BR63" s="291"/>
      <c r="BS63" s="292"/>
      <c r="BT63" s="290"/>
      <c r="BU63" s="291"/>
      <c r="BV63" s="291"/>
      <c r="BW63" s="291"/>
      <c r="BX63" s="291"/>
      <c r="BY63" s="291"/>
      <c r="BZ63" s="291"/>
      <c r="CA63" s="291"/>
      <c r="CB63" s="291"/>
      <c r="CC63" s="292"/>
      <c r="CD63" s="290"/>
      <c r="CE63" s="291"/>
      <c r="CF63" s="291"/>
      <c r="CG63" s="291"/>
      <c r="CH63" s="291"/>
      <c r="CI63" s="291"/>
      <c r="CJ63" s="291"/>
      <c r="CK63" s="291"/>
      <c r="CL63" s="291"/>
      <c r="CM63" s="292"/>
      <c r="CN63" s="302"/>
      <c r="CO63" s="298"/>
      <c r="CP63" s="298"/>
      <c r="CQ63" s="298"/>
      <c r="CR63" s="298"/>
      <c r="CS63" s="298"/>
      <c r="CT63" s="298"/>
      <c r="CU63" s="298"/>
      <c r="CV63" s="298"/>
      <c r="CW63" s="298"/>
      <c r="CX63" s="298"/>
      <c r="CY63" s="298"/>
      <c r="CZ63" s="298"/>
      <c r="DA63" s="298"/>
      <c r="DB63" s="298"/>
      <c r="DC63" s="298"/>
      <c r="DD63" s="303"/>
    </row>
    <row r="64" spans="1:108" s="6" customFormat="1" ht="30" customHeight="1" x14ac:dyDescent="0.2">
      <c r="A64" s="287" t="s">
        <v>109</v>
      </c>
      <c r="B64" s="288"/>
      <c r="C64" s="288"/>
      <c r="D64" s="288"/>
      <c r="E64" s="288"/>
      <c r="F64" s="288"/>
      <c r="G64" s="288"/>
      <c r="H64" s="288"/>
      <c r="I64" s="289"/>
      <c r="J64" s="5"/>
      <c r="K64" s="376" t="s">
        <v>110</v>
      </c>
      <c r="L64" s="376"/>
      <c r="M64" s="376"/>
      <c r="N64" s="376"/>
      <c r="O64" s="376"/>
      <c r="P64" s="376"/>
      <c r="Q64" s="376"/>
      <c r="R64" s="376"/>
      <c r="S64" s="376"/>
      <c r="T64" s="376"/>
      <c r="U64" s="376"/>
      <c r="V64" s="376"/>
      <c r="W64" s="376"/>
      <c r="X64" s="376"/>
      <c r="Y64" s="376"/>
      <c r="Z64" s="376"/>
      <c r="AA64" s="376"/>
      <c r="AB64" s="376"/>
      <c r="AC64" s="376"/>
      <c r="AD64" s="376"/>
      <c r="AE64" s="376"/>
      <c r="AF64" s="376"/>
      <c r="AG64" s="376"/>
      <c r="AH64" s="376"/>
      <c r="AI64" s="376"/>
      <c r="AJ64" s="376"/>
      <c r="AK64" s="376"/>
      <c r="AL64" s="376"/>
      <c r="AM64" s="376"/>
      <c r="AN64" s="376"/>
      <c r="AO64" s="376"/>
      <c r="AP64" s="376"/>
      <c r="AQ64" s="376"/>
      <c r="AR64" s="376"/>
      <c r="AS64" s="376"/>
      <c r="AT64" s="376"/>
      <c r="AU64" s="376"/>
      <c r="AV64" s="376"/>
      <c r="AW64" s="376"/>
      <c r="AX64" s="376"/>
      <c r="AY64" s="376"/>
      <c r="AZ64" s="376"/>
      <c r="BA64" s="376"/>
      <c r="BB64" s="376"/>
      <c r="BC64" s="376"/>
      <c r="BD64" s="376"/>
      <c r="BE64" s="376"/>
      <c r="BF64" s="376"/>
      <c r="BG64" s="376"/>
      <c r="BH64" s="7"/>
      <c r="BI64" s="290" t="s">
        <v>108</v>
      </c>
      <c r="BJ64" s="291"/>
      <c r="BK64" s="291"/>
      <c r="BL64" s="291"/>
      <c r="BM64" s="291"/>
      <c r="BN64" s="291"/>
      <c r="BO64" s="291"/>
      <c r="BP64" s="291"/>
      <c r="BQ64" s="291"/>
      <c r="BR64" s="291"/>
      <c r="BS64" s="292"/>
      <c r="BT64" s="290"/>
      <c r="BU64" s="291"/>
      <c r="BV64" s="291"/>
      <c r="BW64" s="291"/>
      <c r="BX64" s="291"/>
      <c r="BY64" s="291"/>
      <c r="BZ64" s="291"/>
      <c r="CA64" s="291"/>
      <c r="CB64" s="291"/>
      <c r="CC64" s="292"/>
      <c r="CD64" s="290"/>
      <c r="CE64" s="291"/>
      <c r="CF64" s="291"/>
      <c r="CG64" s="291"/>
      <c r="CH64" s="291"/>
      <c r="CI64" s="291"/>
      <c r="CJ64" s="291"/>
      <c r="CK64" s="291"/>
      <c r="CL64" s="291"/>
      <c r="CM64" s="292"/>
      <c r="CN64" s="302"/>
      <c r="CO64" s="298"/>
      <c r="CP64" s="298"/>
      <c r="CQ64" s="298"/>
      <c r="CR64" s="298"/>
      <c r="CS64" s="298"/>
      <c r="CT64" s="298"/>
      <c r="CU64" s="298"/>
      <c r="CV64" s="298"/>
      <c r="CW64" s="298"/>
      <c r="CX64" s="298"/>
      <c r="CY64" s="298"/>
      <c r="CZ64" s="298"/>
      <c r="DA64" s="298"/>
      <c r="DB64" s="298"/>
      <c r="DC64" s="298"/>
      <c r="DD64" s="303"/>
    </row>
    <row r="65" spans="1:108" s="6" customFormat="1" ht="15" customHeight="1" x14ac:dyDescent="0.2">
      <c r="A65" s="287" t="s">
        <v>111</v>
      </c>
      <c r="B65" s="288"/>
      <c r="C65" s="288"/>
      <c r="D65" s="288"/>
      <c r="E65" s="288"/>
      <c r="F65" s="288"/>
      <c r="G65" s="288"/>
      <c r="H65" s="288"/>
      <c r="I65" s="289"/>
      <c r="J65" s="5"/>
      <c r="K65" s="376" t="s">
        <v>112</v>
      </c>
      <c r="L65" s="376"/>
      <c r="M65" s="376"/>
      <c r="N65" s="376"/>
      <c r="O65" s="376"/>
      <c r="P65" s="376"/>
      <c r="Q65" s="376"/>
      <c r="R65" s="376"/>
      <c r="S65" s="376"/>
      <c r="T65" s="376"/>
      <c r="U65" s="376"/>
      <c r="V65" s="376"/>
      <c r="W65" s="376"/>
      <c r="X65" s="376"/>
      <c r="Y65" s="376"/>
      <c r="Z65" s="376"/>
      <c r="AA65" s="376"/>
      <c r="AB65" s="376"/>
      <c r="AC65" s="376"/>
      <c r="AD65" s="376"/>
      <c r="AE65" s="376"/>
      <c r="AF65" s="376"/>
      <c r="AG65" s="376"/>
      <c r="AH65" s="376"/>
      <c r="AI65" s="376"/>
      <c r="AJ65" s="376"/>
      <c r="AK65" s="376"/>
      <c r="AL65" s="376"/>
      <c r="AM65" s="376"/>
      <c r="AN65" s="376"/>
      <c r="AO65" s="376"/>
      <c r="AP65" s="376"/>
      <c r="AQ65" s="376"/>
      <c r="AR65" s="376"/>
      <c r="AS65" s="376"/>
      <c r="AT65" s="376"/>
      <c r="AU65" s="376"/>
      <c r="AV65" s="376"/>
      <c r="AW65" s="376"/>
      <c r="AX65" s="376"/>
      <c r="AY65" s="376"/>
      <c r="AZ65" s="376"/>
      <c r="BA65" s="376"/>
      <c r="BB65" s="376"/>
      <c r="BC65" s="376"/>
      <c r="BD65" s="376"/>
      <c r="BE65" s="376"/>
      <c r="BF65" s="376"/>
      <c r="BG65" s="376"/>
      <c r="BH65" s="7"/>
      <c r="BI65" s="290" t="s">
        <v>87</v>
      </c>
      <c r="BJ65" s="291"/>
      <c r="BK65" s="291"/>
      <c r="BL65" s="291"/>
      <c r="BM65" s="291"/>
      <c r="BN65" s="291"/>
      <c r="BO65" s="291"/>
      <c r="BP65" s="291"/>
      <c r="BQ65" s="291"/>
      <c r="BR65" s="291"/>
      <c r="BS65" s="292"/>
      <c r="BT65" s="290"/>
      <c r="BU65" s="291"/>
      <c r="BV65" s="291"/>
      <c r="BW65" s="291"/>
      <c r="BX65" s="291"/>
      <c r="BY65" s="291"/>
      <c r="BZ65" s="291"/>
      <c r="CA65" s="291"/>
      <c r="CB65" s="291"/>
      <c r="CC65" s="292"/>
      <c r="CD65" s="290"/>
      <c r="CE65" s="291"/>
      <c r="CF65" s="291"/>
      <c r="CG65" s="291"/>
      <c r="CH65" s="291"/>
      <c r="CI65" s="291"/>
      <c r="CJ65" s="291"/>
      <c r="CK65" s="291"/>
      <c r="CL65" s="291"/>
      <c r="CM65" s="292"/>
      <c r="CN65" s="302"/>
      <c r="CO65" s="298"/>
      <c r="CP65" s="298"/>
      <c r="CQ65" s="298"/>
      <c r="CR65" s="298"/>
      <c r="CS65" s="298"/>
      <c r="CT65" s="298"/>
      <c r="CU65" s="298"/>
      <c r="CV65" s="298"/>
      <c r="CW65" s="298"/>
      <c r="CX65" s="298"/>
      <c r="CY65" s="298"/>
      <c r="CZ65" s="298"/>
      <c r="DA65" s="298"/>
      <c r="DB65" s="298"/>
      <c r="DC65" s="298"/>
      <c r="DD65" s="303"/>
    </row>
    <row r="66" spans="1:108" s="6" customFormat="1" ht="30" customHeight="1" x14ac:dyDescent="0.2">
      <c r="A66" s="287" t="s">
        <v>113</v>
      </c>
      <c r="B66" s="288"/>
      <c r="C66" s="288"/>
      <c r="D66" s="288"/>
      <c r="E66" s="288"/>
      <c r="F66" s="288"/>
      <c r="G66" s="288"/>
      <c r="H66" s="288"/>
      <c r="I66" s="289"/>
      <c r="J66" s="5"/>
      <c r="K66" s="376" t="s">
        <v>123</v>
      </c>
      <c r="L66" s="376"/>
      <c r="M66" s="376"/>
      <c r="N66" s="376"/>
      <c r="O66" s="376"/>
      <c r="P66" s="376"/>
      <c r="Q66" s="376"/>
      <c r="R66" s="376"/>
      <c r="S66" s="376"/>
      <c r="T66" s="376"/>
      <c r="U66" s="376"/>
      <c r="V66" s="376"/>
      <c r="W66" s="376"/>
      <c r="X66" s="376"/>
      <c r="Y66" s="376"/>
      <c r="Z66" s="376"/>
      <c r="AA66" s="376"/>
      <c r="AB66" s="376"/>
      <c r="AC66" s="376"/>
      <c r="AD66" s="376"/>
      <c r="AE66" s="376"/>
      <c r="AF66" s="376"/>
      <c r="AG66" s="376"/>
      <c r="AH66" s="376"/>
      <c r="AI66" s="376"/>
      <c r="AJ66" s="376"/>
      <c r="AK66" s="376"/>
      <c r="AL66" s="376"/>
      <c r="AM66" s="376"/>
      <c r="AN66" s="376"/>
      <c r="AO66" s="376"/>
      <c r="AP66" s="376"/>
      <c r="AQ66" s="376"/>
      <c r="AR66" s="376"/>
      <c r="AS66" s="376"/>
      <c r="AT66" s="376"/>
      <c r="AU66" s="376"/>
      <c r="AV66" s="376"/>
      <c r="AW66" s="376"/>
      <c r="AX66" s="376"/>
      <c r="AY66" s="376"/>
      <c r="AZ66" s="376"/>
      <c r="BA66" s="376"/>
      <c r="BB66" s="376"/>
      <c r="BC66" s="376"/>
      <c r="BD66" s="376"/>
      <c r="BE66" s="376"/>
      <c r="BF66" s="376"/>
      <c r="BG66" s="376"/>
      <c r="BH66" s="7"/>
      <c r="BI66" s="290" t="s">
        <v>6</v>
      </c>
      <c r="BJ66" s="291"/>
      <c r="BK66" s="291"/>
      <c r="BL66" s="291"/>
      <c r="BM66" s="291"/>
      <c r="BN66" s="291"/>
      <c r="BO66" s="291"/>
      <c r="BP66" s="291"/>
      <c r="BQ66" s="291"/>
      <c r="BR66" s="291"/>
      <c r="BS66" s="292"/>
      <c r="BT66" s="290"/>
      <c r="BU66" s="291"/>
      <c r="BV66" s="291"/>
      <c r="BW66" s="291"/>
      <c r="BX66" s="291"/>
      <c r="BY66" s="291"/>
      <c r="BZ66" s="291"/>
      <c r="CA66" s="291"/>
      <c r="CB66" s="291"/>
      <c r="CC66" s="292"/>
      <c r="CD66" s="290"/>
      <c r="CE66" s="291"/>
      <c r="CF66" s="291"/>
      <c r="CG66" s="291"/>
      <c r="CH66" s="291"/>
      <c r="CI66" s="291"/>
      <c r="CJ66" s="291"/>
      <c r="CK66" s="291"/>
      <c r="CL66" s="291"/>
      <c r="CM66" s="292"/>
      <c r="CN66" s="302"/>
      <c r="CO66" s="298"/>
      <c r="CP66" s="298"/>
      <c r="CQ66" s="298"/>
      <c r="CR66" s="298"/>
      <c r="CS66" s="298"/>
      <c r="CT66" s="298"/>
      <c r="CU66" s="298"/>
      <c r="CV66" s="298"/>
      <c r="CW66" s="298"/>
      <c r="CX66" s="298"/>
      <c r="CY66" s="298"/>
      <c r="CZ66" s="298"/>
      <c r="DA66" s="298"/>
      <c r="DB66" s="298"/>
      <c r="DC66" s="298"/>
      <c r="DD66" s="303"/>
    </row>
    <row r="67" spans="1:108" s="6" customFormat="1" ht="30" customHeight="1" x14ac:dyDescent="0.2">
      <c r="A67" s="287" t="s">
        <v>114</v>
      </c>
      <c r="B67" s="288"/>
      <c r="C67" s="288"/>
      <c r="D67" s="288"/>
      <c r="E67" s="288"/>
      <c r="F67" s="288"/>
      <c r="G67" s="288"/>
      <c r="H67" s="288"/>
      <c r="I67" s="289"/>
      <c r="J67" s="5"/>
      <c r="K67" s="376" t="s">
        <v>115</v>
      </c>
      <c r="L67" s="376"/>
      <c r="M67" s="376"/>
      <c r="N67" s="376"/>
      <c r="O67" s="376"/>
      <c r="P67" s="376"/>
      <c r="Q67" s="376"/>
      <c r="R67" s="376"/>
      <c r="S67" s="376"/>
      <c r="T67" s="376"/>
      <c r="U67" s="376"/>
      <c r="V67" s="376"/>
      <c r="W67" s="376"/>
      <c r="X67" s="376"/>
      <c r="Y67" s="376"/>
      <c r="Z67" s="376"/>
      <c r="AA67" s="376"/>
      <c r="AB67" s="376"/>
      <c r="AC67" s="376"/>
      <c r="AD67" s="376"/>
      <c r="AE67" s="376"/>
      <c r="AF67" s="376"/>
      <c r="AG67" s="376"/>
      <c r="AH67" s="376"/>
      <c r="AI67" s="376"/>
      <c r="AJ67" s="376"/>
      <c r="AK67" s="376"/>
      <c r="AL67" s="376"/>
      <c r="AM67" s="376"/>
      <c r="AN67" s="376"/>
      <c r="AO67" s="376"/>
      <c r="AP67" s="376"/>
      <c r="AQ67" s="376"/>
      <c r="AR67" s="376"/>
      <c r="AS67" s="376"/>
      <c r="AT67" s="376"/>
      <c r="AU67" s="376"/>
      <c r="AV67" s="376"/>
      <c r="AW67" s="376"/>
      <c r="AX67" s="376"/>
      <c r="AY67" s="376"/>
      <c r="AZ67" s="376"/>
      <c r="BA67" s="376"/>
      <c r="BB67" s="376"/>
      <c r="BC67" s="376"/>
      <c r="BD67" s="376"/>
      <c r="BE67" s="376"/>
      <c r="BF67" s="376"/>
      <c r="BG67" s="376"/>
      <c r="BH67" s="7"/>
      <c r="BI67" s="290" t="s">
        <v>6</v>
      </c>
      <c r="BJ67" s="291"/>
      <c r="BK67" s="291"/>
      <c r="BL67" s="291"/>
      <c r="BM67" s="291"/>
      <c r="BN67" s="291"/>
      <c r="BO67" s="291"/>
      <c r="BP67" s="291"/>
      <c r="BQ67" s="291"/>
      <c r="BR67" s="291"/>
      <c r="BS67" s="292"/>
      <c r="BT67" s="290"/>
      <c r="BU67" s="291"/>
      <c r="BV67" s="291"/>
      <c r="BW67" s="291"/>
      <c r="BX67" s="291"/>
      <c r="BY67" s="291"/>
      <c r="BZ67" s="291"/>
      <c r="CA67" s="291"/>
      <c r="CB67" s="291"/>
      <c r="CC67" s="292"/>
      <c r="CD67" s="290"/>
      <c r="CE67" s="291"/>
      <c r="CF67" s="291"/>
      <c r="CG67" s="291"/>
      <c r="CH67" s="291"/>
      <c r="CI67" s="291"/>
      <c r="CJ67" s="291"/>
      <c r="CK67" s="291"/>
      <c r="CL67" s="291"/>
      <c r="CM67" s="292"/>
      <c r="CN67" s="302"/>
      <c r="CO67" s="298"/>
      <c r="CP67" s="298"/>
      <c r="CQ67" s="298"/>
      <c r="CR67" s="298"/>
      <c r="CS67" s="298"/>
      <c r="CT67" s="298"/>
      <c r="CU67" s="298"/>
      <c r="CV67" s="298"/>
      <c r="CW67" s="298"/>
      <c r="CX67" s="298"/>
      <c r="CY67" s="298"/>
      <c r="CZ67" s="298"/>
      <c r="DA67" s="298"/>
      <c r="DB67" s="298"/>
      <c r="DC67" s="298"/>
      <c r="DD67" s="303"/>
    </row>
    <row r="68" spans="1:108" s="6" customFormat="1" ht="45" customHeight="1" x14ac:dyDescent="0.2">
      <c r="A68" s="287" t="s">
        <v>116</v>
      </c>
      <c r="B68" s="288"/>
      <c r="C68" s="288"/>
      <c r="D68" s="288"/>
      <c r="E68" s="288"/>
      <c r="F68" s="288"/>
      <c r="G68" s="288"/>
      <c r="H68" s="288"/>
      <c r="I68" s="289"/>
      <c r="J68" s="5"/>
      <c r="K68" s="376" t="s">
        <v>117</v>
      </c>
      <c r="L68" s="376"/>
      <c r="M68" s="376"/>
      <c r="N68" s="376"/>
      <c r="O68" s="376"/>
      <c r="P68" s="376"/>
      <c r="Q68" s="376"/>
      <c r="R68" s="376"/>
      <c r="S68" s="376"/>
      <c r="T68" s="376"/>
      <c r="U68" s="376"/>
      <c r="V68" s="376"/>
      <c r="W68" s="376"/>
      <c r="X68" s="376"/>
      <c r="Y68" s="376"/>
      <c r="Z68" s="376"/>
      <c r="AA68" s="376"/>
      <c r="AB68" s="376"/>
      <c r="AC68" s="376"/>
      <c r="AD68" s="376"/>
      <c r="AE68" s="376"/>
      <c r="AF68" s="376"/>
      <c r="AG68" s="376"/>
      <c r="AH68" s="376"/>
      <c r="AI68" s="376"/>
      <c r="AJ68" s="376"/>
      <c r="AK68" s="376"/>
      <c r="AL68" s="376"/>
      <c r="AM68" s="376"/>
      <c r="AN68" s="376"/>
      <c r="AO68" s="376"/>
      <c r="AP68" s="376"/>
      <c r="AQ68" s="376"/>
      <c r="AR68" s="376"/>
      <c r="AS68" s="376"/>
      <c r="AT68" s="376"/>
      <c r="AU68" s="376"/>
      <c r="AV68" s="376"/>
      <c r="AW68" s="376"/>
      <c r="AX68" s="376"/>
      <c r="AY68" s="376"/>
      <c r="AZ68" s="376"/>
      <c r="BA68" s="376"/>
      <c r="BB68" s="376"/>
      <c r="BC68" s="376"/>
      <c r="BD68" s="376"/>
      <c r="BE68" s="376"/>
      <c r="BF68" s="376"/>
      <c r="BG68" s="376"/>
      <c r="BH68" s="7"/>
      <c r="BI68" s="290" t="s">
        <v>87</v>
      </c>
      <c r="BJ68" s="291"/>
      <c r="BK68" s="291"/>
      <c r="BL68" s="291"/>
      <c r="BM68" s="291"/>
      <c r="BN68" s="291"/>
      <c r="BO68" s="291"/>
      <c r="BP68" s="291"/>
      <c r="BQ68" s="291"/>
      <c r="BR68" s="291"/>
      <c r="BS68" s="292"/>
      <c r="BT68" s="290"/>
      <c r="BU68" s="291"/>
      <c r="BV68" s="291"/>
      <c r="BW68" s="291"/>
      <c r="BX68" s="291"/>
      <c r="BY68" s="291"/>
      <c r="BZ68" s="291"/>
      <c r="CA68" s="291"/>
      <c r="CB68" s="291"/>
      <c r="CC68" s="292"/>
      <c r="CD68" s="290" t="s">
        <v>32</v>
      </c>
      <c r="CE68" s="291"/>
      <c r="CF68" s="291"/>
      <c r="CG68" s="291"/>
      <c r="CH68" s="291"/>
      <c r="CI68" s="291"/>
      <c r="CJ68" s="291"/>
      <c r="CK68" s="291"/>
      <c r="CL68" s="291"/>
      <c r="CM68" s="292"/>
      <c r="CN68" s="293" t="s">
        <v>32</v>
      </c>
      <c r="CO68" s="294"/>
      <c r="CP68" s="294"/>
      <c r="CQ68" s="294"/>
      <c r="CR68" s="294"/>
      <c r="CS68" s="294"/>
      <c r="CT68" s="294"/>
      <c r="CU68" s="294"/>
      <c r="CV68" s="294"/>
      <c r="CW68" s="294"/>
      <c r="CX68" s="294"/>
      <c r="CY68" s="294"/>
      <c r="CZ68" s="294"/>
      <c r="DA68" s="294"/>
      <c r="DB68" s="294"/>
      <c r="DC68" s="294"/>
      <c r="DD68" s="295"/>
    </row>
    <row r="70" spans="1:108" s="1" customFormat="1" ht="12.75" x14ac:dyDescent="0.2">
      <c r="G70" s="1" t="s">
        <v>22</v>
      </c>
    </row>
    <row r="71" spans="1:108" s="1" customFormat="1" ht="68.25" customHeight="1" x14ac:dyDescent="0.2">
      <c r="A71" s="310" t="s">
        <v>124</v>
      </c>
      <c r="B71" s="311"/>
      <c r="C71" s="311"/>
      <c r="D71" s="311"/>
      <c r="E71" s="311"/>
      <c r="F71" s="311"/>
      <c r="G71" s="311"/>
      <c r="H71" s="311"/>
      <c r="I71" s="311"/>
      <c r="J71" s="311"/>
      <c r="K71" s="311"/>
      <c r="L71" s="311"/>
      <c r="M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  <c r="AI71" s="311"/>
      <c r="AJ71" s="311"/>
      <c r="AK71" s="311"/>
      <c r="AL71" s="311"/>
      <c r="AM71" s="311"/>
      <c r="AN71" s="311"/>
      <c r="AO71" s="311"/>
      <c r="AP71" s="311"/>
      <c r="AQ71" s="311"/>
      <c r="AR71" s="311"/>
      <c r="AS71" s="311"/>
      <c r="AT71" s="311"/>
      <c r="AU71" s="311"/>
      <c r="AV71" s="311"/>
      <c r="AW71" s="311"/>
      <c r="AX71" s="311"/>
      <c r="AY71" s="311"/>
      <c r="AZ71" s="311"/>
      <c r="BA71" s="311"/>
      <c r="BB71" s="311"/>
      <c r="BC71" s="311"/>
      <c r="BD71" s="311"/>
      <c r="BE71" s="311"/>
      <c r="BF71" s="311"/>
      <c r="BG71" s="311"/>
      <c r="BH71" s="311"/>
      <c r="BI71" s="311"/>
      <c r="BJ71" s="311"/>
      <c r="BK71" s="311"/>
      <c r="BL71" s="311"/>
      <c r="BM71" s="311"/>
      <c r="BN71" s="311"/>
      <c r="BO71" s="311"/>
      <c r="BP71" s="311"/>
      <c r="BQ71" s="311"/>
      <c r="BR71" s="311"/>
      <c r="BS71" s="311"/>
      <c r="BT71" s="311"/>
      <c r="BU71" s="311"/>
      <c r="BV71" s="311"/>
      <c r="BW71" s="311"/>
      <c r="BX71" s="311"/>
      <c r="BY71" s="311"/>
      <c r="BZ71" s="311"/>
      <c r="CA71" s="311"/>
      <c r="CB71" s="311"/>
      <c r="CC71" s="311"/>
      <c r="CD71" s="311"/>
      <c r="CE71" s="311"/>
      <c r="CF71" s="311"/>
      <c r="CG71" s="311"/>
      <c r="CH71" s="311"/>
      <c r="CI71" s="311"/>
      <c r="CJ71" s="311"/>
      <c r="CK71" s="311"/>
      <c r="CL71" s="311"/>
      <c r="CM71" s="311"/>
      <c r="CN71" s="311"/>
      <c r="CO71" s="311"/>
      <c r="CP71" s="311"/>
      <c r="CQ71" s="311"/>
      <c r="CR71" s="311"/>
      <c r="CS71" s="311"/>
      <c r="CT71" s="311"/>
      <c r="CU71" s="311"/>
      <c r="CV71" s="311"/>
      <c r="CW71" s="311"/>
      <c r="CX71" s="311"/>
      <c r="CY71" s="311"/>
      <c r="CZ71" s="311"/>
      <c r="DA71" s="311"/>
      <c r="DB71" s="311"/>
      <c r="DC71" s="311"/>
      <c r="DD71" s="311"/>
    </row>
    <row r="72" spans="1:108" s="1" customFormat="1" ht="25.5" customHeight="1" x14ac:dyDescent="0.2">
      <c r="A72" s="310" t="s">
        <v>118</v>
      </c>
      <c r="B72" s="311"/>
      <c r="C72" s="311"/>
      <c r="D72" s="311"/>
      <c r="E72" s="311"/>
      <c r="F72" s="311"/>
      <c r="G72" s="311"/>
      <c r="H72" s="311"/>
      <c r="I72" s="311"/>
      <c r="J72" s="311"/>
      <c r="K72" s="311"/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  <c r="AI72" s="311"/>
      <c r="AJ72" s="311"/>
      <c r="AK72" s="311"/>
      <c r="AL72" s="311"/>
      <c r="AM72" s="311"/>
      <c r="AN72" s="311"/>
      <c r="AO72" s="311"/>
      <c r="AP72" s="311"/>
      <c r="AQ72" s="311"/>
      <c r="AR72" s="311"/>
      <c r="AS72" s="311"/>
      <c r="AT72" s="311"/>
      <c r="AU72" s="311"/>
      <c r="AV72" s="311"/>
      <c r="AW72" s="311"/>
      <c r="AX72" s="311"/>
      <c r="AY72" s="311"/>
      <c r="AZ72" s="311"/>
      <c r="BA72" s="311"/>
      <c r="BB72" s="311"/>
      <c r="BC72" s="311"/>
      <c r="BD72" s="311"/>
      <c r="BE72" s="311"/>
      <c r="BF72" s="311"/>
      <c r="BG72" s="311"/>
      <c r="BH72" s="311"/>
      <c r="BI72" s="311"/>
      <c r="BJ72" s="311"/>
      <c r="BK72" s="311"/>
      <c r="BL72" s="311"/>
      <c r="BM72" s="311"/>
      <c r="BN72" s="311"/>
      <c r="BO72" s="311"/>
      <c r="BP72" s="311"/>
      <c r="BQ72" s="311"/>
      <c r="BR72" s="311"/>
      <c r="BS72" s="311"/>
      <c r="BT72" s="311"/>
      <c r="BU72" s="311"/>
      <c r="BV72" s="311"/>
      <c r="BW72" s="311"/>
      <c r="BX72" s="311"/>
      <c r="BY72" s="311"/>
      <c r="BZ72" s="311"/>
      <c r="CA72" s="311"/>
      <c r="CB72" s="311"/>
      <c r="CC72" s="311"/>
      <c r="CD72" s="311"/>
      <c r="CE72" s="311"/>
      <c r="CF72" s="311"/>
      <c r="CG72" s="311"/>
      <c r="CH72" s="311"/>
      <c r="CI72" s="311"/>
      <c r="CJ72" s="311"/>
      <c r="CK72" s="311"/>
      <c r="CL72" s="311"/>
      <c r="CM72" s="311"/>
      <c r="CN72" s="311"/>
      <c r="CO72" s="311"/>
      <c r="CP72" s="311"/>
      <c r="CQ72" s="311"/>
      <c r="CR72" s="311"/>
      <c r="CS72" s="311"/>
      <c r="CT72" s="311"/>
      <c r="CU72" s="311"/>
      <c r="CV72" s="311"/>
      <c r="CW72" s="311"/>
      <c r="CX72" s="311"/>
      <c r="CY72" s="311"/>
      <c r="CZ72" s="311"/>
      <c r="DA72" s="311"/>
      <c r="DB72" s="311"/>
      <c r="DC72" s="311"/>
      <c r="DD72" s="311"/>
    </row>
    <row r="73" spans="1:108" s="1" customFormat="1" ht="50.25" customHeight="1" x14ac:dyDescent="0.2">
      <c r="A73" s="310" t="s">
        <v>128</v>
      </c>
      <c r="B73" s="311"/>
      <c r="C73" s="311"/>
      <c r="D73" s="311"/>
      <c r="E73" s="311"/>
      <c r="F73" s="311"/>
      <c r="G73" s="311"/>
      <c r="H73" s="311"/>
      <c r="I73" s="311"/>
      <c r="J73" s="311"/>
      <c r="K73" s="311"/>
      <c r="L73" s="311"/>
      <c r="M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X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  <c r="AI73" s="311"/>
      <c r="AJ73" s="311"/>
      <c r="AK73" s="311"/>
      <c r="AL73" s="311"/>
      <c r="AM73" s="311"/>
      <c r="AN73" s="311"/>
      <c r="AO73" s="311"/>
      <c r="AP73" s="311"/>
      <c r="AQ73" s="311"/>
      <c r="AR73" s="311"/>
      <c r="AS73" s="311"/>
      <c r="AT73" s="311"/>
      <c r="AU73" s="311"/>
      <c r="AV73" s="311"/>
      <c r="AW73" s="311"/>
      <c r="AX73" s="311"/>
      <c r="AY73" s="311"/>
      <c r="AZ73" s="311"/>
      <c r="BA73" s="311"/>
      <c r="BB73" s="311"/>
      <c r="BC73" s="311"/>
      <c r="BD73" s="311"/>
      <c r="BE73" s="311"/>
      <c r="BF73" s="311"/>
      <c r="BG73" s="311"/>
      <c r="BH73" s="311"/>
      <c r="BI73" s="311"/>
      <c r="BJ73" s="311"/>
      <c r="BK73" s="311"/>
      <c r="BL73" s="311"/>
      <c r="BM73" s="311"/>
      <c r="BN73" s="311"/>
      <c r="BO73" s="311"/>
      <c r="BP73" s="311"/>
      <c r="BQ73" s="311"/>
      <c r="BR73" s="311"/>
      <c r="BS73" s="311"/>
      <c r="BT73" s="311"/>
      <c r="BU73" s="311"/>
      <c r="BV73" s="311"/>
      <c r="BW73" s="311"/>
      <c r="BX73" s="311"/>
      <c r="BY73" s="311"/>
      <c r="BZ73" s="311"/>
      <c r="CA73" s="311"/>
      <c r="CB73" s="311"/>
      <c r="CC73" s="311"/>
      <c r="CD73" s="311"/>
      <c r="CE73" s="311"/>
      <c r="CF73" s="311"/>
      <c r="CG73" s="311"/>
      <c r="CH73" s="311"/>
      <c r="CI73" s="311"/>
      <c r="CJ73" s="311"/>
      <c r="CK73" s="311"/>
      <c r="CL73" s="311"/>
      <c r="CM73" s="311"/>
      <c r="CN73" s="311"/>
      <c r="CO73" s="311"/>
      <c r="CP73" s="311"/>
      <c r="CQ73" s="311"/>
      <c r="CR73" s="311"/>
      <c r="CS73" s="311"/>
      <c r="CT73" s="311"/>
      <c r="CU73" s="311"/>
      <c r="CV73" s="311"/>
      <c r="CW73" s="311"/>
      <c r="CX73" s="311"/>
      <c r="CY73" s="311"/>
      <c r="CZ73" s="311"/>
      <c r="DA73" s="311"/>
      <c r="DB73" s="311"/>
      <c r="DC73" s="311"/>
      <c r="DD73" s="311"/>
    </row>
    <row r="74" spans="1:108" s="1" customFormat="1" ht="25.5" customHeight="1" x14ac:dyDescent="0.2">
      <c r="A74" s="310" t="s">
        <v>119</v>
      </c>
      <c r="B74" s="311"/>
      <c r="C74" s="311"/>
      <c r="D74" s="311"/>
      <c r="E74" s="311"/>
      <c r="F74" s="311"/>
      <c r="G74" s="311"/>
      <c r="H74" s="311"/>
      <c r="I74" s="311"/>
      <c r="J74" s="311"/>
      <c r="K74" s="311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  <c r="AK74" s="311"/>
      <c r="AL74" s="311"/>
      <c r="AM74" s="311"/>
      <c r="AN74" s="311"/>
      <c r="AO74" s="311"/>
      <c r="AP74" s="311"/>
      <c r="AQ74" s="311"/>
      <c r="AR74" s="311"/>
      <c r="AS74" s="311"/>
      <c r="AT74" s="311"/>
      <c r="AU74" s="311"/>
      <c r="AV74" s="311"/>
      <c r="AW74" s="311"/>
      <c r="AX74" s="311"/>
      <c r="AY74" s="311"/>
      <c r="AZ74" s="311"/>
      <c r="BA74" s="311"/>
      <c r="BB74" s="311"/>
      <c r="BC74" s="311"/>
      <c r="BD74" s="311"/>
      <c r="BE74" s="311"/>
      <c r="BF74" s="311"/>
      <c r="BG74" s="311"/>
      <c r="BH74" s="311"/>
      <c r="BI74" s="311"/>
      <c r="BJ74" s="311"/>
      <c r="BK74" s="311"/>
      <c r="BL74" s="311"/>
      <c r="BM74" s="311"/>
      <c r="BN74" s="311"/>
      <c r="BO74" s="311"/>
      <c r="BP74" s="311"/>
      <c r="BQ74" s="311"/>
      <c r="BR74" s="311"/>
      <c r="BS74" s="311"/>
      <c r="BT74" s="311"/>
      <c r="BU74" s="311"/>
      <c r="BV74" s="311"/>
      <c r="BW74" s="311"/>
      <c r="BX74" s="311"/>
      <c r="BY74" s="311"/>
      <c r="BZ74" s="311"/>
      <c r="CA74" s="311"/>
      <c r="CB74" s="311"/>
      <c r="CC74" s="311"/>
      <c r="CD74" s="311"/>
      <c r="CE74" s="311"/>
      <c r="CF74" s="311"/>
      <c r="CG74" s="311"/>
      <c r="CH74" s="311"/>
      <c r="CI74" s="311"/>
      <c r="CJ74" s="311"/>
      <c r="CK74" s="311"/>
      <c r="CL74" s="311"/>
      <c r="CM74" s="311"/>
      <c r="CN74" s="311"/>
      <c r="CO74" s="311"/>
      <c r="CP74" s="311"/>
      <c r="CQ74" s="311"/>
      <c r="CR74" s="311"/>
      <c r="CS74" s="311"/>
      <c r="CT74" s="311"/>
      <c r="CU74" s="311"/>
      <c r="CV74" s="311"/>
      <c r="CW74" s="311"/>
      <c r="CX74" s="311"/>
      <c r="CY74" s="311"/>
      <c r="CZ74" s="311"/>
      <c r="DA74" s="311"/>
      <c r="DB74" s="311"/>
      <c r="DC74" s="311"/>
      <c r="DD74" s="311"/>
    </row>
    <row r="75" spans="1:108" s="1" customFormat="1" ht="25.5" customHeight="1" x14ac:dyDescent="0.2">
      <c r="A75" s="310" t="s">
        <v>120</v>
      </c>
      <c r="B75" s="311"/>
      <c r="C75" s="311"/>
      <c r="D75" s="311"/>
      <c r="E75" s="311"/>
      <c r="F75" s="311"/>
      <c r="G75" s="311"/>
      <c r="H75" s="311"/>
      <c r="I75" s="311"/>
      <c r="J75" s="311"/>
      <c r="K75" s="311"/>
      <c r="L75" s="311"/>
      <c r="M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  <c r="AI75" s="311"/>
      <c r="AJ75" s="311"/>
      <c r="AK75" s="311"/>
      <c r="AL75" s="311"/>
      <c r="AM75" s="311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  <c r="BA75" s="311"/>
      <c r="BB75" s="311"/>
      <c r="BC75" s="311"/>
      <c r="BD75" s="311"/>
      <c r="BE75" s="311"/>
      <c r="BF75" s="311"/>
      <c r="BG75" s="311"/>
      <c r="BH75" s="311"/>
      <c r="BI75" s="311"/>
      <c r="BJ75" s="311"/>
      <c r="BK75" s="311"/>
      <c r="BL75" s="311"/>
      <c r="BM75" s="311"/>
      <c r="BN75" s="311"/>
      <c r="BO75" s="311"/>
      <c r="BP75" s="311"/>
      <c r="BQ75" s="311"/>
      <c r="BR75" s="311"/>
      <c r="BS75" s="311"/>
      <c r="BT75" s="311"/>
      <c r="BU75" s="311"/>
      <c r="BV75" s="311"/>
      <c r="BW75" s="311"/>
      <c r="BX75" s="311"/>
      <c r="BY75" s="311"/>
      <c r="BZ75" s="311"/>
      <c r="CA75" s="311"/>
      <c r="CB75" s="311"/>
      <c r="CC75" s="311"/>
      <c r="CD75" s="311"/>
      <c r="CE75" s="311"/>
      <c r="CF75" s="311"/>
      <c r="CG75" s="311"/>
      <c r="CH75" s="311"/>
      <c r="CI75" s="311"/>
      <c r="CJ75" s="311"/>
      <c r="CK75" s="311"/>
      <c r="CL75" s="311"/>
      <c r="CM75" s="311"/>
      <c r="CN75" s="311"/>
      <c r="CO75" s="311"/>
      <c r="CP75" s="311"/>
      <c r="CQ75" s="311"/>
      <c r="CR75" s="311"/>
      <c r="CS75" s="311"/>
      <c r="CT75" s="311"/>
      <c r="CU75" s="311"/>
      <c r="CV75" s="311"/>
      <c r="CW75" s="311"/>
      <c r="CX75" s="311"/>
      <c r="CY75" s="311"/>
      <c r="CZ75" s="311"/>
      <c r="DA75" s="311"/>
      <c r="DB75" s="311"/>
      <c r="DC75" s="311"/>
      <c r="DD75" s="311"/>
    </row>
    <row r="76" spans="1:108" ht="3" customHeight="1" x14ac:dyDescent="0.25"/>
  </sheetData>
  <mergeCells count="334"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A65:I65"/>
    <mergeCell ref="K65:BG65"/>
    <mergeCell ref="BI65:BS65"/>
    <mergeCell ref="BT65:CC65"/>
    <mergeCell ref="A64:I64"/>
    <mergeCell ref="K64:BG64"/>
    <mergeCell ref="BI64:BS64"/>
    <mergeCell ref="BT64:CC64"/>
    <mergeCell ref="CD64:CM64"/>
    <mergeCell ref="CN64:DD64"/>
    <mergeCell ref="CD65:CM65"/>
    <mergeCell ref="CN65:DD65"/>
    <mergeCell ref="A61:I61"/>
    <mergeCell ref="K61:BG61"/>
    <mergeCell ref="BI61:BS61"/>
    <mergeCell ref="BT61:CC61"/>
    <mergeCell ref="CD61:CM61"/>
    <mergeCell ref="CN61:DD61"/>
    <mergeCell ref="BI62:BS62"/>
    <mergeCell ref="BT62:CC62"/>
    <mergeCell ref="CD62:CM62"/>
    <mergeCell ref="CN62:DD62"/>
    <mergeCell ref="A5:DD5"/>
    <mergeCell ref="A7:DD7"/>
    <mergeCell ref="A8:DD8"/>
    <mergeCell ref="CD60:CM60"/>
    <mergeCell ref="CN60:DD60"/>
    <mergeCell ref="A6:DD6"/>
    <mergeCell ref="CD59:CM59"/>
    <mergeCell ref="CN59:DD59"/>
    <mergeCell ref="A60:I60"/>
    <mergeCell ref="K60:BG60"/>
    <mergeCell ref="BI60:BS60"/>
    <mergeCell ref="BT60:CC60"/>
    <mergeCell ref="A59:I59"/>
    <mergeCell ref="K59:BG59"/>
    <mergeCell ref="BI59:BS59"/>
    <mergeCell ref="BT59:CC59"/>
    <mergeCell ref="A57:I57"/>
    <mergeCell ref="K57:BG57"/>
    <mergeCell ref="A58:I58"/>
    <mergeCell ref="K58:BG58"/>
    <mergeCell ref="BI58:BS58"/>
    <mergeCell ref="BT58:CC58"/>
    <mergeCell ref="BI57:BS57"/>
    <mergeCell ref="BT57:CC57"/>
    <mergeCell ref="CD55:CM55"/>
    <mergeCell ref="CN55:DD55"/>
    <mergeCell ref="CD56:CM56"/>
    <mergeCell ref="CN56:DD56"/>
    <mergeCell ref="CD58:CM58"/>
    <mergeCell ref="CN58:DD58"/>
    <mergeCell ref="A55:I55"/>
    <mergeCell ref="K55:BG55"/>
    <mergeCell ref="BI55:BS55"/>
    <mergeCell ref="BT55:CC55"/>
    <mergeCell ref="CD57:CM57"/>
    <mergeCell ref="CN57:DD57"/>
    <mergeCell ref="A56:I56"/>
    <mergeCell ref="K56:BG56"/>
    <mergeCell ref="BI56:BS56"/>
    <mergeCell ref="BT56:CC56"/>
    <mergeCell ref="CN51:DD51"/>
    <mergeCell ref="CD52:CM52"/>
    <mergeCell ref="CN52:DD52"/>
    <mergeCell ref="CD54:CM54"/>
    <mergeCell ref="CN54:DD54"/>
    <mergeCell ref="A51:I51"/>
    <mergeCell ref="K51:BG51"/>
    <mergeCell ref="BI51:BS51"/>
    <mergeCell ref="BT51:CC51"/>
    <mergeCell ref="CD53:CM53"/>
    <mergeCell ref="CN53:DD53"/>
    <mergeCell ref="A52:I52"/>
    <mergeCell ref="K52:BG52"/>
    <mergeCell ref="BI52:BS52"/>
    <mergeCell ref="BT52:CC52"/>
    <mergeCell ref="A53:I53"/>
    <mergeCell ref="K53:BG53"/>
    <mergeCell ref="A54:I54"/>
    <mergeCell ref="K54:BG54"/>
    <mergeCell ref="BI54:BS54"/>
    <mergeCell ref="BT54:CC54"/>
    <mergeCell ref="BI53:BS53"/>
    <mergeCell ref="BT53:CC53"/>
    <mergeCell ref="CD51:CM51"/>
    <mergeCell ref="CD50:CM50"/>
    <mergeCell ref="CN50:DD50"/>
    <mergeCell ref="A49:I49"/>
    <mergeCell ref="K49:BG49"/>
    <mergeCell ref="BI49:BS49"/>
    <mergeCell ref="A50:I50"/>
    <mergeCell ref="K50:BG50"/>
    <mergeCell ref="BI50:BS50"/>
    <mergeCell ref="BT50:CC50"/>
    <mergeCell ref="BT38:CC38"/>
    <mergeCell ref="CD40:CM40"/>
    <mergeCell ref="CN40:DD40"/>
    <mergeCell ref="BT39:CC39"/>
    <mergeCell ref="CD38:CM38"/>
    <mergeCell ref="CN38:DD38"/>
    <mergeCell ref="CD39:CM39"/>
    <mergeCell ref="CN39:DD39"/>
    <mergeCell ref="CD41:CM41"/>
    <mergeCell ref="CN41:DD41"/>
    <mergeCell ref="BT41:CC41"/>
    <mergeCell ref="BT40:CC40"/>
    <mergeCell ref="CD34:CM34"/>
    <mergeCell ref="CD31:CM31"/>
    <mergeCell ref="CD33:CM33"/>
    <mergeCell ref="CN33:DD33"/>
    <mergeCell ref="CN31:DD31"/>
    <mergeCell ref="CN32:DD32"/>
    <mergeCell ref="CD36:CM36"/>
    <mergeCell ref="CN36:DD36"/>
    <mergeCell ref="BT37:CC37"/>
    <mergeCell ref="CD37:CM37"/>
    <mergeCell ref="CN37:DD37"/>
    <mergeCell ref="BT36:CC36"/>
    <mergeCell ref="BT33:CC33"/>
    <mergeCell ref="K34:BG34"/>
    <mergeCell ref="BI34:BS34"/>
    <mergeCell ref="BI36:BS36"/>
    <mergeCell ref="A38:I38"/>
    <mergeCell ref="K38:BG38"/>
    <mergeCell ref="BI38:BS38"/>
    <mergeCell ref="A46:I46"/>
    <mergeCell ref="A37:I37"/>
    <mergeCell ref="K37:BG37"/>
    <mergeCell ref="BI37:BS37"/>
    <mergeCell ref="A36:I36"/>
    <mergeCell ref="K36:BG36"/>
    <mergeCell ref="A39:I39"/>
    <mergeCell ref="K39:BG39"/>
    <mergeCell ref="BI39:BS39"/>
    <mergeCell ref="K46:BG46"/>
    <mergeCell ref="BI46:BS46"/>
    <mergeCell ref="A40:I40"/>
    <mergeCell ref="K40:BG40"/>
    <mergeCell ref="A41:I41"/>
    <mergeCell ref="K41:BG41"/>
    <mergeCell ref="BI41:BS41"/>
    <mergeCell ref="BI40:BS40"/>
    <mergeCell ref="A43:I43"/>
    <mergeCell ref="CN26:DD26"/>
    <mergeCell ref="A25:I25"/>
    <mergeCell ref="BI25:BS25"/>
    <mergeCell ref="BT25:CC25"/>
    <mergeCell ref="K26:BG26"/>
    <mergeCell ref="A26:I26"/>
    <mergeCell ref="BI26:BS26"/>
    <mergeCell ref="BT26:CC26"/>
    <mergeCell ref="CD25:CM25"/>
    <mergeCell ref="CN25:DD25"/>
    <mergeCell ref="CD26:CM26"/>
    <mergeCell ref="K25:BG25"/>
    <mergeCell ref="CD21:CM21"/>
    <mergeCell ref="BT23:CC23"/>
    <mergeCell ref="K23:BG23"/>
    <mergeCell ref="CD22:CM22"/>
    <mergeCell ref="CD23:CM23"/>
    <mergeCell ref="CD18:CM18"/>
    <mergeCell ref="CN18:DD18"/>
    <mergeCell ref="BT19:CC19"/>
    <mergeCell ref="CD19:CM19"/>
    <mergeCell ref="CN19:DD19"/>
    <mergeCell ref="BT18:CC18"/>
    <mergeCell ref="BI18:BS18"/>
    <mergeCell ref="BT17:CC17"/>
    <mergeCell ref="A20:I20"/>
    <mergeCell ref="BI20:BS20"/>
    <mergeCell ref="BT20:CC20"/>
    <mergeCell ref="A21:I21"/>
    <mergeCell ref="BI21:BS21"/>
    <mergeCell ref="BT21:CC21"/>
    <mergeCell ref="CD24:CM24"/>
    <mergeCell ref="CN24:DD24"/>
    <mergeCell ref="CD20:CM20"/>
    <mergeCell ref="CN20:DD20"/>
    <mergeCell ref="CN21:DD21"/>
    <mergeCell ref="CN22:DD22"/>
    <mergeCell ref="CN23:DD23"/>
    <mergeCell ref="A22:I22"/>
    <mergeCell ref="BI22:BS22"/>
    <mergeCell ref="BT22:CC22"/>
    <mergeCell ref="K22:BG22"/>
    <mergeCell ref="K20:BG20"/>
    <mergeCell ref="K21:BG21"/>
    <mergeCell ref="A24:I24"/>
    <mergeCell ref="K24:BG24"/>
    <mergeCell ref="BI24:BS24"/>
    <mergeCell ref="BT24:CC24"/>
    <mergeCell ref="J11:BN11"/>
    <mergeCell ref="J12:BN12"/>
    <mergeCell ref="AG10:CK10"/>
    <mergeCell ref="A15:I16"/>
    <mergeCell ref="J15:BH16"/>
    <mergeCell ref="BI15:BS16"/>
    <mergeCell ref="BT16:CC16"/>
    <mergeCell ref="CD16:CM16"/>
    <mergeCell ref="BT15:CM15"/>
    <mergeCell ref="AQ13:AX13"/>
    <mergeCell ref="CN17:DD17"/>
    <mergeCell ref="CD17:CM17"/>
    <mergeCell ref="A23:I23"/>
    <mergeCell ref="BI23:BS23"/>
    <mergeCell ref="A18:I18"/>
    <mergeCell ref="A29:I29"/>
    <mergeCell ref="K29:BG29"/>
    <mergeCell ref="BI29:BS29"/>
    <mergeCell ref="CD27:CM27"/>
    <mergeCell ref="A28:I28"/>
    <mergeCell ref="K28:BG28"/>
    <mergeCell ref="BI28:BS28"/>
    <mergeCell ref="BT28:CC28"/>
    <mergeCell ref="CD28:CM28"/>
    <mergeCell ref="A27:I27"/>
    <mergeCell ref="CN27:DD27"/>
    <mergeCell ref="CN28:DD28"/>
    <mergeCell ref="A17:I17"/>
    <mergeCell ref="BI17:BS17"/>
    <mergeCell ref="K17:BG17"/>
    <mergeCell ref="A19:I19"/>
    <mergeCell ref="BI19:BS19"/>
    <mergeCell ref="K18:BG18"/>
    <mergeCell ref="K19:BG19"/>
    <mergeCell ref="CN29:DD29"/>
    <mergeCell ref="A30:I30"/>
    <mergeCell ref="K30:BG30"/>
    <mergeCell ref="BI30:BS30"/>
    <mergeCell ref="BT30:CC30"/>
    <mergeCell ref="CD30:CM30"/>
    <mergeCell ref="CN30:DD30"/>
    <mergeCell ref="BI31:BS31"/>
    <mergeCell ref="BT31:CC31"/>
    <mergeCell ref="A32:I32"/>
    <mergeCell ref="K32:BG32"/>
    <mergeCell ref="BI32:BS32"/>
    <mergeCell ref="BT32:CC32"/>
    <mergeCell ref="CD29:CM29"/>
    <mergeCell ref="BT29:CC29"/>
    <mergeCell ref="A31:I31"/>
    <mergeCell ref="CD32:CM32"/>
    <mergeCell ref="K31:BG31"/>
    <mergeCell ref="A42:I42"/>
    <mergeCell ref="K42:BG42"/>
    <mergeCell ref="BI42:BS42"/>
    <mergeCell ref="BT42:CC42"/>
    <mergeCell ref="CD42:CM42"/>
    <mergeCell ref="CN15:DD16"/>
    <mergeCell ref="AY13:AZ13"/>
    <mergeCell ref="BA13:BH13"/>
    <mergeCell ref="K27:BG27"/>
    <mergeCell ref="BI27:BS27"/>
    <mergeCell ref="BT27:CC27"/>
    <mergeCell ref="CN34:DD34"/>
    <mergeCell ref="A35:I35"/>
    <mergeCell ref="K35:BG35"/>
    <mergeCell ref="BI35:BS35"/>
    <mergeCell ref="BT35:CC35"/>
    <mergeCell ref="CD35:CM35"/>
    <mergeCell ref="CN35:DD35"/>
    <mergeCell ref="A34:I34"/>
    <mergeCell ref="BT34:CC34"/>
    <mergeCell ref="A33:I33"/>
    <mergeCell ref="K33:BG33"/>
    <mergeCell ref="BI33:BS33"/>
    <mergeCell ref="CN42:DD42"/>
    <mergeCell ref="CD43:CM43"/>
    <mergeCell ref="CN43:DD43"/>
    <mergeCell ref="CD44:CM44"/>
    <mergeCell ref="CN44:DD44"/>
    <mergeCell ref="CD45:CM45"/>
    <mergeCell ref="CN45:DD45"/>
    <mergeCell ref="A44:I44"/>
    <mergeCell ref="K44:BG44"/>
    <mergeCell ref="A45:I45"/>
    <mergeCell ref="K45:BG45"/>
    <mergeCell ref="BI45:BS45"/>
    <mergeCell ref="BT45:CC45"/>
    <mergeCell ref="BI44:BS44"/>
    <mergeCell ref="BT44:CC44"/>
    <mergeCell ref="K43:BG43"/>
    <mergeCell ref="BI43:BS43"/>
    <mergeCell ref="BT43:CC43"/>
    <mergeCell ref="BT46:CC46"/>
    <mergeCell ref="A47:I47"/>
    <mergeCell ref="K47:BG47"/>
    <mergeCell ref="BI47:BS47"/>
    <mergeCell ref="BT47:CC47"/>
    <mergeCell ref="BT48:CC48"/>
    <mergeCell ref="CD48:CM48"/>
    <mergeCell ref="CN48:DD48"/>
    <mergeCell ref="CD49:CM49"/>
    <mergeCell ref="BT49:CC49"/>
    <mergeCell ref="CD46:CM46"/>
    <mergeCell ref="CN46:DD46"/>
    <mergeCell ref="CD47:CM47"/>
    <mergeCell ref="CN47:DD47"/>
    <mergeCell ref="A48:I48"/>
    <mergeCell ref="K48:BG48"/>
    <mergeCell ref="BI48:BS48"/>
    <mergeCell ref="CN49:DD49"/>
    <mergeCell ref="CD66:CM66"/>
    <mergeCell ref="CN66:DD66"/>
    <mergeCell ref="CD67:CM67"/>
    <mergeCell ref="CN67:DD67"/>
    <mergeCell ref="A66:I66"/>
    <mergeCell ref="K66:BG66"/>
    <mergeCell ref="A67:I67"/>
    <mergeCell ref="K67:BG67"/>
    <mergeCell ref="BI67:BS67"/>
    <mergeCell ref="BT67:CC67"/>
    <mergeCell ref="BI66:BS66"/>
    <mergeCell ref="BT66:CC66"/>
    <mergeCell ref="CD68:CM68"/>
    <mergeCell ref="CN68:DD68"/>
    <mergeCell ref="A74:DD74"/>
    <mergeCell ref="A75:DD75"/>
    <mergeCell ref="A68:I68"/>
    <mergeCell ref="K68:BG68"/>
    <mergeCell ref="BI68:BS68"/>
    <mergeCell ref="BT68:CC68"/>
    <mergeCell ref="A71:DD71"/>
    <mergeCell ref="A72:DD72"/>
    <mergeCell ref="A73:DD73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70"/>
  <sheetViews>
    <sheetView topLeftCell="A10" workbookViewId="0">
      <selection sqref="A1:IV65536"/>
    </sheetView>
  </sheetViews>
  <sheetFormatPr defaultColWidth="0.85546875" defaultRowHeight="15" customHeight="1" x14ac:dyDescent="0.25"/>
  <cols>
    <col min="1" max="16384" width="0.85546875" style="2"/>
  </cols>
  <sheetData>
    <row r="1" spans="1:108" s="1" customFormat="1" ht="12" customHeight="1" x14ac:dyDescent="0.2">
      <c r="BO1" s="1" t="s">
        <v>131</v>
      </c>
    </row>
    <row r="2" spans="1:108" s="1" customFormat="1" ht="12" customHeight="1" x14ac:dyDescent="0.2">
      <c r="BO2" s="1" t="s">
        <v>66</v>
      </c>
    </row>
    <row r="3" spans="1:108" s="1" customFormat="1" ht="12" customHeight="1" x14ac:dyDescent="0.2">
      <c r="BO3" s="1" t="s">
        <v>67</v>
      </c>
    </row>
    <row r="4" spans="1:108" ht="21" customHeight="1" x14ac:dyDescent="0.25"/>
    <row r="5" spans="1:108" s="3" customFormat="1" ht="14.25" customHeight="1" x14ac:dyDescent="0.25">
      <c r="A5" s="267" t="s">
        <v>132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67"/>
      <c r="BW5" s="267"/>
      <c r="BX5" s="267"/>
      <c r="BY5" s="267"/>
      <c r="BZ5" s="267"/>
      <c r="CA5" s="267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  <c r="DD5" s="267"/>
    </row>
    <row r="6" spans="1:108" s="3" customFormat="1" ht="14.25" customHeight="1" x14ac:dyDescent="0.25">
      <c r="A6" s="267" t="s">
        <v>133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  <c r="CR6" s="267"/>
      <c r="CS6" s="267"/>
      <c r="CT6" s="267"/>
      <c r="CU6" s="267"/>
      <c r="CV6" s="267"/>
      <c r="CW6" s="267"/>
      <c r="CX6" s="267"/>
      <c r="CY6" s="267"/>
      <c r="CZ6" s="267"/>
      <c r="DA6" s="267"/>
      <c r="DB6" s="267"/>
      <c r="DC6" s="267"/>
      <c r="DD6" s="267"/>
    </row>
    <row r="7" spans="1:108" s="3" customFormat="1" ht="14.25" customHeight="1" x14ac:dyDescent="0.25">
      <c r="A7" s="267" t="s">
        <v>134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  <c r="BS7" s="267"/>
      <c r="BT7" s="267"/>
      <c r="BU7" s="267"/>
      <c r="BV7" s="267"/>
      <c r="BW7" s="267"/>
      <c r="BX7" s="267"/>
      <c r="BY7" s="267"/>
      <c r="BZ7" s="267"/>
      <c r="CA7" s="267"/>
      <c r="CB7" s="267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267"/>
      <c r="CN7" s="267"/>
      <c r="CO7" s="267"/>
      <c r="CP7" s="267"/>
      <c r="CQ7" s="267"/>
      <c r="CR7" s="267"/>
      <c r="CS7" s="267"/>
      <c r="CT7" s="267"/>
      <c r="CU7" s="267"/>
      <c r="CV7" s="267"/>
      <c r="CW7" s="267"/>
      <c r="CX7" s="267"/>
      <c r="CY7" s="267"/>
      <c r="CZ7" s="267"/>
      <c r="DA7" s="267"/>
      <c r="DB7" s="267"/>
      <c r="DC7" s="267"/>
      <c r="DD7" s="267"/>
    </row>
    <row r="8" spans="1:108" s="3" customFormat="1" ht="14.25" customHeight="1" x14ac:dyDescent="0.25">
      <c r="A8" s="267" t="s">
        <v>135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</row>
    <row r="9" spans="1:108" ht="21" customHeight="1" x14ac:dyDescent="0.25"/>
    <row r="10" spans="1:108" x14ac:dyDescent="0.25">
      <c r="C10" s="4" t="s">
        <v>136</v>
      </c>
      <c r="D10" s="4"/>
      <c r="AF10" s="384"/>
      <c r="AG10" s="384"/>
      <c r="AH10" s="384"/>
      <c r="AI10" s="384"/>
      <c r="AJ10" s="384"/>
      <c r="AK10" s="384"/>
      <c r="AL10" s="384"/>
      <c r="AM10" s="384"/>
      <c r="AN10" s="384"/>
      <c r="AO10" s="384"/>
      <c r="AP10" s="384"/>
      <c r="AQ10" s="384"/>
      <c r="AR10" s="384"/>
      <c r="AS10" s="384"/>
      <c r="AT10" s="384"/>
      <c r="AU10" s="384"/>
      <c r="AV10" s="384"/>
      <c r="AW10" s="384"/>
      <c r="AX10" s="384"/>
      <c r="AY10" s="384"/>
      <c r="AZ10" s="384"/>
      <c r="BA10" s="384"/>
      <c r="BB10" s="384"/>
      <c r="BC10" s="384"/>
      <c r="BD10" s="384"/>
      <c r="BE10" s="384"/>
      <c r="BF10" s="384"/>
      <c r="BG10" s="384"/>
      <c r="BH10" s="384"/>
      <c r="BI10" s="384"/>
      <c r="BJ10" s="384"/>
      <c r="BK10" s="384"/>
      <c r="BL10" s="384"/>
      <c r="BM10" s="384"/>
      <c r="BN10" s="384"/>
      <c r="BO10" s="384"/>
      <c r="BP10" s="384"/>
      <c r="BQ10" s="384"/>
      <c r="BR10" s="384"/>
      <c r="BS10" s="384"/>
      <c r="BT10" s="384"/>
      <c r="BU10" s="384"/>
      <c r="BV10" s="384"/>
      <c r="BW10" s="384"/>
      <c r="BX10" s="384"/>
      <c r="BY10" s="384"/>
      <c r="BZ10" s="384"/>
      <c r="CA10" s="384"/>
      <c r="CB10" s="384"/>
      <c r="CC10" s="384"/>
      <c r="CD10" s="384"/>
      <c r="CE10" s="384"/>
      <c r="CF10" s="384"/>
      <c r="CG10" s="384"/>
      <c r="CH10" s="384"/>
      <c r="CI10" s="384"/>
      <c r="CJ10" s="384"/>
      <c r="CK10" s="384"/>
      <c r="CL10" s="384"/>
      <c r="CM10" s="384"/>
      <c r="CN10" s="384"/>
      <c r="CO10" s="384"/>
      <c r="CP10" s="384"/>
      <c r="CQ10" s="384"/>
      <c r="CR10" s="384"/>
      <c r="CS10" s="384"/>
      <c r="CT10" s="384"/>
      <c r="CU10" s="384"/>
      <c r="CV10" s="384"/>
      <c r="CW10" s="384"/>
      <c r="CX10" s="384"/>
      <c r="CY10" s="384"/>
      <c r="CZ10" s="384"/>
      <c r="DA10" s="384"/>
      <c r="DB10" s="384"/>
      <c r="DC10" s="384"/>
      <c r="DD10" s="384"/>
    </row>
    <row r="11" spans="1:108" x14ac:dyDescent="0.25">
      <c r="C11" s="4" t="s">
        <v>29</v>
      </c>
      <c r="D11" s="4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</row>
    <row r="12" spans="1:108" x14ac:dyDescent="0.25">
      <c r="C12" s="4" t="s">
        <v>30</v>
      </c>
      <c r="D12" s="4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</row>
    <row r="14" spans="1:108" s="6" customFormat="1" ht="13.5" x14ac:dyDescent="0.2">
      <c r="A14" s="377" t="s">
        <v>23</v>
      </c>
      <c r="B14" s="385"/>
      <c r="C14" s="385"/>
      <c r="D14" s="385"/>
      <c r="E14" s="385"/>
      <c r="F14" s="385"/>
      <c r="G14" s="385"/>
      <c r="H14" s="385"/>
      <c r="I14" s="386"/>
      <c r="J14" s="390" t="s">
        <v>0</v>
      </c>
      <c r="K14" s="385"/>
      <c r="L14" s="385"/>
      <c r="M14" s="385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  <c r="Z14" s="385"/>
      <c r="AA14" s="385"/>
      <c r="AB14" s="385"/>
      <c r="AC14" s="385"/>
      <c r="AD14" s="385"/>
      <c r="AE14" s="385"/>
      <c r="AF14" s="385"/>
      <c r="AG14" s="385"/>
      <c r="AH14" s="385"/>
      <c r="AI14" s="385"/>
      <c r="AJ14" s="385"/>
      <c r="AK14" s="385"/>
      <c r="AL14" s="385"/>
      <c r="AM14" s="385"/>
      <c r="AN14" s="385"/>
      <c r="AO14" s="385"/>
      <c r="AP14" s="385"/>
      <c r="AQ14" s="385"/>
      <c r="AR14" s="385"/>
      <c r="AS14" s="385"/>
      <c r="AT14" s="385"/>
      <c r="AU14" s="385"/>
      <c r="AV14" s="385"/>
      <c r="AW14" s="385"/>
      <c r="AX14" s="385"/>
      <c r="AY14" s="385"/>
      <c r="AZ14" s="385"/>
      <c r="BA14" s="385"/>
      <c r="BB14" s="385"/>
      <c r="BC14" s="385"/>
      <c r="BD14" s="385"/>
      <c r="BE14" s="385"/>
      <c r="BF14" s="385"/>
      <c r="BG14" s="385"/>
      <c r="BH14" s="386"/>
      <c r="BI14" s="377" t="s">
        <v>126</v>
      </c>
      <c r="BJ14" s="385"/>
      <c r="BK14" s="385"/>
      <c r="BL14" s="385"/>
      <c r="BM14" s="385"/>
      <c r="BN14" s="385"/>
      <c r="BO14" s="385"/>
      <c r="BP14" s="385"/>
      <c r="BQ14" s="385"/>
      <c r="BR14" s="385"/>
      <c r="BS14" s="386"/>
      <c r="BT14" s="290" t="s">
        <v>1</v>
      </c>
      <c r="BU14" s="291"/>
      <c r="BV14" s="291"/>
      <c r="BW14" s="291"/>
      <c r="BX14" s="291"/>
      <c r="BY14" s="291"/>
      <c r="BZ14" s="291"/>
      <c r="CA14" s="291"/>
      <c r="CB14" s="291"/>
      <c r="CC14" s="291"/>
      <c r="CD14" s="291"/>
      <c r="CE14" s="291"/>
      <c r="CF14" s="291"/>
      <c r="CG14" s="291"/>
      <c r="CH14" s="291"/>
      <c r="CI14" s="291"/>
      <c r="CJ14" s="291"/>
      <c r="CK14" s="291"/>
      <c r="CL14" s="291"/>
      <c r="CM14" s="292"/>
      <c r="CN14" s="377" t="s">
        <v>4</v>
      </c>
      <c r="CO14" s="378"/>
      <c r="CP14" s="378"/>
      <c r="CQ14" s="378"/>
      <c r="CR14" s="378"/>
      <c r="CS14" s="378"/>
      <c r="CT14" s="378"/>
      <c r="CU14" s="378"/>
      <c r="CV14" s="378"/>
      <c r="CW14" s="378"/>
      <c r="CX14" s="378"/>
      <c r="CY14" s="378"/>
      <c r="CZ14" s="378"/>
      <c r="DA14" s="378"/>
      <c r="DB14" s="378"/>
      <c r="DC14" s="378"/>
      <c r="DD14" s="379"/>
    </row>
    <row r="15" spans="1:108" s="6" customFormat="1" ht="13.5" x14ac:dyDescent="0.2">
      <c r="A15" s="387"/>
      <c r="B15" s="388"/>
      <c r="C15" s="388"/>
      <c r="D15" s="388"/>
      <c r="E15" s="388"/>
      <c r="F15" s="388"/>
      <c r="G15" s="388"/>
      <c r="H15" s="388"/>
      <c r="I15" s="389"/>
      <c r="J15" s="387"/>
      <c r="K15" s="388"/>
      <c r="L15" s="388"/>
      <c r="M15" s="388"/>
      <c r="N15" s="388"/>
      <c r="O15" s="388"/>
      <c r="P15" s="388"/>
      <c r="Q15" s="388"/>
      <c r="R15" s="388"/>
      <c r="S15" s="388"/>
      <c r="T15" s="388"/>
      <c r="U15" s="388"/>
      <c r="V15" s="388"/>
      <c r="W15" s="388"/>
      <c r="X15" s="388"/>
      <c r="Y15" s="388"/>
      <c r="Z15" s="388"/>
      <c r="AA15" s="388"/>
      <c r="AB15" s="388"/>
      <c r="AC15" s="388"/>
      <c r="AD15" s="388"/>
      <c r="AE15" s="388"/>
      <c r="AF15" s="388"/>
      <c r="AG15" s="388"/>
      <c r="AH15" s="388"/>
      <c r="AI15" s="388"/>
      <c r="AJ15" s="388"/>
      <c r="AK15" s="388"/>
      <c r="AL15" s="388"/>
      <c r="AM15" s="388"/>
      <c r="AN15" s="388"/>
      <c r="AO15" s="388"/>
      <c r="AP15" s="388"/>
      <c r="AQ15" s="388"/>
      <c r="AR15" s="388"/>
      <c r="AS15" s="388"/>
      <c r="AT15" s="388"/>
      <c r="AU15" s="388"/>
      <c r="AV15" s="388"/>
      <c r="AW15" s="388"/>
      <c r="AX15" s="388"/>
      <c r="AY15" s="388"/>
      <c r="AZ15" s="388"/>
      <c r="BA15" s="388"/>
      <c r="BB15" s="388"/>
      <c r="BC15" s="388"/>
      <c r="BD15" s="388"/>
      <c r="BE15" s="388"/>
      <c r="BF15" s="388"/>
      <c r="BG15" s="388"/>
      <c r="BH15" s="389"/>
      <c r="BI15" s="387"/>
      <c r="BJ15" s="388"/>
      <c r="BK15" s="388"/>
      <c r="BL15" s="388"/>
      <c r="BM15" s="388"/>
      <c r="BN15" s="388"/>
      <c r="BO15" s="388"/>
      <c r="BP15" s="388"/>
      <c r="BQ15" s="388"/>
      <c r="BR15" s="388"/>
      <c r="BS15" s="389"/>
      <c r="BT15" s="290" t="s">
        <v>2</v>
      </c>
      <c r="BU15" s="291"/>
      <c r="BV15" s="291"/>
      <c r="BW15" s="291"/>
      <c r="BX15" s="291"/>
      <c r="BY15" s="291"/>
      <c r="BZ15" s="291"/>
      <c r="CA15" s="291"/>
      <c r="CB15" s="291"/>
      <c r="CC15" s="292"/>
      <c r="CD15" s="290" t="s">
        <v>3</v>
      </c>
      <c r="CE15" s="291"/>
      <c r="CF15" s="291"/>
      <c r="CG15" s="291"/>
      <c r="CH15" s="291"/>
      <c r="CI15" s="291"/>
      <c r="CJ15" s="291"/>
      <c r="CK15" s="291"/>
      <c r="CL15" s="291"/>
      <c r="CM15" s="292"/>
      <c r="CN15" s="380"/>
      <c r="CO15" s="381"/>
      <c r="CP15" s="381"/>
      <c r="CQ15" s="381"/>
      <c r="CR15" s="381"/>
      <c r="CS15" s="381"/>
      <c r="CT15" s="381"/>
      <c r="CU15" s="381"/>
      <c r="CV15" s="381"/>
      <c r="CW15" s="381"/>
      <c r="CX15" s="381"/>
      <c r="CY15" s="381"/>
      <c r="CZ15" s="381"/>
      <c r="DA15" s="381"/>
      <c r="DB15" s="381"/>
      <c r="DC15" s="381"/>
      <c r="DD15" s="382"/>
    </row>
    <row r="16" spans="1:108" s="6" customFormat="1" ht="15" customHeight="1" x14ac:dyDescent="0.2">
      <c r="A16" s="287" t="s">
        <v>5</v>
      </c>
      <c r="B16" s="288"/>
      <c r="C16" s="288"/>
      <c r="D16" s="288"/>
      <c r="E16" s="288"/>
      <c r="F16" s="288"/>
      <c r="G16" s="288"/>
      <c r="H16" s="288"/>
      <c r="I16" s="289"/>
      <c r="J16" s="5"/>
      <c r="K16" s="376" t="s">
        <v>31</v>
      </c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6"/>
      <c r="AG16" s="376"/>
      <c r="AH16" s="376"/>
      <c r="AI16" s="376"/>
      <c r="AJ16" s="376"/>
      <c r="AK16" s="376"/>
      <c r="AL16" s="376"/>
      <c r="AM16" s="376"/>
      <c r="AN16" s="376"/>
      <c r="AO16" s="376"/>
      <c r="AP16" s="376"/>
      <c r="AQ16" s="376"/>
      <c r="AR16" s="376"/>
      <c r="AS16" s="376"/>
      <c r="AT16" s="376"/>
      <c r="AU16" s="376"/>
      <c r="AV16" s="376"/>
      <c r="AW16" s="376"/>
      <c r="AX16" s="376"/>
      <c r="AY16" s="376"/>
      <c r="AZ16" s="376"/>
      <c r="BA16" s="376"/>
      <c r="BB16" s="376"/>
      <c r="BC16" s="376"/>
      <c r="BD16" s="376"/>
      <c r="BE16" s="376"/>
      <c r="BF16" s="376"/>
      <c r="BG16" s="376"/>
      <c r="BH16" s="7"/>
      <c r="BI16" s="290" t="s">
        <v>32</v>
      </c>
      <c r="BJ16" s="291"/>
      <c r="BK16" s="291"/>
      <c r="BL16" s="291"/>
      <c r="BM16" s="291"/>
      <c r="BN16" s="291"/>
      <c r="BO16" s="291"/>
      <c r="BP16" s="291"/>
      <c r="BQ16" s="291"/>
      <c r="BR16" s="291"/>
      <c r="BS16" s="292"/>
      <c r="BT16" s="290" t="s">
        <v>32</v>
      </c>
      <c r="BU16" s="291"/>
      <c r="BV16" s="291"/>
      <c r="BW16" s="291"/>
      <c r="BX16" s="291"/>
      <c r="BY16" s="291"/>
      <c r="BZ16" s="291"/>
      <c r="CA16" s="291"/>
      <c r="CB16" s="291"/>
      <c r="CC16" s="292"/>
      <c r="CD16" s="290" t="s">
        <v>32</v>
      </c>
      <c r="CE16" s="291"/>
      <c r="CF16" s="291"/>
      <c r="CG16" s="291"/>
      <c r="CH16" s="291"/>
      <c r="CI16" s="291"/>
      <c r="CJ16" s="291"/>
      <c r="CK16" s="291"/>
      <c r="CL16" s="291"/>
      <c r="CM16" s="292"/>
      <c r="CN16" s="293" t="s">
        <v>32</v>
      </c>
      <c r="CO16" s="294"/>
      <c r="CP16" s="294"/>
      <c r="CQ16" s="294"/>
      <c r="CR16" s="294"/>
      <c r="CS16" s="294"/>
      <c r="CT16" s="294"/>
      <c r="CU16" s="294"/>
      <c r="CV16" s="294"/>
      <c r="CW16" s="294"/>
      <c r="CX16" s="294"/>
      <c r="CY16" s="294"/>
      <c r="CZ16" s="294"/>
      <c r="DA16" s="294"/>
      <c r="DB16" s="294"/>
      <c r="DC16" s="294"/>
      <c r="DD16" s="295"/>
    </row>
    <row r="17" spans="1:108" s="6" customFormat="1" ht="15" customHeight="1" x14ac:dyDescent="0.2">
      <c r="A17" s="287" t="s">
        <v>7</v>
      </c>
      <c r="B17" s="288"/>
      <c r="C17" s="288"/>
      <c r="D17" s="288"/>
      <c r="E17" s="288"/>
      <c r="F17" s="288"/>
      <c r="G17" s="288"/>
      <c r="H17" s="288"/>
      <c r="I17" s="289"/>
      <c r="J17" s="5"/>
      <c r="K17" s="376" t="s">
        <v>137</v>
      </c>
      <c r="L17" s="376"/>
      <c r="M17" s="376"/>
      <c r="N17" s="376"/>
      <c r="O17" s="376"/>
      <c r="P17" s="376"/>
      <c r="Q17" s="376"/>
      <c r="R17" s="376"/>
      <c r="S17" s="376"/>
      <c r="T17" s="376"/>
      <c r="U17" s="376"/>
      <c r="V17" s="376"/>
      <c r="W17" s="376"/>
      <c r="X17" s="376"/>
      <c r="Y17" s="376"/>
      <c r="Z17" s="376"/>
      <c r="AA17" s="376"/>
      <c r="AB17" s="376"/>
      <c r="AC17" s="376"/>
      <c r="AD17" s="376"/>
      <c r="AE17" s="376"/>
      <c r="AF17" s="376"/>
      <c r="AG17" s="376"/>
      <c r="AH17" s="376"/>
      <c r="AI17" s="376"/>
      <c r="AJ17" s="376"/>
      <c r="AK17" s="376"/>
      <c r="AL17" s="376"/>
      <c r="AM17" s="376"/>
      <c r="AN17" s="376"/>
      <c r="AO17" s="376"/>
      <c r="AP17" s="376"/>
      <c r="AQ17" s="376"/>
      <c r="AR17" s="376"/>
      <c r="AS17" s="376"/>
      <c r="AT17" s="376"/>
      <c r="AU17" s="376"/>
      <c r="AV17" s="376"/>
      <c r="AW17" s="376"/>
      <c r="AX17" s="376"/>
      <c r="AY17" s="376"/>
      <c r="AZ17" s="376"/>
      <c r="BA17" s="376"/>
      <c r="BB17" s="376"/>
      <c r="BC17" s="376"/>
      <c r="BD17" s="376"/>
      <c r="BE17" s="376"/>
      <c r="BF17" s="376"/>
      <c r="BG17" s="376"/>
      <c r="BH17" s="7"/>
      <c r="BI17" s="290" t="s">
        <v>6</v>
      </c>
      <c r="BJ17" s="291"/>
      <c r="BK17" s="291"/>
      <c r="BL17" s="291"/>
      <c r="BM17" s="291"/>
      <c r="BN17" s="291"/>
      <c r="BO17" s="291"/>
      <c r="BP17" s="291"/>
      <c r="BQ17" s="291"/>
      <c r="BR17" s="291"/>
      <c r="BS17" s="292"/>
      <c r="BT17" s="290"/>
      <c r="BU17" s="291"/>
      <c r="BV17" s="291"/>
      <c r="BW17" s="291"/>
      <c r="BX17" s="291"/>
      <c r="BY17" s="291"/>
      <c r="BZ17" s="291"/>
      <c r="CA17" s="291"/>
      <c r="CB17" s="291"/>
      <c r="CC17" s="292"/>
      <c r="CD17" s="290"/>
      <c r="CE17" s="291"/>
      <c r="CF17" s="291"/>
      <c r="CG17" s="291"/>
      <c r="CH17" s="291"/>
      <c r="CI17" s="291"/>
      <c r="CJ17" s="291"/>
      <c r="CK17" s="291"/>
      <c r="CL17" s="291"/>
      <c r="CM17" s="292"/>
      <c r="CN17" s="302"/>
      <c r="CO17" s="298"/>
      <c r="CP17" s="298"/>
      <c r="CQ17" s="298"/>
      <c r="CR17" s="298"/>
      <c r="CS17" s="298"/>
      <c r="CT17" s="298"/>
      <c r="CU17" s="298"/>
      <c r="CV17" s="298"/>
      <c r="CW17" s="298"/>
      <c r="CX17" s="298"/>
      <c r="CY17" s="298"/>
      <c r="CZ17" s="298"/>
      <c r="DA17" s="298"/>
      <c r="DB17" s="298"/>
      <c r="DC17" s="298"/>
      <c r="DD17" s="303"/>
    </row>
    <row r="18" spans="1:108" s="6" customFormat="1" ht="15" customHeight="1" x14ac:dyDescent="0.2">
      <c r="A18" s="287" t="s">
        <v>8</v>
      </c>
      <c r="B18" s="288"/>
      <c r="C18" s="288"/>
      <c r="D18" s="288"/>
      <c r="E18" s="288"/>
      <c r="F18" s="288"/>
      <c r="G18" s="288"/>
      <c r="H18" s="288"/>
      <c r="I18" s="289"/>
      <c r="J18" s="5"/>
      <c r="K18" s="376" t="s">
        <v>138</v>
      </c>
      <c r="L18" s="376"/>
      <c r="M18" s="376"/>
      <c r="N18" s="376"/>
      <c r="O18" s="376"/>
      <c r="P18" s="376"/>
      <c r="Q18" s="376"/>
      <c r="R18" s="376"/>
      <c r="S18" s="376"/>
      <c r="T18" s="376"/>
      <c r="U18" s="376"/>
      <c r="V18" s="376"/>
      <c r="W18" s="376"/>
      <c r="X18" s="376"/>
      <c r="Y18" s="376"/>
      <c r="Z18" s="376"/>
      <c r="AA18" s="376"/>
      <c r="AB18" s="376"/>
      <c r="AC18" s="376"/>
      <c r="AD18" s="376"/>
      <c r="AE18" s="376"/>
      <c r="AF18" s="376"/>
      <c r="AG18" s="376"/>
      <c r="AH18" s="376"/>
      <c r="AI18" s="376"/>
      <c r="AJ18" s="376"/>
      <c r="AK18" s="376"/>
      <c r="AL18" s="376"/>
      <c r="AM18" s="376"/>
      <c r="AN18" s="376"/>
      <c r="AO18" s="376"/>
      <c r="AP18" s="376"/>
      <c r="AQ18" s="376"/>
      <c r="AR18" s="376"/>
      <c r="AS18" s="376"/>
      <c r="AT18" s="376"/>
      <c r="AU18" s="376"/>
      <c r="AV18" s="376"/>
      <c r="AW18" s="376"/>
      <c r="AX18" s="376"/>
      <c r="AY18" s="376"/>
      <c r="AZ18" s="376"/>
      <c r="BA18" s="376"/>
      <c r="BB18" s="376"/>
      <c r="BC18" s="376"/>
      <c r="BD18" s="376"/>
      <c r="BE18" s="376"/>
      <c r="BF18" s="376"/>
      <c r="BG18" s="376"/>
      <c r="BH18" s="7"/>
      <c r="BI18" s="290" t="s">
        <v>6</v>
      </c>
      <c r="BJ18" s="291"/>
      <c r="BK18" s="291"/>
      <c r="BL18" s="291"/>
      <c r="BM18" s="291"/>
      <c r="BN18" s="291"/>
      <c r="BO18" s="291"/>
      <c r="BP18" s="291"/>
      <c r="BQ18" s="291"/>
      <c r="BR18" s="291"/>
      <c r="BS18" s="292"/>
      <c r="BT18" s="290"/>
      <c r="BU18" s="291"/>
      <c r="BV18" s="291"/>
      <c r="BW18" s="291"/>
      <c r="BX18" s="291"/>
      <c r="BY18" s="291"/>
      <c r="BZ18" s="291"/>
      <c r="CA18" s="291"/>
      <c r="CB18" s="291"/>
      <c r="CC18" s="292"/>
      <c r="CD18" s="290"/>
      <c r="CE18" s="291"/>
      <c r="CF18" s="291"/>
      <c r="CG18" s="291"/>
      <c r="CH18" s="291"/>
      <c r="CI18" s="291"/>
      <c r="CJ18" s="291"/>
      <c r="CK18" s="291"/>
      <c r="CL18" s="291"/>
      <c r="CM18" s="292"/>
      <c r="CN18" s="302"/>
      <c r="CO18" s="298"/>
      <c r="CP18" s="298"/>
      <c r="CQ18" s="298"/>
      <c r="CR18" s="298"/>
      <c r="CS18" s="298"/>
      <c r="CT18" s="298"/>
      <c r="CU18" s="298"/>
      <c r="CV18" s="298"/>
      <c r="CW18" s="298"/>
      <c r="CX18" s="298"/>
      <c r="CY18" s="298"/>
      <c r="CZ18" s="298"/>
      <c r="DA18" s="298"/>
      <c r="DB18" s="298"/>
      <c r="DC18" s="298"/>
      <c r="DD18" s="303"/>
    </row>
    <row r="19" spans="1:108" s="6" customFormat="1" ht="15" customHeight="1" x14ac:dyDescent="0.2">
      <c r="A19" s="287" t="s">
        <v>10</v>
      </c>
      <c r="B19" s="288"/>
      <c r="C19" s="288"/>
      <c r="D19" s="288"/>
      <c r="E19" s="288"/>
      <c r="F19" s="288"/>
      <c r="G19" s="288"/>
      <c r="H19" s="288"/>
      <c r="I19" s="289"/>
      <c r="J19" s="5"/>
      <c r="K19" s="376" t="s">
        <v>11</v>
      </c>
      <c r="L19" s="376"/>
      <c r="M19" s="376"/>
      <c r="N19" s="376"/>
      <c r="O19" s="376"/>
      <c r="P19" s="376"/>
      <c r="Q19" s="376"/>
      <c r="R19" s="376"/>
      <c r="S19" s="376"/>
      <c r="T19" s="376"/>
      <c r="U19" s="376"/>
      <c r="V19" s="376"/>
      <c r="W19" s="376"/>
      <c r="X19" s="376"/>
      <c r="Y19" s="376"/>
      <c r="Z19" s="376"/>
      <c r="AA19" s="376"/>
      <c r="AB19" s="376"/>
      <c r="AC19" s="376"/>
      <c r="AD19" s="376"/>
      <c r="AE19" s="376"/>
      <c r="AF19" s="376"/>
      <c r="AG19" s="376"/>
      <c r="AH19" s="376"/>
      <c r="AI19" s="376"/>
      <c r="AJ19" s="376"/>
      <c r="AK19" s="376"/>
      <c r="AL19" s="376"/>
      <c r="AM19" s="376"/>
      <c r="AN19" s="376"/>
      <c r="AO19" s="376"/>
      <c r="AP19" s="376"/>
      <c r="AQ19" s="376"/>
      <c r="AR19" s="376"/>
      <c r="AS19" s="376"/>
      <c r="AT19" s="376"/>
      <c r="AU19" s="376"/>
      <c r="AV19" s="376"/>
      <c r="AW19" s="376"/>
      <c r="AX19" s="376"/>
      <c r="AY19" s="376"/>
      <c r="AZ19" s="376"/>
      <c r="BA19" s="376"/>
      <c r="BB19" s="376"/>
      <c r="BC19" s="376"/>
      <c r="BD19" s="376"/>
      <c r="BE19" s="376"/>
      <c r="BF19" s="376"/>
      <c r="BG19" s="376"/>
      <c r="BH19" s="7"/>
      <c r="BI19" s="290" t="s">
        <v>6</v>
      </c>
      <c r="BJ19" s="291"/>
      <c r="BK19" s="291"/>
      <c r="BL19" s="291"/>
      <c r="BM19" s="291"/>
      <c r="BN19" s="291"/>
      <c r="BO19" s="291"/>
      <c r="BP19" s="291"/>
      <c r="BQ19" s="291"/>
      <c r="BR19" s="291"/>
      <c r="BS19" s="292"/>
      <c r="BT19" s="290"/>
      <c r="BU19" s="291"/>
      <c r="BV19" s="291"/>
      <c r="BW19" s="291"/>
      <c r="BX19" s="291"/>
      <c r="BY19" s="291"/>
      <c r="BZ19" s="291"/>
      <c r="CA19" s="291"/>
      <c r="CB19" s="291"/>
      <c r="CC19" s="292"/>
      <c r="CD19" s="290"/>
      <c r="CE19" s="291"/>
      <c r="CF19" s="291"/>
      <c r="CG19" s="291"/>
      <c r="CH19" s="291"/>
      <c r="CI19" s="291"/>
      <c r="CJ19" s="291"/>
      <c r="CK19" s="291"/>
      <c r="CL19" s="291"/>
      <c r="CM19" s="292"/>
      <c r="CN19" s="302"/>
      <c r="CO19" s="298"/>
      <c r="CP19" s="298"/>
      <c r="CQ19" s="298"/>
      <c r="CR19" s="298"/>
      <c r="CS19" s="298"/>
      <c r="CT19" s="298"/>
      <c r="CU19" s="298"/>
      <c r="CV19" s="298"/>
      <c r="CW19" s="298"/>
      <c r="CX19" s="298"/>
      <c r="CY19" s="298"/>
      <c r="CZ19" s="298"/>
      <c r="DA19" s="298"/>
      <c r="DB19" s="298"/>
      <c r="DC19" s="298"/>
      <c r="DD19" s="303"/>
    </row>
    <row r="20" spans="1:108" s="6" customFormat="1" ht="30" customHeight="1" x14ac:dyDescent="0.2">
      <c r="A20" s="287" t="s">
        <v>13</v>
      </c>
      <c r="B20" s="288"/>
      <c r="C20" s="288"/>
      <c r="D20" s="288"/>
      <c r="E20" s="288"/>
      <c r="F20" s="288"/>
      <c r="G20" s="288"/>
      <c r="H20" s="288"/>
      <c r="I20" s="289"/>
      <c r="J20" s="5"/>
      <c r="K20" s="376" t="s">
        <v>130</v>
      </c>
      <c r="L20" s="376"/>
      <c r="M20" s="376"/>
      <c r="N20" s="376"/>
      <c r="O20" s="376"/>
      <c r="P20" s="376"/>
      <c r="Q20" s="376"/>
      <c r="R20" s="376"/>
      <c r="S20" s="376"/>
      <c r="T20" s="376"/>
      <c r="U20" s="376"/>
      <c r="V20" s="376"/>
      <c r="W20" s="376"/>
      <c r="X20" s="376"/>
      <c r="Y20" s="376"/>
      <c r="Z20" s="376"/>
      <c r="AA20" s="376"/>
      <c r="AB20" s="376"/>
      <c r="AC20" s="376"/>
      <c r="AD20" s="376"/>
      <c r="AE20" s="376"/>
      <c r="AF20" s="376"/>
      <c r="AG20" s="376"/>
      <c r="AH20" s="376"/>
      <c r="AI20" s="376"/>
      <c r="AJ20" s="376"/>
      <c r="AK20" s="376"/>
      <c r="AL20" s="376"/>
      <c r="AM20" s="376"/>
      <c r="AN20" s="376"/>
      <c r="AO20" s="376"/>
      <c r="AP20" s="376"/>
      <c r="AQ20" s="376"/>
      <c r="AR20" s="376"/>
      <c r="AS20" s="376"/>
      <c r="AT20" s="376"/>
      <c r="AU20" s="376"/>
      <c r="AV20" s="376"/>
      <c r="AW20" s="376"/>
      <c r="AX20" s="376"/>
      <c r="AY20" s="376"/>
      <c r="AZ20" s="376"/>
      <c r="BA20" s="376"/>
      <c r="BB20" s="376"/>
      <c r="BC20" s="376"/>
      <c r="BD20" s="376"/>
      <c r="BE20" s="376"/>
      <c r="BF20" s="376"/>
      <c r="BG20" s="376"/>
      <c r="BH20" s="7"/>
      <c r="BI20" s="290" t="s">
        <v>6</v>
      </c>
      <c r="BJ20" s="291"/>
      <c r="BK20" s="291"/>
      <c r="BL20" s="291"/>
      <c r="BM20" s="291"/>
      <c r="BN20" s="291"/>
      <c r="BO20" s="291"/>
      <c r="BP20" s="291"/>
      <c r="BQ20" s="291"/>
      <c r="BR20" s="291"/>
      <c r="BS20" s="292"/>
      <c r="BT20" s="290"/>
      <c r="BU20" s="291"/>
      <c r="BV20" s="291"/>
      <c r="BW20" s="291"/>
      <c r="BX20" s="291"/>
      <c r="BY20" s="291"/>
      <c r="BZ20" s="291"/>
      <c r="CA20" s="291"/>
      <c r="CB20" s="291"/>
      <c r="CC20" s="292"/>
      <c r="CD20" s="290"/>
      <c r="CE20" s="291"/>
      <c r="CF20" s="291"/>
      <c r="CG20" s="291"/>
      <c r="CH20" s="291"/>
      <c r="CI20" s="291"/>
      <c r="CJ20" s="291"/>
      <c r="CK20" s="291"/>
      <c r="CL20" s="291"/>
      <c r="CM20" s="292"/>
      <c r="CN20" s="302"/>
      <c r="CO20" s="298"/>
      <c r="CP20" s="298"/>
      <c r="CQ20" s="298"/>
      <c r="CR20" s="298"/>
      <c r="CS20" s="298"/>
      <c r="CT20" s="298"/>
      <c r="CU20" s="298"/>
      <c r="CV20" s="298"/>
      <c r="CW20" s="298"/>
      <c r="CX20" s="298"/>
      <c r="CY20" s="298"/>
      <c r="CZ20" s="298"/>
      <c r="DA20" s="298"/>
      <c r="DB20" s="298"/>
      <c r="DC20" s="298"/>
      <c r="DD20" s="303"/>
    </row>
    <row r="21" spans="1:108" s="6" customFormat="1" ht="15" customHeight="1" x14ac:dyDescent="0.2">
      <c r="A21" s="287" t="s">
        <v>15</v>
      </c>
      <c r="B21" s="288"/>
      <c r="C21" s="288"/>
      <c r="D21" s="288"/>
      <c r="E21" s="288"/>
      <c r="F21" s="288"/>
      <c r="G21" s="288"/>
      <c r="H21" s="288"/>
      <c r="I21" s="289"/>
      <c r="J21" s="5"/>
      <c r="K21" s="376" t="s">
        <v>139</v>
      </c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6"/>
      <c r="AC21" s="376"/>
      <c r="AD21" s="376"/>
      <c r="AE21" s="376"/>
      <c r="AF21" s="376"/>
      <c r="AG21" s="376"/>
      <c r="AH21" s="376"/>
      <c r="AI21" s="376"/>
      <c r="AJ21" s="376"/>
      <c r="AK21" s="376"/>
      <c r="AL21" s="376"/>
      <c r="AM21" s="376"/>
      <c r="AN21" s="376"/>
      <c r="AO21" s="376"/>
      <c r="AP21" s="376"/>
      <c r="AQ21" s="376"/>
      <c r="AR21" s="376"/>
      <c r="AS21" s="376"/>
      <c r="AT21" s="376"/>
      <c r="AU21" s="376"/>
      <c r="AV21" s="376"/>
      <c r="AW21" s="376"/>
      <c r="AX21" s="376"/>
      <c r="AY21" s="376"/>
      <c r="AZ21" s="376"/>
      <c r="BA21" s="376"/>
      <c r="BB21" s="376"/>
      <c r="BC21" s="376"/>
      <c r="BD21" s="376"/>
      <c r="BE21" s="376"/>
      <c r="BF21" s="376"/>
      <c r="BG21" s="376"/>
      <c r="BH21" s="7"/>
      <c r="BI21" s="290" t="s">
        <v>6</v>
      </c>
      <c r="BJ21" s="291"/>
      <c r="BK21" s="291"/>
      <c r="BL21" s="291"/>
      <c r="BM21" s="291"/>
      <c r="BN21" s="291"/>
      <c r="BO21" s="291"/>
      <c r="BP21" s="291"/>
      <c r="BQ21" s="291"/>
      <c r="BR21" s="291"/>
      <c r="BS21" s="292"/>
      <c r="BT21" s="290"/>
      <c r="BU21" s="291"/>
      <c r="BV21" s="291"/>
      <c r="BW21" s="291"/>
      <c r="BX21" s="291"/>
      <c r="BY21" s="291"/>
      <c r="BZ21" s="291"/>
      <c r="CA21" s="291"/>
      <c r="CB21" s="291"/>
      <c r="CC21" s="292"/>
      <c r="CD21" s="290"/>
      <c r="CE21" s="291"/>
      <c r="CF21" s="291"/>
      <c r="CG21" s="291"/>
      <c r="CH21" s="291"/>
      <c r="CI21" s="291"/>
      <c r="CJ21" s="291"/>
      <c r="CK21" s="291"/>
      <c r="CL21" s="291"/>
      <c r="CM21" s="292"/>
      <c r="CN21" s="302"/>
      <c r="CO21" s="298"/>
      <c r="CP21" s="298"/>
      <c r="CQ21" s="298"/>
      <c r="CR21" s="298"/>
      <c r="CS21" s="298"/>
      <c r="CT21" s="298"/>
      <c r="CU21" s="298"/>
      <c r="CV21" s="298"/>
      <c r="CW21" s="298"/>
      <c r="CX21" s="298"/>
      <c r="CY21" s="298"/>
      <c r="CZ21" s="298"/>
      <c r="DA21" s="298"/>
      <c r="DB21" s="298"/>
      <c r="DC21" s="298"/>
      <c r="DD21" s="303"/>
    </row>
    <row r="22" spans="1:108" s="6" customFormat="1" ht="58.5" customHeight="1" x14ac:dyDescent="0.2">
      <c r="A22" s="287" t="s">
        <v>41</v>
      </c>
      <c r="B22" s="288"/>
      <c r="C22" s="288"/>
      <c r="D22" s="288"/>
      <c r="E22" s="288"/>
      <c r="F22" s="288"/>
      <c r="G22" s="288"/>
      <c r="H22" s="288"/>
      <c r="I22" s="289"/>
      <c r="J22" s="5"/>
      <c r="K22" s="376" t="s">
        <v>42</v>
      </c>
      <c r="L22" s="376"/>
      <c r="M22" s="376"/>
      <c r="N22" s="376"/>
      <c r="O22" s="376"/>
      <c r="P22" s="376"/>
      <c r="Q22" s="376"/>
      <c r="R22" s="376"/>
      <c r="S22" s="376"/>
      <c r="T22" s="376"/>
      <c r="U22" s="376"/>
      <c r="V22" s="376"/>
      <c r="W22" s="376"/>
      <c r="X22" s="376"/>
      <c r="Y22" s="376"/>
      <c r="Z22" s="376"/>
      <c r="AA22" s="376"/>
      <c r="AB22" s="376"/>
      <c r="AC22" s="376"/>
      <c r="AD22" s="376"/>
      <c r="AE22" s="376"/>
      <c r="AF22" s="376"/>
      <c r="AG22" s="376"/>
      <c r="AH22" s="376"/>
      <c r="AI22" s="376"/>
      <c r="AJ22" s="376"/>
      <c r="AK22" s="376"/>
      <c r="AL22" s="376"/>
      <c r="AM22" s="376"/>
      <c r="AN22" s="376"/>
      <c r="AO22" s="376"/>
      <c r="AP22" s="376"/>
      <c r="AQ22" s="376"/>
      <c r="AR22" s="376"/>
      <c r="AS22" s="376"/>
      <c r="AT22" s="376"/>
      <c r="AU22" s="376"/>
      <c r="AV22" s="376"/>
      <c r="AW22" s="376"/>
      <c r="AX22" s="376"/>
      <c r="AY22" s="376"/>
      <c r="AZ22" s="376"/>
      <c r="BA22" s="376"/>
      <c r="BB22" s="376"/>
      <c r="BC22" s="376"/>
      <c r="BD22" s="376"/>
      <c r="BE22" s="376"/>
      <c r="BF22" s="376"/>
      <c r="BG22" s="376"/>
      <c r="BH22" s="7"/>
      <c r="BI22" s="290" t="s">
        <v>6</v>
      </c>
      <c r="BJ22" s="291"/>
      <c r="BK22" s="291"/>
      <c r="BL22" s="291"/>
      <c r="BM22" s="291"/>
      <c r="BN22" s="291"/>
      <c r="BO22" s="291"/>
      <c r="BP22" s="291"/>
      <c r="BQ22" s="291"/>
      <c r="BR22" s="291"/>
      <c r="BS22" s="292"/>
      <c r="BT22" s="290"/>
      <c r="BU22" s="291"/>
      <c r="BV22" s="291"/>
      <c r="BW22" s="291"/>
      <c r="BX22" s="291"/>
      <c r="BY22" s="291"/>
      <c r="BZ22" s="291"/>
      <c r="CA22" s="291"/>
      <c r="CB22" s="291"/>
      <c r="CC22" s="292"/>
      <c r="CD22" s="290"/>
      <c r="CE22" s="291"/>
      <c r="CF22" s="291"/>
      <c r="CG22" s="291"/>
      <c r="CH22" s="291"/>
      <c r="CI22" s="291"/>
      <c r="CJ22" s="291"/>
      <c r="CK22" s="291"/>
      <c r="CL22" s="291"/>
      <c r="CM22" s="292"/>
      <c r="CN22" s="302"/>
      <c r="CO22" s="298"/>
      <c r="CP22" s="298"/>
      <c r="CQ22" s="298"/>
      <c r="CR22" s="298"/>
      <c r="CS22" s="298"/>
      <c r="CT22" s="298"/>
      <c r="CU22" s="298"/>
      <c r="CV22" s="298"/>
      <c r="CW22" s="298"/>
      <c r="CX22" s="298"/>
      <c r="CY22" s="298"/>
      <c r="CZ22" s="298"/>
      <c r="DA22" s="298"/>
      <c r="DB22" s="298"/>
      <c r="DC22" s="298"/>
      <c r="DD22" s="303"/>
    </row>
    <row r="23" spans="1:108" s="6" customFormat="1" ht="15" customHeight="1" x14ac:dyDescent="0.2">
      <c r="A23" s="287" t="s">
        <v>43</v>
      </c>
      <c r="B23" s="288"/>
      <c r="C23" s="288"/>
      <c r="D23" s="288"/>
      <c r="E23" s="288"/>
      <c r="F23" s="288"/>
      <c r="G23" s="288"/>
      <c r="H23" s="288"/>
      <c r="I23" s="289"/>
      <c r="J23" s="5"/>
      <c r="K23" s="376" t="s">
        <v>14</v>
      </c>
      <c r="L23" s="376"/>
      <c r="M23" s="376"/>
      <c r="N23" s="376"/>
      <c r="O23" s="376"/>
      <c r="P23" s="376"/>
      <c r="Q23" s="376"/>
      <c r="R23" s="376"/>
      <c r="S23" s="376"/>
      <c r="T23" s="376"/>
      <c r="U23" s="376"/>
      <c r="V23" s="376"/>
      <c r="W23" s="376"/>
      <c r="X23" s="376"/>
      <c r="Y23" s="376"/>
      <c r="Z23" s="376"/>
      <c r="AA23" s="376"/>
      <c r="AB23" s="376"/>
      <c r="AC23" s="376"/>
      <c r="AD23" s="376"/>
      <c r="AE23" s="376"/>
      <c r="AF23" s="376"/>
      <c r="AG23" s="376"/>
      <c r="AH23" s="376"/>
      <c r="AI23" s="376"/>
      <c r="AJ23" s="376"/>
      <c r="AK23" s="376"/>
      <c r="AL23" s="376"/>
      <c r="AM23" s="376"/>
      <c r="AN23" s="376"/>
      <c r="AO23" s="376"/>
      <c r="AP23" s="376"/>
      <c r="AQ23" s="376"/>
      <c r="AR23" s="376"/>
      <c r="AS23" s="376"/>
      <c r="AT23" s="376"/>
      <c r="AU23" s="376"/>
      <c r="AV23" s="376"/>
      <c r="AW23" s="376"/>
      <c r="AX23" s="376"/>
      <c r="AY23" s="376"/>
      <c r="AZ23" s="376"/>
      <c r="BA23" s="376"/>
      <c r="BB23" s="376"/>
      <c r="BC23" s="376"/>
      <c r="BD23" s="376"/>
      <c r="BE23" s="376"/>
      <c r="BF23" s="376"/>
      <c r="BG23" s="376"/>
      <c r="BH23" s="7"/>
      <c r="BI23" s="290" t="s">
        <v>6</v>
      </c>
      <c r="BJ23" s="291"/>
      <c r="BK23" s="291"/>
      <c r="BL23" s="291"/>
      <c r="BM23" s="291"/>
      <c r="BN23" s="291"/>
      <c r="BO23" s="291"/>
      <c r="BP23" s="291"/>
      <c r="BQ23" s="291"/>
      <c r="BR23" s="291"/>
      <c r="BS23" s="292"/>
      <c r="BT23" s="290"/>
      <c r="BU23" s="291"/>
      <c r="BV23" s="291"/>
      <c r="BW23" s="291"/>
      <c r="BX23" s="291"/>
      <c r="BY23" s="291"/>
      <c r="BZ23" s="291"/>
      <c r="CA23" s="291"/>
      <c r="CB23" s="291"/>
      <c r="CC23" s="292"/>
      <c r="CD23" s="290"/>
      <c r="CE23" s="291"/>
      <c r="CF23" s="291"/>
      <c r="CG23" s="291"/>
      <c r="CH23" s="291"/>
      <c r="CI23" s="291"/>
      <c r="CJ23" s="291"/>
      <c r="CK23" s="291"/>
      <c r="CL23" s="291"/>
      <c r="CM23" s="292"/>
      <c r="CN23" s="302"/>
      <c r="CO23" s="298"/>
      <c r="CP23" s="298"/>
      <c r="CQ23" s="298"/>
      <c r="CR23" s="298"/>
      <c r="CS23" s="298"/>
      <c r="CT23" s="298"/>
      <c r="CU23" s="298"/>
      <c r="CV23" s="298"/>
      <c r="CW23" s="298"/>
      <c r="CX23" s="298"/>
      <c r="CY23" s="298"/>
      <c r="CZ23" s="298"/>
      <c r="DA23" s="298"/>
      <c r="DB23" s="298"/>
      <c r="DC23" s="298"/>
      <c r="DD23" s="303"/>
    </row>
    <row r="24" spans="1:108" s="6" customFormat="1" ht="30" customHeight="1" x14ac:dyDescent="0.2">
      <c r="A24" s="287" t="s">
        <v>12</v>
      </c>
      <c r="B24" s="288"/>
      <c r="C24" s="288"/>
      <c r="D24" s="288"/>
      <c r="E24" s="288"/>
      <c r="F24" s="288"/>
      <c r="G24" s="288"/>
      <c r="H24" s="288"/>
      <c r="I24" s="289"/>
      <c r="J24" s="5"/>
      <c r="K24" s="376" t="s">
        <v>140</v>
      </c>
      <c r="L24" s="376"/>
      <c r="M24" s="376"/>
      <c r="N24" s="376"/>
      <c r="O24" s="376"/>
      <c r="P24" s="376"/>
      <c r="Q24" s="376"/>
      <c r="R24" s="376"/>
      <c r="S24" s="376"/>
      <c r="T24" s="376"/>
      <c r="U24" s="376"/>
      <c r="V24" s="376"/>
      <c r="W24" s="376"/>
      <c r="X24" s="376"/>
      <c r="Y24" s="376"/>
      <c r="Z24" s="376"/>
      <c r="AA24" s="376"/>
      <c r="AB24" s="376"/>
      <c r="AC24" s="376"/>
      <c r="AD24" s="376"/>
      <c r="AE24" s="376"/>
      <c r="AF24" s="376"/>
      <c r="AG24" s="376"/>
      <c r="AH24" s="376"/>
      <c r="AI24" s="376"/>
      <c r="AJ24" s="376"/>
      <c r="AK24" s="376"/>
      <c r="AL24" s="376"/>
      <c r="AM24" s="376"/>
      <c r="AN24" s="376"/>
      <c r="AO24" s="376"/>
      <c r="AP24" s="376"/>
      <c r="AQ24" s="376"/>
      <c r="AR24" s="376"/>
      <c r="AS24" s="376"/>
      <c r="AT24" s="376"/>
      <c r="AU24" s="376"/>
      <c r="AV24" s="376"/>
      <c r="AW24" s="376"/>
      <c r="AX24" s="376"/>
      <c r="AY24" s="376"/>
      <c r="AZ24" s="376"/>
      <c r="BA24" s="376"/>
      <c r="BB24" s="376"/>
      <c r="BC24" s="376"/>
      <c r="BD24" s="376"/>
      <c r="BE24" s="376"/>
      <c r="BF24" s="376"/>
      <c r="BG24" s="376"/>
      <c r="BH24" s="7"/>
      <c r="BI24" s="290" t="s">
        <v>6</v>
      </c>
      <c r="BJ24" s="291"/>
      <c r="BK24" s="291"/>
      <c r="BL24" s="291"/>
      <c r="BM24" s="291"/>
      <c r="BN24" s="291"/>
      <c r="BO24" s="291"/>
      <c r="BP24" s="291"/>
      <c r="BQ24" s="291"/>
      <c r="BR24" s="291"/>
      <c r="BS24" s="292"/>
      <c r="BT24" s="290"/>
      <c r="BU24" s="291"/>
      <c r="BV24" s="291"/>
      <c r="BW24" s="291"/>
      <c r="BX24" s="291"/>
      <c r="BY24" s="291"/>
      <c r="BZ24" s="291"/>
      <c r="CA24" s="291"/>
      <c r="CB24" s="291"/>
      <c r="CC24" s="292"/>
      <c r="CD24" s="290"/>
      <c r="CE24" s="291"/>
      <c r="CF24" s="291"/>
      <c r="CG24" s="291"/>
      <c r="CH24" s="291"/>
      <c r="CI24" s="291"/>
      <c r="CJ24" s="291"/>
      <c r="CK24" s="291"/>
      <c r="CL24" s="291"/>
      <c r="CM24" s="292"/>
      <c r="CN24" s="302"/>
      <c r="CO24" s="298"/>
      <c r="CP24" s="298"/>
      <c r="CQ24" s="298"/>
      <c r="CR24" s="298"/>
      <c r="CS24" s="298"/>
      <c r="CT24" s="298"/>
      <c r="CU24" s="298"/>
      <c r="CV24" s="298"/>
      <c r="CW24" s="298"/>
      <c r="CX24" s="298"/>
      <c r="CY24" s="298"/>
      <c r="CZ24" s="298"/>
      <c r="DA24" s="298"/>
      <c r="DB24" s="298"/>
      <c r="DC24" s="298"/>
      <c r="DD24" s="303"/>
    </row>
    <row r="25" spans="1:108" s="6" customFormat="1" ht="15" customHeight="1" x14ac:dyDescent="0.2">
      <c r="A25" s="287" t="s">
        <v>44</v>
      </c>
      <c r="B25" s="288"/>
      <c r="C25" s="288"/>
      <c r="D25" s="288"/>
      <c r="E25" s="288"/>
      <c r="F25" s="288"/>
      <c r="G25" s="288"/>
      <c r="H25" s="288"/>
      <c r="I25" s="289"/>
      <c r="J25" s="5"/>
      <c r="K25" s="376" t="s">
        <v>14</v>
      </c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6"/>
      <c r="AG25" s="376"/>
      <c r="AH25" s="376"/>
      <c r="AI25" s="376"/>
      <c r="AJ25" s="376"/>
      <c r="AK25" s="376"/>
      <c r="AL25" s="376"/>
      <c r="AM25" s="376"/>
      <c r="AN25" s="376"/>
      <c r="AO25" s="376"/>
      <c r="AP25" s="376"/>
      <c r="AQ25" s="376"/>
      <c r="AR25" s="376"/>
      <c r="AS25" s="376"/>
      <c r="AT25" s="376"/>
      <c r="AU25" s="376"/>
      <c r="AV25" s="376"/>
      <c r="AW25" s="376"/>
      <c r="AX25" s="376"/>
      <c r="AY25" s="376"/>
      <c r="AZ25" s="376"/>
      <c r="BA25" s="376"/>
      <c r="BB25" s="376"/>
      <c r="BC25" s="376"/>
      <c r="BD25" s="376"/>
      <c r="BE25" s="376"/>
      <c r="BF25" s="376"/>
      <c r="BG25" s="376"/>
      <c r="BH25" s="7"/>
      <c r="BI25" s="290" t="s">
        <v>6</v>
      </c>
      <c r="BJ25" s="291"/>
      <c r="BK25" s="291"/>
      <c r="BL25" s="291"/>
      <c r="BM25" s="291"/>
      <c r="BN25" s="291"/>
      <c r="BO25" s="291"/>
      <c r="BP25" s="291"/>
      <c r="BQ25" s="291"/>
      <c r="BR25" s="291"/>
      <c r="BS25" s="292"/>
      <c r="BT25" s="290"/>
      <c r="BU25" s="291"/>
      <c r="BV25" s="291"/>
      <c r="BW25" s="291"/>
      <c r="BX25" s="291"/>
      <c r="BY25" s="291"/>
      <c r="BZ25" s="291"/>
      <c r="CA25" s="291"/>
      <c r="CB25" s="291"/>
      <c r="CC25" s="292"/>
      <c r="CD25" s="290"/>
      <c r="CE25" s="291"/>
      <c r="CF25" s="291"/>
      <c r="CG25" s="291"/>
      <c r="CH25" s="291"/>
      <c r="CI25" s="291"/>
      <c r="CJ25" s="291"/>
      <c r="CK25" s="291"/>
      <c r="CL25" s="291"/>
      <c r="CM25" s="292"/>
      <c r="CN25" s="302"/>
      <c r="CO25" s="298"/>
      <c r="CP25" s="298"/>
      <c r="CQ25" s="298"/>
      <c r="CR25" s="298"/>
      <c r="CS25" s="298"/>
      <c r="CT25" s="298"/>
      <c r="CU25" s="298"/>
      <c r="CV25" s="298"/>
      <c r="CW25" s="298"/>
      <c r="CX25" s="298"/>
      <c r="CY25" s="298"/>
      <c r="CZ25" s="298"/>
      <c r="DA25" s="298"/>
      <c r="DB25" s="298"/>
      <c r="DC25" s="298"/>
      <c r="DD25" s="303"/>
    </row>
    <row r="26" spans="1:108" s="6" customFormat="1" ht="15" customHeight="1" x14ac:dyDescent="0.2">
      <c r="A26" s="287" t="s">
        <v>16</v>
      </c>
      <c r="B26" s="288"/>
      <c r="C26" s="288"/>
      <c r="D26" s="288"/>
      <c r="E26" s="288"/>
      <c r="F26" s="288"/>
      <c r="G26" s="288"/>
      <c r="H26" s="288"/>
      <c r="I26" s="289"/>
      <c r="J26" s="5"/>
      <c r="K26" s="376" t="s">
        <v>141</v>
      </c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376"/>
      <c r="AD26" s="376"/>
      <c r="AE26" s="376"/>
      <c r="AF26" s="376"/>
      <c r="AG26" s="376"/>
      <c r="AH26" s="376"/>
      <c r="AI26" s="376"/>
      <c r="AJ26" s="376"/>
      <c r="AK26" s="376"/>
      <c r="AL26" s="376"/>
      <c r="AM26" s="376"/>
      <c r="AN26" s="376"/>
      <c r="AO26" s="376"/>
      <c r="AP26" s="376"/>
      <c r="AQ26" s="376"/>
      <c r="AR26" s="376"/>
      <c r="AS26" s="376"/>
      <c r="AT26" s="376"/>
      <c r="AU26" s="376"/>
      <c r="AV26" s="376"/>
      <c r="AW26" s="376"/>
      <c r="AX26" s="376"/>
      <c r="AY26" s="376"/>
      <c r="AZ26" s="376"/>
      <c r="BA26" s="376"/>
      <c r="BB26" s="376"/>
      <c r="BC26" s="376"/>
      <c r="BD26" s="376"/>
      <c r="BE26" s="376"/>
      <c r="BF26" s="376"/>
      <c r="BG26" s="376"/>
      <c r="BH26" s="7"/>
      <c r="BI26" s="290" t="s">
        <v>6</v>
      </c>
      <c r="BJ26" s="291"/>
      <c r="BK26" s="291"/>
      <c r="BL26" s="291"/>
      <c r="BM26" s="291"/>
      <c r="BN26" s="291"/>
      <c r="BO26" s="291"/>
      <c r="BP26" s="291"/>
      <c r="BQ26" s="291"/>
      <c r="BR26" s="291"/>
      <c r="BS26" s="292"/>
      <c r="BT26" s="290"/>
      <c r="BU26" s="291"/>
      <c r="BV26" s="291"/>
      <c r="BW26" s="291"/>
      <c r="BX26" s="291"/>
      <c r="BY26" s="291"/>
      <c r="BZ26" s="291"/>
      <c r="CA26" s="291"/>
      <c r="CB26" s="291"/>
      <c r="CC26" s="292"/>
      <c r="CD26" s="290"/>
      <c r="CE26" s="291"/>
      <c r="CF26" s="291"/>
      <c r="CG26" s="291"/>
      <c r="CH26" s="291"/>
      <c r="CI26" s="291"/>
      <c r="CJ26" s="291"/>
      <c r="CK26" s="291"/>
      <c r="CL26" s="291"/>
      <c r="CM26" s="292"/>
      <c r="CN26" s="302"/>
      <c r="CO26" s="298"/>
      <c r="CP26" s="298"/>
      <c r="CQ26" s="298"/>
      <c r="CR26" s="298"/>
      <c r="CS26" s="298"/>
      <c r="CT26" s="298"/>
      <c r="CU26" s="298"/>
      <c r="CV26" s="298"/>
      <c r="CW26" s="298"/>
      <c r="CX26" s="298"/>
      <c r="CY26" s="298"/>
      <c r="CZ26" s="298"/>
      <c r="DA26" s="298"/>
      <c r="DB26" s="298"/>
      <c r="DC26" s="298"/>
      <c r="DD26" s="303"/>
    </row>
    <row r="27" spans="1:108" s="6" customFormat="1" ht="15" customHeight="1" x14ac:dyDescent="0.2">
      <c r="A27" s="287" t="s">
        <v>142</v>
      </c>
      <c r="B27" s="288"/>
      <c r="C27" s="288"/>
      <c r="D27" s="288"/>
      <c r="E27" s="288"/>
      <c r="F27" s="288"/>
      <c r="G27" s="288"/>
      <c r="H27" s="288"/>
      <c r="I27" s="289"/>
      <c r="J27" s="5"/>
      <c r="K27" s="376" t="s">
        <v>143</v>
      </c>
      <c r="L27" s="376"/>
      <c r="M27" s="376"/>
      <c r="N27" s="376"/>
      <c r="O27" s="376"/>
      <c r="P27" s="376"/>
      <c r="Q27" s="376"/>
      <c r="R27" s="376"/>
      <c r="S27" s="376"/>
      <c r="T27" s="376"/>
      <c r="U27" s="376"/>
      <c r="V27" s="376"/>
      <c r="W27" s="376"/>
      <c r="X27" s="376"/>
      <c r="Y27" s="376"/>
      <c r="Z27" s="376"/>
      <c r="AA27" s="376"/>
      <c r="AB27" s="376"/>
      <c r="AC27" s="376"/>
      <c r="AD27" s="376"/>
      <c r="AE27" s="376"/>
      <c r="AF27" s="376"/>
      <c r="AG27" s="376"/>
      <c r="AH27" s="376"/>
      <c r="AI27" s="376"/>
      <c r="AJ27" s="376"/>
      <c r="AK27" s="376"/>
      <c r="AL27" s="376"/>
      <c r="AM27" s="376"/>
      <c r="AN27" s="376"/>
      <c r="AO27" s="376"/>
      <c r="AP27" s="376"/>
      <c r="AQ27" s="376"/>
      <c r="AR27" s="376"/>
      <c r="AS27" s="376"/>
      <c r="AT27" s="376"/>
      <c r="AU27" s="376"/>
      <c r="AV27" s="376"/>
      <c r="AW27" s="376"/>
      <c r="AX27" s="376"/>
      <c r="AY27" s="376"/>
      <c r="AZ27" s="376"/>
      <c r="BA27" s="376"/>
      <c r="BB27" s="376"/>
      <c r="BC27" s="376"/>
      <c r="BD27" s="376"/>
      <c r="BE27" s="376"/>
      <c r="BF27" s="376"/>
      <c r="BG27" s="376"/>
      <c r="BH27" s="7"/>
      <c r="BI27" s="290" t="s">
        <v>6</v>
      </c>
      <c r="BJ27" s="291"/>
      <c r="BK27" s="291"/>
      <c r="BL27" s="291"/>
      <c r="BM27" s="291"/>
      <c r="BN27" s="291"/>
      <c r="BO27" s="291"/>
      <c r="BP27" s="291"/>
      <c r="BQ27" s="291"/>
      <c r="BR27" s="291"/>
      <c r="BS27" s="292"/>
      <c r="BT27" s="290"/>
      <c r="BU27" s="291"/>
      <c r="BV27" s="291"/>
      <c r="BW27" s="291"/>
      <c r="BX27" s="291"/>
      <c r="BY27" s="291"/>
      <c r="BZ27" s="291"/>
      <c r="CA27" s="291"/>
      <c r="CB27" s="291"/>
      <c r="CC27" s="292"/>
      <c r="CD27" s="290"/>
      <c r="CE27" s="291"/>
      <c r="CF27" s="291"/>
      <c r="CG27" s="291"/>
      <c r="CH27" s="291"/>
      <c r="CI27" s="291"/>
      <c r="CJ27" s="291"/>
      <c r="CK27" s="291"/>
      <c r="CL27" s="291"/>
      <c r="CM27" s="292"/>
      <c r="CN27" s="302"/>
      <c r="CO27" s="298"/>
      <c r="CP27" s="298"/>
      <c r="CQ27" s="298"/>
      <c r="CR27" s="298"/>
      <c r="CS27" s="298"/>
      <c r="CT27" s="298"/>
      <c r="CU27" s="298"/>
      <c r="CV27" s="298"/>
      <c r="CW27" s="298"/>
      <c r="CX27" s="298"/>
      <c r="CY27" s="298"/>
      <c r="CZ27" s="298"/>
      <c r="DA27" s="298"/>
      <c r="DB27" s="298"/>
      <c r="DC27" s="298"/>
      <c r="DD27" s="303"/>
    </row>
    <row r="28" spans="1:108" s="6" customFormat="1" ht="15" customHeight="1" x14ac:dyDescent="0.2">
      <c r="A28" s="287" t="s">
        <v>144</v>
      </c>
      <c r="B28" s="288"/>
      <c r="C28" s="288"/>
      <c r="D28" s="288"/>
      <c r="E28" s="288"/>
      <c r="F28" s="288"/>
      <c r="G28" s="288"/>
      <c r="H28" s="288"/>
      <c r="I28" s="289"/>
      <c r="J28" s="5"/>
      <c r="K28" s="376" t="s">
        <v>54</v>
      </c>
      <c r="L28" s="376"/>
      <c r="M28" s="376"/>
      <c r="N28" s="376"/>
      <c r="O28" s="376"/>
      <c r="P28" s="376"/>
      <c r="Q28" s="376"/>
      <c r="R28" s="376"/>
      <c r="S28" s="376"/>
      <c r="T28" s="376"/>
      <c r="U28" s="376"/>
      <c r="V28" s="376"/>
      <c r="W28" s="376"/>
      <c r="X28" s="376"/>
      <c r="Y28" s="376"/>
      <c r="Z28" s="376"/>
      <c r="AA28" s="376"/>
      <c r="AB28" s="376"/>
      <c r="AC28" s="376"/>
      <c r="AD28" s="376"/>
      <c r="AE28" s="376"/>
      <c r="AF28" s="376"/>
      <c r="AG28" s="376"/>
      <c r="AH28" s="376"/>
      <c r="AI28" s="376"/>
      <c r="AJ28" s="376"/>
      <c r="AK28" s="376"/>
      <c r="AL28" s="376"/>
      <c r="AM28" s="376"/>
      <c r="AN28" s="376"/>
      <c r="AO28" s="376"/>
      <c r="AP28" s="376"/>
      <c r="AQ28" s="376"/>
      <c r="AR28" s="376"/>
      <c r="AS28" s="376"/>
      <c r="AT28" s="376"/>
      <c r="AU28" s="376"/>
      <c r="AV28" s="376"/>
      <c r="AW28" s="376"/>
      <c r="AX28" s="376"/>
      <c r="AY28" s="376"/>
      <c r="AZ28" s="376"/>
      <c r="BA28" s="376"/>
      <c r="BB28" s="376"/>
      <c r="BC28" s="376"/>
      <c r="BD28" s="376"/>
      <c r="BE28" s="376"/>
      <c r="BF28" s="376"/>
      <c r="BG28" s="376"/>
      <c r="BH28" s="7"/>
      <c r="BI28" s="290" t="s">
        <v>6</v>
      </c>
      <c r="BJ28" s="291"/>
      <c r="BK28" s="291"/>
      <c r="BL28" s="291"/>
      <c r="BM28" s="291"/>
      <c r="BN28" s="291"/>
      <c r="BO28" s="291"/>
      <c r="BP28" s="291"/>
      <c r="BQ28" s="291"/>
      <c r="BR28" s="291"/>
      <c r="BS28" s="292"/>
      <c r="BT28" s="290"/>
      <c r="BU28" s="291"/>
      <c r="BV28" s="291"/>
      <c r="BW28" s="291"/>
      <c r="BX28" s="291"/>
      <c r="BY28" s="291"/>
      <c r="BZ28" s="291"/>
      <c r="CA28" s="291"/>
      <c r="CB28" s="291"/>
      <c r="CC28" s="292"/>
      <c r="CD28" s="290"/>
      <c r="CE28" s="291"/>
      <c r="CF28" s="291"/>
      <c r="CG28" s="291"/>
      <c r="CH28" s="291"/>
      <c r="CI28" s="291"/>
      <c r="CJ28" s="291"/>
      <c r="CK28" s="291"/>
      <c r="CL28" s="291"/>
      <c r="CM28" s="292"/>
      <c r="CN28" s="302"/>
      <c r="CO28" s="298"/>
      <c r="CP28" s="298"/>
      <c r="CQ28" s="298"/>
      <c r="CR28" s="298"/>
      <c r="CS28" s="298"/>
      <c r="CT28" s="298"/>
      <c r="CU28" s="298"/>
      <c r="CV28" s="298"/>
      <c r="CW28" s="298"/>
      <c r="CX28" s="298"/>
      <c r="CY28" s="298"/>
      <c r="CZ28" s="298"/>
      <c r="DA28" s="298"/>
      <c r="DB28" s="298"/>
      <c r="DC28" s="298"/>
      <c r="DD28" s="303"/>
    </row>
    <row r="29" spans="1:108" s="6" customFormat="1" ht="15" customHeight="1" x14ac:dyDescent="0.2">
      <c r="A29" s="287" t="s">
        <v>145</v>
      </c>
      <c r="B29" s="288"/>
      <c r="C29" s="288"/>
      <c r="D29" s="288"/>
      <c r="E29" s="288"/>
      <c r="F29" s="288"/>
      <c r="G29" s="288"/>
      <c r="H29" s="288"/>
      <c r="I29" s="289"/>
      <c r="J29" s="5"/>
      <c r="K29" s="376" t="s">
        <v>146</v>
      </c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76"/>
      <c r="AR29" s="376"/>
      <c r="AS29" s="376"/>
      <c r="AT29" s="376"/>
      <c r="AU29" s="376"/>
      <c r="AV29" s="376"/>
      <c r="AW29" s="376"/>
      <c r="AX29" s="376"/>
      <c r="AY29" s="376"/>
      <c r="AZ29" s="376"/>
      <c r="BA29" s="376"/>
      <c r="BB29" s="376"/>
      <c r="BC29" s="376"/>
      <c r="BD29" s="376"/>
      <c r="BE29" s="376"/>
      <c r="BF29" s="376"/>
      <c r="BG29" s="376"/>
      <c r="BH29" s="7"/>
      <c r="BI29" s="290" t="s">
        <v>6</v>
      </c>
      <c r="BJ29" s="291"/>
      <c r="BK29" s="291"/>
      <c r="BL29" s="291"/>
      <c r="BM29" s="291"/>
      <c r="BN29" s="291"/>
      <c r="BO29" s="291"/>
      <c r="BP29" s="291"/>
      <c r="BQ29" s="291"/>
      <c r="BR29" s="291"/>
      <c r="BS29" s="292"/>
      <c r="BT29" s="290"/>
      <c r="BU29" s="291"/>
      <c r="BV29" s="291"/>
      <c r="BW29" s="291"/>
      <c r="BX29" s="291"/>
      <c r="BY29" s="291"/>
      <c r="BZ29" s="291"/>
      <c r="CA29" s="291"/>
      <c r="CB29" s="291"/>
      <c r="CC29" s="292"/>
      <c r="CD29" s="290"/>
      <c r="CE29" s="291"/>
      <c r="CF29" s="291"/>
      <c r="CG29" s="291"/>
      <c r="CH29" s="291"/>
      <c r="CI29" s="291"/>
      <c r="CJ29" s="291"/>
      <c r="CK29" s="291"/>
      <c r="CL29" s="291"/>
      <c r="CM29" s="292"/>
      <c r="CN29" s="302"/>
      <c r="CO29" s="298"/>
      <c r="CP29" s="298"/>
      <c r="CQ29" s="298"/>
      <c r="CR29" s="298"/>
      <c r="CS29" s="298"/>
      <c r="CT29" s="298"/>
      <c r="CU29" s="298"/>
      <c r="CV29" s="298"/>
      <c r="CW29" s="298"/>
      <c r="CX29" s="298"/>
      <c r="CY29" s="298"/>
      <c r="CZ29" s="298"/>
      <c r="DA29" s="298"/>
      <c r="DB29" s="298"/>
      <c r="DC29" s="298"/>
      <c r="DD29" s="303"/>
    </row>
    <row r="30" spans="1:108" s="6" customFormat="1" ht="30" customHeight="1" x14ac:dyDescent="0.2">
      <c r="A30" s="287" t="s">
        <v>147</v>
      </c>
      <c r="B30" s="288"/>
      <c r="C30" s="288"/>
      <c r="D30" s="288"/>
      <c r="E30" s="288"/>
      <c r="F30" s="288"/>
      <c r="G30" s="288"/>
      <c r="H30" s="288"/>
      <c r="I30" s="289"/>
      <c r="J30" s="5"/>
      <c r="K30" s="376" t="s">
        <v>148</v>
      </c>
      <c r="L30" s="376"/>
      <c r="M30" s="376"/>
      <c r="N30" s="376"/>
      <c r="O30" s="376"/>
      <c r="P30" s="376"/>
      <c r="Q30" s="376"/>
      <c r="R30" s="376"/>
      <c r="S30" s="376"/>
      <c r="T30" s="376"/>
      <c r="U30" s="376"/>
      <c r="V30" s="376"/>
      <c r="W30" s="376"/>
      <c r="X30" s="376"/>
      <c r="Y30" s="376"/>
      <c r="Z30" s="376"/>
      <c r="AA30" s="376"/>
      <c r="AB30" s="376"/>
      <c r="AC30" s="376"/>
      <c r="AD30" s="376"/>
      <c r="AE30" s="376"/>
      <c r="AF30" s="376"/>
      <c r="AG30" s="376"/>
      <c r="AH30" s="376"/>
      <c r="AI30" s="376"/>
      <c r="AJ30" s="376"/>
      <c r="AK30" s="376"/>
      <c r="AL30" s="376"/>
      <c r="AM30" s="376"/>
      <c r="AN30" s="376"/>
      <c r="AO30" s="376"/>
      <c r="AP30" s="376"/>
      <c r="AQ30" s="376"/>
      <c r="AR30" s="376"/>
      <c r="AS30" s="376"/>
      <c r="AT30" s="376"/>
      <c r="AU30" s="376"/>
      <c r="AV30" s="376"/>
      <c r="AW30" s="376"/>
      <c r="AX30" s="376"/>
      <c r="AY30" s="376"/>
      <c r="AZ30" s="376"/>
      <c r="BA30" s="376"/>
      <c r="BB30" s="376"/>
      <c r="BC30" s="376"/>
      <c r="BD30" s="376"/>
      <c r="BE30" s="376"/>
      <c r="BF30" s="376"/>
      <c r="BG30" s="376"/>
      <c r="BH30" s="7"/>
      <c r="BI30" s="290" t="s">
        <v>6</v>
      </c>
      <c r="BJ30" s="291"/>
      <c r="BK30" s="291"/>
      <c r="BL30" s="291"/>
      <c r="BM30" s="291"/>
      <c r="BN30" s="291"/>
      <c r="BO30" s="291"/>
      <c r="BP30" s="291"/>
      <c r="BQ30" s="291"/>
      <c r="BR30" s="291"/>
      <c r="BS30" s="292"/>
      <c r="BT30" s="290"/>
      <c r="BU30" s="291"/>
      <c r="BV30" s="291"/>
      <c r="BW30" s="291"/>
      <c r="BX30" s="291"/>
      <c r="BY30" s="291"/>
      <c r="BZ30" s="291"/>
      <c r="CA30" s="291"/>
      <c r="CB30" s="291"/>
      <c r="CC30" s="292"/>
      <c r="CD30" s="290"/>
      <c r="CE30" s="291"/>
      <c r="CF30" s="291"/>
      <c r="CG30" s="291"/>
      <c r="CH30" s="291"/>
      <c r="CI30" s="291"/>
      <c r="CJ30" s="291"/>
      <c r="CK30" s="291"/>
      <c r="CL30" s="291"/>
      <c r="CM30" s="292"/>
      <c r="CN30" s="302"/>
      <c r="CO30" s="298"/>
      <c r="CP30" s="298"/>
      <c r="CQ30" s="298"/>
      <c r="CR30" s="298"/>
      <c r="CS30" s="298"/>
      <c r="CT30" s="298"/>
      <c r="CU30" s="298"/>
      <c r="CV30" s="298"/>
      <c r="CW30" s="298"/>
      <c r="CX30" s="298"/>
      <c r="CY30" s="298"/>
      <c r="CZ30" s="298"/>
      <c r="DA30" s="298"/>
      <c r="DB30" s="298"/>
      <c r="DC30" s="298"/>
      <c r="DD30" s="303"/>
    </row>
    <row r="31" spans="1:108" s="6" customFormat="1" ht="45" customHeight="1" x14ac:dyDescent="0.2">
      <c r="A31" s="287" t="s">
        <v>149</v>
      </c>
      <c r="B31" s="288"/>
      <c r="C31" s="288"/>
      <c r="D31" s="288"/>
      <c r="E31" s="288"/>
      <c r="F31" s="288"/>
      <c r="G31" s="288"/>
      <c r="H31" s="288"/>
      <c r="I31" s="289"/>
      <c r="J31" s="5"/>
      <c r="K31" s="376" t="s">
        <v>150</v>
      </c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  <c r="AA31" s="376"/>
      <c r="AB31" s="376"/>
      <c r="AC31" s="376"/>
      <c r="AD31" s="376"/>
      <c r="AE31" s="376"/>
      <c r="AF31" s="376"/>
      <c r="AG31" s="376"/>
      <c r="AH31" s="376"/>
      <c r="AI31" s="376"/>
      <c r="AJ31" s="376"/>
      <c r="AK31" s="376"/>
      <c r="AL31" s="376"/>
      <c r="AM31" s="376"/>
      <c r="AN31" s="376"/>
      <c r="AO31" s="376"/>
      <c r="AP31" s="376"/>
      <c r="AQ31" s="376"/>
      <c r="AR31" s="376"/>
      <c r="AS31" s="376"/>
      <c r="AT31" s="376"/>
      <c r="AU31" s="376"/>
      <c r="AV31" s="376"/>
      <c r="AW31" s="376"/>
      <c r="AX31" s="376"/>
      <c r="AY31" s="376"/>
      <c r="AZ31" s="376"/>
      <c r="BA31" s="376"/>
      <c r="BB31" s="376"/>
      <c r="BC31" s="376"/>
      <c r="BD31" s="376"/>
      <c r="BE31" s="376"/>
      <c r="BF31" s="376"/>
      <c r="BG31" s="376"/>
      <c r="BH31" s="7"/>
      <c r="BI31" s="290" t="s">
        <v>6</v>
      </c>
      <c r="BJ31" s="291"/>
      <c r="BK31" s="291"/>
      <c r="BL31" s="291"/>
      <c r="BM31" s="291"/>
      <c r="BN31" s="291"/>
      <c r="BO31" s="291"/>
      <c r="BP31" s="291"/>
      <c r="BQ31" s="291"/>
      <c r="BR31" s="291"/>
      <c r="BS31" s="292"/>
      <c r="BT31" s="290"/>
      <c r="BU31" s="291"/>
      <c r="BV31" s="291"/>
      <c r="BW31" s="291"/>
      <c r="BX31" s="291"/>
      <c r="BY31" s="291"/>
      <c r="BZ31" s="291"/>
      <c r="CA31" s="291"/>
      <c r="CB31" s="291"/>
      <c r="CC31" s="292"/>
      <c r="CD31" s="290"/>
      <c r="CE31" s="291"/>
      <c r="CF31" s="291"/>
      <c r="CG31" s="291"/>
      <c r="CH31" s="291"/>
      <c r="CI31" s="291"/>
      <c r="CJ31" s="291"/>
      <c r="CK31" s="291"/>
      <c r="CL31" s="291"/>
      <c r="CM31" s="292"/>
      <c r="CN31" s="302"/>
      <c r="CO31" s="298"/>
      <c r="CP31" s="298"/>
      <c r="CQ31" s="298"/>
      <c r="CR31" s="298"/>
      <c r="CS31" s="298"/>
      <c r="CT31" s="298"/>
      <c r="CU31" s="298"/>
      <c r="CV31" s="298"/>
      <c r="CW31" s="298"/>
      <c r="CX31" s="298"/>
      <c r="CY31" s="298"/>
      <c r="CZ31" s="298"/>
      <c r="DA31" s="298"/>
      <c r="DB31" s="298"/>
      <c r="DC31" s="298"/>
      <c r="DD31" s="303"/>
    </row>
    <row r="32" spans="1:108" s="6" customFormat="1" ht="15" customHeight="1" x14ac:dyDescent="0.2">
      <c r="A32" s="287" t="s">
        <v>151</v>
      </c>
      <c r="B32" s="288"/>
      <c r="C32" s="288"/>
      <c r="D32" s="288"/>
      <c r="E32" s="288"/>
      <c r="F32" s="288"/>
      <c r="G32" s="288"/>
      <c r="H32" s="288"/>
      <c r="I32" s="289"/>
      <c r="J32" s="5"/>
      <c r="K32" s="376" t="s">
        <v>152</v>
      </c>
      <c r="L32" s="376"/>
      <c r="M32" s="376"/>
      <c r="N32" s="376"/>
      <c r="O32" s="376"/>
      <c r="P32" s="376"/>
      <c r="Q32" s="376"/>
      <c r="R32" s="376"/>
      <c r="S32" s="376"/>
      <c r="T32" s="376"/>
      <c r="U32" s="376"/>
      <c r="V32" s="376"/>
      <c r="W32" s="376"/>
      <c r="X32" s="376"/>
      <c r="Y32" s="376"/>
      <c r="Z32" s="376"/>
      <c r="AA32" s="376"/>
      <c r="AB32" s="376"/>
      <c r="AC32" s="376"/>
      <c r="AD32" s="376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6"/>
      <c r="AX32" s="376"/>
      <c r="AY32" s="376"/>
      <c r="AZ32" s="376"/>
      <c r="BA32" s="376"/>
      <c r="BB32" s="376"/>
      <c r="BC32" s="376"/>
      <c r="BD32" s="376"/>
      <c r="BE32" s="376"/>
      <c r="BF32" s="376"/>
      <c r="BG32" s="376"/>
      <c r="BH32" s="7"/>
      <c r="BI32" s="290" t="s">
        <v>6</v>
      </c>
      <c r="BJ32" s="291"/>
      <c r="BK32" s="291"/>
      <c r="BL32" s="291"/>
      <c r="BM32" s="291"/>
      <c r="BN32" s="291"/>
      <c r="BO32" s="291"/>
      <c r="BP32" s="291"/>
      <c r="BQ32" s="291"/>
      <c r="BR32" s="291"/>
      <c r="BS32" s="292"/>
      <c r="BT32" s="290"/>
      <c r="BU32" s="291"/>
      <c r="BV32" s="291"/>
      <c r="BW32" s="291"/>
      <c r="BX32" s="291"/>
      <c r="BY32" s="291"/>
      <c r="BZ32" s="291"/>
      <c r="CA32" s="291"/>
      <c r="CB32" s="291"/>
      <c r="CC32" s="292"/>
      <c r="CD32" s="290"/>
      <c r="CE32" s="291"/>
      <c r="CF32" s="291"/>
      <c r="CG32" s="291"/>
      <c r="CH32" s="291"/>
      <c r="CI32" s="291"/>
      <c r="CJ32" s="291"/>
      <c r="CK32" s="291"/>
      <c r="CL32" s="291"/>
      <c r="CM32" s="292"/>
      <c r="CN32" s="302"/>
      <c r="CO32" s="298"/>
      <c r="CP32" s="298"/>
      <c r="CQ32" s="298"/>
      <c r="CR32" s="298"/>
      <c r="CS32" s="298"/>
      <c r="CT32" s="298"/>
      <c r="CU32" s="298"/>
      <c r="CV32" s="298"/>
      <c r="CW32" s="298"/>
      <c r="CX32" s="298"/>
      <c r="CY32" s="298"/>
      <c r="CZ32" s="298"/>
      <c r="DA32" s="298"/>
      <c r="DB32" s="298"/>
      <c r="DC32" s="298"/>
      <c r="DD32" s="303"/>
    </row>
    <row r="33" spans="1:108" s="6" customFormat="1" ht="15" customHeight="1" x14ac:dyDescent="0.2">
      <c r="A33" s="287" t="s">
        <v>9</v>
      </c>
      <c r="B33" s="288"/>
      <c r="C33" s="288"/>
      <c r="D33" s="288"/>
      <c r="E33" s="288"/>
      <c r="F33" s="288"/>
      <c r="G33" s="288"/>
      <c r="H33" s="288"/>
      <c r="I33" s="289"/>
      <c r="J33" s="5"/>
      <c r="K33" s="376" t="s">
        <v>153</v>
      </c>
      <c r="L33" s="376"/>
      <c r="M33" s="376"/>
      <c r="N33" s="376"/>
      <c r="O33" s="376"/>
      <c r="P33" s="376"/>
      <c r="Q33" s="376"/>
      <c r="R33" s="376"/>
      <c r="S33" s="376"/>
      <c r="T33" s="376"/>
      <c r="U33" s="376"/>
      <c r="V33" s="376"/>
      <c r="W33" s="376"/>
      <c r="X33" s="376"/>
      <c r="Y33" s="376"/>
      <c r="Z33" s="376"/>
      <c r="AA33" s="376"/>
      <c r="AB33" s="376"/>
      <c r="AC33" s="376"/>
      <c r="AD33" s="376"/>
      <c r="AE33" s="376"/>
      <c r="AF33" s="376"/>
      <c r="AG33" s="376"/>
      <c r="AH33" s="376"/>
      <c r="AI33" s="376"/>
      <c r="AJ33" s="376"/>
      <c r="AK33" s="376"/>
      <c r="AL33" s="376"/>
      <c r="AM33" s="376"/>
      <c r="AN33" s="376"/>
      <c r="AO33" s="376"/>
      <c r="AP33" s="376"/>
      <c r="AQ33" s="376"/>
      <c r="AR33" s="376"/>
      <c r="AS33" s="376"/>
      <c r="AT33" s="376"/>
      <c r="AU33" s="376"/>
      <c r="AV33" s="376"/>
      <c r="AW33" s="376"/>
      <c r="AX33" s="376"/>
      <c r="AY33" s="376"/>
      <c r="AZ33" s="376"/>
      <c r="BA33" s="376"/>
      <c r="BB33" s="376"/>
      <c r="BC33" s="376"/>
      <c r="BD33" s="376"/>
      <c r="BE33" s="376"/>
      <c r="BF33" s="376"/>
      <c r="BG33" s="376"/>
      <c r="BH33" s="7"/>
      <c r="BI33" s="290" t="s">
        <v>6</v>
      </c>
      <c r="BJ33" s="291"/>
      <c r="BK33" s="291"/>
      <c r="BL33" s="291"/>
      <c r="BM33" s="291"/>
      <c r="BN33" s="291"/>
      <c r="BO33" s="291"/>
      <c r="BP33" s="291"/>
      <c r="BQ33" s="291"/>
      <c r="BR33" s="291"/>
      <c r="BS33" s="292"/>
      <c r="BT33" s="290"/>
      <c r="BU33" s="291"/>
      <c r="BV33" s="291"/>
      <c r="BW33" s="291"/>
      <c r="BX33" s="291"/>
      <c r="BY33" s="291"/>
      <c r="BZ33" s="291"/>
      <c r="CA33" s="291"/>
      <c r="CB33" s="291"/>
      <c r="CC33" s="292"/>
      <c r="CD33" s="290"/>
      <c r="CE33" s="291"/>
      <c r="CF33" s="291"/>
      <c r="CG33" s="291"/>
      <c r="CH33" s="291"/>
      <c r="CI33" s="291"/>
      <c r="CJ33" s="291"/>
      <c r="CK33" s="291"/>
      <c r="CL33" s="291"/>
      <c r="CM33" s="292"/>
      <c r="CN33" s="302"/>
      <c r="CO33" s="298"/>
      <c r="CP33" s="298"/>
      <c r="CQ33" s="298"/>
      <c r="CR33" s="298"/>
      <c r="CS33" s="298"/>
      <c r="CT33" s="298"/>
      <c r="CU33" s="298"/>
      <c r="CV33" s="298"/>
      <c r="CW33" s="298"/>
      <c r="CX33" s="298"/>
      <c r="CY33" s="298"/>
      <c r="CZ33" s="298"/>
      <c r="DA33" s="298"/>
      <c r="DB33" s="298"/>
      <c r="DC33" s="298"/>
      <c r="DD33" s="303"/>
    </row>
    <row r="34" spans="1:108" s="6" customFormat="1" ht="15" customHeight="1" x14ac:dyDescent="0.2">
      <c r="A34" s="287" t="s">
        <v>17</v>
      </c>
      <c r="B34" s="288"/>
      <c r="C34" s="288"/>
      <c r="D34" s="288"/>
      <c r="E34" s="288"/>
      <c r="F34" s="288"/>
      <c r="G34" s="288"/>
      <c r="H34" s="288"/>
      <c r="I34" s="289"/>
      <c r="J34" s="5"/>
      <c r="K34" s="376" t="s">
        <v>154</v>
      </c>
      <c r="L34" s="376"/>
      <c r="M34" s="376"/>
      <c r="N34" s="376"/>
      <c r="O34" s="376"/>
      <c r="P34" s="376"/>
      <c r="Q34" s="376"/>
      <c r="R34" s="376"/>
      <c r="S34" s="376"/>
      <c r="T34" s="376"/>
      <c r="U34" s="376"/>
      <c r="V34" s="376"/>
      <c r="W34" s="376"/>
      <c r="X34" s="376"/>
      <c r="Y34" s="376"/>
      <c r="Z34" s="376"/>
      <c r="AA34" s="376"/>
      <c r="AB34" s="376"/>
      <c r="AC34" s="376"/>
      <c r="AD34" s="376"/>
      <c r="AE34" s="376"/>
      <c r="AF34" s="376"/>
      <c r="AG34" s="376"/>
      <c r="AH34" s="376"/>
      <c r="AI34" s="376"/>
      <c r="AJ34" s="376"/>
      <c r="AK34" s="376"/>
      <c r="AL34" s="376"/>
      <c r="AM34" s="376"/>
      <c r="AN34" s="376"/>
      <c r="AO34" s="376"/>
      <c r="AP34" s="376"/>
      <c r="AQ34" s="376"/>
      <c r="AR34" s="376"/>
      <c r="AS34" s="376"/>
      <c r="AT34" s="376"/>
      <c r="AU34" s="376"/>
      <c r="AV34" s="376"/>
      <c r="AW34" s="376"/>
      <c r="AX34" s="376"/>
      <c r="AY34" s="376"/>
      <c r="AZ34" s="376"/>
      <c r="BA34" s="376"/>
      <c r="BB34" s="376"/>
      <c r="BC34" s="376"/>
      <c r="BD34" s="376"/>
      <c r="BE34" s="376"/>
      <c r="BF34" s="376"/>
      <c r="BG34" s="376"/>
      <c r="BH34" s="7"/>
      <c r="BI34" s="290" t="s">
        <v>6</v>
      </c>
      <c r="BJ34" s="291"/>
      <c r="BK34" s="291"/>
      <c r="BL34" s="291"/>
      <c r="BM34" s="291"/>
      <c r="BN34" s="291"/>
      <c r="BO34" s="291"/>
      <c r="BP34" s="291"/>
      <c r="BQ34" s="291"/>
      <c r="BR34" s="291"/>
      <c r="BS34" s="292"/>
      <c r="BT34" s="290"/>
      <c r="BU34" s="291"/>
      <c r="BV34" s="291"/>
      <c r="BW34" s="291"/>
      <c r="BX34" s="291"/>
      <c r="BY34" s="291"/>
      <c r="BZ34" s="291"/>
      <c r="CA34" s="291"/>
      <c r="CB34" s="291"/>
      <c r="CC34" s="292"/>
      <c r="CD34" s="290"/>
      <c r="CE34" s="291"/>
      <c r="CF34" s="291"/>
      <c r="CG34" s="291"/>
      <c r="CH34" s="291"/>
      <c r="CI34" s="291"/>
      <c r="CJ34" s="291"/>
      <c r="CK34" s="291"/>
      <c r="CL34" s="291"/>
      <c r="CM34" s="292"/>
      <c r="CN34" s="302"/>
      <c r="CO34" s="298"/>
      <c r="CP34" s="298"/>
      <c r="CQ34" s="298"/>
      <c r="CR34" s="298"/>
      <c r="CS34" s="298"/>
      <c r="CT34" s="298"/>
      <c r="CU34" s="298"/>
      <c r="CV34" s="298"/>
      <c r="CW34" s="298"/>
      <c r="CX34" s="298"/>
      <c r="CY34" s="298"/>
      <c r="CZ34" s="298"/>
      <c r="DA34" s="298"/>
      <c r="DB34" s="298"/>
      <c r="DC34" s="298"/>
      <c r="DD34" s="303"/>
    </row>
    <row r="35" spans="1:108" s="6" customFormat="1" ht="15" customHeight="1" x14ac:dyDescent="0.2">
      <c r="A35" s="287" t="s">
        <v>18</v>
      </c>
      <c r="B35" s="288"/>
      <c r="C35" s="288"/>
      <c r="D35" s="288"/>
      <c r="E35" s="288"/>
      <c r="F35" s="288"/>
      <c r="G35" s="288"/>
      <c r="H35" s="288"/>
      <c r="I35" s="289"/>
      <c r="J35" s="5"/>
      <c r="K35" s="376" t="s">
        <v>155</v>
      </c>
      <c r="L35" s="376"/>
      <c r="M35" s="376"/>
      <c r="N35" s="376"/>
      <c r="O35" s="376"/>
      <c r="P35" s="376"/>
      <c r="Q35" s="376"/>
      <c r="R35" s="376"/>
      <c r="S35" s="376"/>
      <c r="T35" s="376"/>
      <c r="U35" s="376"/>
      <c r="V35" s="376"/>
      <c r="W35" s="376"/>
      <c r="X35" s="376"/>
      <c r="Y35" s="376"/>
      <c r="Z35" s="376"/>
      <c r="AA35" s="376"/>
      <c r="AB35" s="376"/>
      <c r="AC35" s="376"/>
      <c r="AD35" s="376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6"/>
      <c r="AS35" s="376"/>
      <c r="AT35" s="376"/>
      <c r="AU35" s="376"/>
      <c r="AV35" s="376"/>
      <c r="AW35" s="376"/>
      <c r="AX35" s="376"/>
      <c r="AY35" s="376"/>
      <c r="AZ35" s="376"/>
      <c r="BA35" s="376"/>
      <c r="BB35" s="376"/>
      <c r="BC35" s="376"/>
      <c r="BD35" s="376"/>
      <c r="BE35" s="376"/>
      <c r="BF35" s="376"/>
      <c r="BG35" s="376"/>
      <c r="BH35" s="7"/>
      <c r="BI35" s="290" t="s">
        <v>6</v>
      </c>
      <c r="BJ35" s="291"/>
      <c r="BK35" s="291"/>
      <c r="BL35" s="291"/>
      <c r="BM35" s="291"/>
      <c r="BN35" s="291"/>
      <c r="BO35" s="291"/>
      <c r="BP35" s="291"/>
      <c r="BQ35" s="291"/>
      <c r="BR35" s="291"/>
      <c r="BS35" s="292"/>
      <c r="BT35" s="290"/>
      <c r="BU35" s="291"/>
      <c r="BV35" s="291"/>
      <c r="BW35" s="291"/>
      <c r="BX35" s="291"/>
      <c r="BY35" s="291"/>
      <c r="BZ35" s="291"/>
      <c r="CA35" s="291"/>
      <c r="CB35" s="291"/>
      <c r="CC35" s="292"/>
      <c r="CD35" s="290"/>
      <c r="CE35" s="291"/>
      <c r="CF35" s="291"/>
      <c r="CG35" s="291"/>
      <c r="CH35" s="291"/>
      <c r="CI35" s="291"/>
      <c r="CJ35" s="291"/>
      <c r="CK35" s="291"/>
      <c r="CL35" s="291"/>
      <c r="CM35" s="292"/>
      <c r="CN35" s="302"/>
      <c r="CO35" s="298"/>
      <c r="CP35" s="298"/>
      <c r="CQ35" s="298"/>
      <c r="CR35" s="298"/>
      <c r="CS35" s="298"/>
      <c r="CT35" s="298"/>
      <c r="CU35" s="298"/>
      <c r="CV35" s="298"/>
      <c r="CW35" s="298"/>
      <c r="CX35" s="298"/>
      <c r="CY35" s="298"/>
      <c r="CZ35" s="298"/>
      <c r="DA35" s="298"/>
      <c r="DB35" s="298"/>
      <c r="DC35" s="298"/>
      <c r="DD35" s="303"/>
    </row>
    <row r="36" spans="1:108" s="6" customFormat="1" ht="30" customHeight="1" x14ac:dyDescent="0.2">
      <c r="A36" s="287" t="s">
        <v>156</v>
      </c>
      <c r="B36" s="288"/>
      <c r="C36" s="288"/>
      <c r="D36" s="288"/>
      <c r="E36" s="288"/>
      <c r="F36" s="288"/>
      <c r="G36" s="288"/>
      <c r="H36" s="288"/>
      <c r="I36" s="289"/>
      <c r="J36" s="5"/>
      <c r="K36" s="376" t="s">
        <v>157</v>
      </c>
      <c r="L36" s="376"/>
      <c r="M36" s="376"/>
      <c r="N36" s="376"/>
      <c r="O36" s="376"/>
      <c r="P36" s="376"/>
      <c r="Q36" s="376"/>
      <c r="R36" s="376"/>
      <c r="S36" s="376"/>
      <c r="T36" s="376"/>
      <c r="U36" s="376"/>
      <c r="V36" s="376"/>
      <c r="W36" s="376"/>
      <c r="X36" s="376"/>
      <c r="Y36" s="376"/>
      <c r="Z36" s="376"/>
      <c r="AA36" s="376"/>
      <c r="AB36" s="376"/>
      <c r="AC36" s="376"/>
      <c r="AD36" s="376"/>
      <c r="AE36" s="376"/>
      <c r="AF36" s="376"/>
      <c r="AG36" s="376"/>
      <c r="AH36" s="376"/>
      <c r="AI36" s="376"/>
      <c r="AJ36" s="376"/>
      <c r="AK36" s="376"/>
      <c r="AL36" s="376"/>
      <c r="AM36" s="376"/>
      <c r="AN36" s="376"/>
      <c r="AO36" s="376"/>
      <c r="AP36" s="376"/>
      <c r="AQ36" s="376"/>
      <c r="AR36" s="376"/>
      <c r="AS36" s="376"/>
      <c r="AT36" s="376"/>
      <c r="AU36" s="376"/>
      <c r="AV36" s="376"/>
      <c r="AW36" s="376"/>
      <c r="AX36" s="376"/>
      <c r="AY36" s="376"/>
      <c r="AZ36" s="376"/>
      <c r="BA36" s="376"/>
      <c r="BB36" s="376"/>
      <c r="BC36" s="376"/>
      <c r="BD36" s="376"/>
      <c r="BE36" s="376"/>
      <c r="BF36" s="376"/>
      <c r="BG36" s="376"/>
      <c r="BH36" s="7"/>
      <c r="BI36" s="290" t="s">
        <v>6</v>
      </c>
      <c r="BJ36" s="291"/>
      <c r="BK36" s="291"/>
      <c r="BL36" s="291"/>
      <c r="BM36" s="291"/>
      <c r="BN36" s="291"/>
      <c r="BO36" s="291"/>
      <c r="BP36" s="291"/>
      <c r="BQ36" s="291"/>
      <c r="BR36" s="291"/>
      <c r="BS36" s="292"/>
      <c r="BT36" s="290"/>
      <c r="BU36" s="291"/>
      <c r="BV36" s="291"/>
      <c r="BW36" s="291"/>
      <c r="BX36" s="291"/>
      <c r="BY36" s="291"/>
      <c r="BZ36" s="291"/>
      <c r="CA36" s="291"/>
      <c r="CB36" s="291"/>
      <c r="CC36" s="292"/>
      <c r="CD36" s="290"/>
      <c r="CE36" s="291"/>
      <c r="CF36" s="291"/>
      <c r="CG36" s="291"/>
      <c r="CH36" s="291"/>
      <c r="CI36" s="291"/>
      <c r="CJ36" s="291"/>
      <c r="CK36" s="291"/>
      <c r="CL36" s="291"/>
      <c r="CM36" s="292"/>
      <c r="CN36" s="302"/>
      <c r="CO36" s="298"/>
      <c r="CP36" s="298"/>
      <c r="CQ36" s="298"/>
      <c r="CR36" s="298"/>
      <c r="CS36" s="298"/>
      <c r="CT36" s="298"/>
      <c r="CU36" s="298"/>
      <c r="CV36" s="298"/>
      <c r="CW36" s="298"/>
      <c r="CX36" s="298"/>
      <c r="CY36" s="298"/>
      <c r="CZ36" s="298"/>
      <c r="DA36" s="298"/>
      <c r="DB36" s="298"/>
      <c r="DC36" s="298"/>
      <c r="DD36" s="303"/>
    </row>
    <row r="37" spans="1:108" s="6" customFormat="1" ht="30" customHeight="1" x14ac:dyDescent="0.2">
      <c r="A37" s="287" t="s">
        <v>158</v>
      </c>
      <c r="B37" s="288"/>
      <c r="C37" s="288"/>
      <c r="D37" s="288"/>
      <c r="E37" s="288"/>
      <c r="F37" s="288"/>
      <c r="G37" s="288"/>
      <c r="H37" s="288"/>
      <c r="I37" s="289"/>
      <c r="J37" s="5"/>
      <c r="K37" s="376" t="s">
        <v>159</v>
      </c>
      <c r="L37" s="376"/>
      <c r="M37" s="376"/>
      <c r="N37" s="376"/>
      <c r="O37" s="376"/>
      <c r="P37" s="376"/>
      <c r="Q37" s="376"/>
      <c r="R37" s="376"/>
      <c r="S37" s="376"/>
      <c r="T37" s="376"/>
      <c r="U37" s="376"/>
      <c r="V37" s="376"/>
      <c r="W37" s="376"/>
      <c r="X37" s="376"/>
      <c r="Y37" s="376"/>
      <c r="Z37" s="376"/>
      <c r="AA37" s="376"/>
      <c r="AB37" s="376"/>
      <c r="AC37" s="376"/>
      <c r="AD37" s="376"/>
      <c r="AE37" s="376"/>
      <c r="AF37" s="376"/>
      <c r="AG37" s="376"/>
      <c r="AH37" s="376"/>
      <c r="AI37" s="376"/>
      <c r="AJ37" s="376"/>
      <c r="AK37" s="376"/>
      <c r="AL37" s="376"/>
      <c r="AM37" s="376"/>
      <c r="AN37" s="376"/>
      <c r="AO37" s="376"/>
      <c r="AP37" s="376"/>
      <c r="AQ37" s="376"/>
      <c r="AR37" s="376"/>
      <c r="AS37" s="376"/>
      <c r="AT37" s="376"/>
      <c r="AU37" s="376"/>
      <c r="AV37" s="376"/>
      <c r="AW37" s="376"/>
      <c r="AX37" s="376"/>
      <c r="AY37" s="376"/>
      <c r="AZ37" s="376"/>
      <c r="BA37" s="376"/>
      <c r="BB37" s="376"/>
      <c r="BC37" s="376"/>
      <c r="BD37" s="376"/>
      <c r="BE37" s="376"/>
      <c r="BF37" s="376"/>
      <c r="BG37" s="376"/>
      <c r="BH37" s="7"/>
      <c r="BI37" s="290" t="s">
        <v>6</v>
      </c>
      <c r="BJ37" s="291"/>
      <c r="BK37" s="291"/>
      <c r="BL37" s="291"/>
      <c r="BM37" s="291"/>
      <c r="BN37" s="291"/>
      <c r="BO37" s="291"/>
      <c r="BP37" s="291"/>
      <c r="BQ37" s="291"/>
      <c r="BR37" s="291"/>
      <c r="BS37" s="292"/>
      <c r="BT37" s="290"/>
      <c r="BU37" s="291"/>
      <c r="BV37" s="291"/>
      <c r="BW37" s="291"/>
      <c r="BX37" s="291"/>
      <c r="BY37" s="291"/>
      <c r="BZ37" s="291"/>
      <c r="CA37" s="291"/>
      <c r="CB37" s="291"/>
      <c r="CC37" s="292"/>
      <c r="CD37" s="290"/>
      <c r="CE37" s="291"/>
      <c r="CF37" s="291"/>
      <c r="CG37" s="291"/>
      <c r="CH37" s="291"/>
      <c r="CI37" s="291"/>
      <c r="CJ37" s="291"/>
      <c r="CK37" s="291"/>
      <c r="CL37" s="291"/>
      <c r="CM37" s="292"/>
      <c r="CN37" s="302"/>
      <c r="CO37" s="298"/>
      <c r="CP37" s="298"/>
      <c r="CQ37" s="298"/>
      <c r="CR37" s="298"/>
      <c r="CS37" s="298"/>
      <c r="CT37" s="298"/>
      <c r="CU37" s="298"/>
      <c r="CV37" s="298"/>
      <c r="CW37" s="298"/>
      <c r="CX37" s="298"/>
      <c r="CY37" s="298"/>
      <c r="CZ37" s="298"/>
      <c r="DA37" s="298"/>
      <c r="DB37" s="298"/>
      <c r="DC37" s="298"/>
      <c r="DD37" s="303"/>
    </row>
    <row r="38" spans="1:108" s="6" customFormat="1" ht="15" customHeight="1" x14ac:dyDescent="0.2">
      <c r="A38" s="287" t="s">
        <v>160</v>
      </c>
      <c r="B38" s="288"/>
      <c r="C38" s="288"/>
      <c r="D38" s="288"/>
      <c r="E38" s="288"/>
      <c r="F38" s="288"/>
      <c r="G38" s="288"/>
      <c r="H38" s="288"/>
      <c r="I38" s="289"/>
      <c r="J38" s="5"/>
      <c r="K38" s="376" t="s">
        <v>161</v>
      </c>
      <c r="L38" s="376"/>
      <c r="M38" s="376"/>
      <c r="N38" s="376"/>
      <c r="O38" s="376"/>
      <c r="P38" s="376"/>
      <c r="Q38" s="376"/>
      <c r="R38" s="376"/>
      <c r="S38" s="376"/>
      <c r="T38" s="376"/>
      <c r="U38" s="376"/>
      <c r="V38" s="376"/>
      <c r="W38" s="376"/>
      <c r="X38" s="376"/>
      <c r="Y38" s="376"/>
      <c r="Z38" s="376"/>
      <c r="AA38" s="376"/>
      <c r="AB38" s="376"/>
      <c r="AC38" s="376"/>
      <c r="AD38" s="376"/>
      <c r="AE38" s="376"/>
      <c r="AF38" s="376"/>
      <c r="AG38" s="376"/>
      <c r="AH38" s="376"/>
      <c r="AI38" s="376"/>
      <c r="AJ38" s="376"/>
      <c r="AK38" s="376"/>
      <c r="AL38" s="376"/>
      <c r="AM38" s="376"/>
      <c r="AN38" s="376"/>
      <c r="AO38" s="376"/>
      <c r="AP38" s="376"/>
      <c r="AQ38" s="376"/>
      <c r="AR38" s="376"/>
      <c r="AS38" s="376"/>
      <c r="AT38" s="376"/>
      <c r="AU38" s="376"/>
      <c r="AV38" s="376"/>
      <c r="AW38" s="376"/>
      <c r="AX38" s="376"/>
      <c r="AY38" s="376"/>
      <c r="AZ38" s="376"/>
      <c r="BA38" s="376"/>
      <c r="BB38" s="376"/>
      <c r="BC38" s="376"/>
      <c r="BD38" s="376"/>
      <c r="BE38" s="376"/>
      <c r="BF38" s="376"/>
      <c r="BG38" s="376"/>
      <c r="BH38" s="7"/>
      <c r="BI38" s="290" t="s">
        <v>6</v>
      </c>
      <c r="BJ38" s="291"/>
      <c r="BK38" s="291"/>
      <c r="BL38" s="291"/>
      <c r="BM38" s="291"/>
      <c r="BN38" s="291"/>
      <c r="BO38" s="291"/>
      <c r="BP38" s="291"/>
      <c r="BQ38" s="291"/>
      <c r="BR38" s="291"/>
      <c r="BS38" s="292"/>
      <c r="BT38" s="290"/>
      <c r="BU38" s="291"/>
      <c r="BV38" s="291"/>
      <c r="BW38" s="291"/>
      <c r="BX38" s="291"/>
      <c r="BY38" s="291"/>
      <c r="BZ38" s="291"/>
      <c r="CA38" s="291"/>
      <c r="CB38" s="291"/>
      <c r="CC38" s="292"/>
      <c r="CD38" s="290"/>
      <c r="CE38" s="291"/>
      <c r="CF38" s="291"/>
      <c r="CG38" s="291"/>
      <c r="CH38" s="291"/>
      <c r="CI38" s="291"/>
      <c r="CJ38" s="291"/>
      <c r="CK38" s="291"/>
      <c r="CL38" s="291"/>
      <c r="CM38" s="292"/>
      <c r="CN38" s="302"/>
      <c r="CO38" s="298"/>
      <c r="CP38" s="298"/>
      <c r="CQ38" s="298"/>
      <c r="CR38" s="298"/>
      <c r="CS38" s="298"/>
      <c r="CT38" s="298"/>
      <c r="CU38" s="298"/>
      <c r="CV38" s="298"/>
      <c r="CW38" s="298"/>
      <c r="CX38" s="298"/>
      <c r="CY38" s="298"/>
      <c r="CZ38" s="298"/>
      <c r="DA38" s="298"/>
      <c r="DB38" s="298"/>
      <c r="DC38" s="298"/>
      <c r="DD38" s="303"/>
    </row>
    <row r="39" spans="1:108" s="6" customFormat="1" ht="30" customHeight="1" x14ac:dyDescent="0.2">
      <c r="A39" s="287" t="s">
        <v>162</v>
      </c>
      <c r="B39" s="288"/>
      <c r="C39" s="288"/>
      <c r="D39" s="288"/>
      <c r="E39" s="288"/>
      <c r="F39" s="288"/>
      <c r="G39" s="288"/>
      <c r="H39" s="288"/>
      <c r="I39" s="289"/>
      <c r="J39" s="5"/>
      <c r="K39" s="376" t="s">
        <v>163</v>
      </c>
      <c r="L39" s="376"/>
      <c r="M39" s="376"/>
      <c r="N39" s="376"/>
      <c r="O39" s="376"/>
      <c r="P39" s="376"/>
      <c r="Q39" s="376"/>
      <c r="R39" s="376"/>
      <c r="S39" s="376"/>
      <c r="T39" s="376"/>
      <c r="U39" s="376"/>
      <c r="V39" s="376"/>
      <c r="W39" s="376"/>
      <c r="X39" s="376"/>
      <c r="Y39" s="376"/>
      <c r="Z39" s="376"/>
      <c r="AA39" s="376"/>
      <c r="AB39" s="376"/>
      <c r="AC39" s="376"/>
      <c r="AD39" s="376"/>
      <c r="AE39" s="376"/>
      <c r="AF39" s="376"/>
      <c r="AG39" s="376"/>
      <c r="AH39" s="376"/>
      <c r="AI39" s="376"/>
      <c r="AJ39" s="376"/>
      <c r="AK39" s="376"/>
      <c r="AL39" s="376"/>
      <c r="AM39" s="376"/>
      <c r="AN39" s="376"/>
      <c r="AO39" s="376"/>
      <c r="AP39" s="376"/>
      <c r="AQ39" s="376"/>
      <c r="AR39" s="376"/>
      <c r="AS39" s="376"/>
      <c r="AT39" s="376"/>
      <c r="AU39" s="376"/>
      <c r="AV39" s="376"/>
      <c r="AW39" s="376"/>
      <c r="AX39" s="376"/>
      <c r="AY39" s="376"/>
      <c r="AZ39" s="376"/>
      <c r="BA39" s="376"/>
      <c r="BB39" s="376"/>
      <c r="BC39" s="376"/>
      <c r="BD39" s="376"/>
      <c r="BE39" s="376"/>
      <c r="BF39" s="376"/>
      <c r="BG39" s="376"/>
      <c r="BH39" s="7"/>
      <c r="BI39" s="290" t="s">
        <v>6</v>
      </c>
      <c r="BJ39" s="291"/>
      <c r="BK39" s="291"/>
      <c r="BL39" s="291"/>
      <c r="BM39" s="291"/>
      <c r="BN39" s="291"/>
      <c r="BO39" s="291"/>
      <c r="BP39" s="291"/>
      <c r="BQ39" s="291"/>
      <c r="BR39" s="291"/>
      <c r="BS39" s="292"/>
      <c r="BT39" s="290"/>
      <c r="BU39" s="291"/>
      <c r="BV39" s="291"/>
      <c r="BW39" s="291"/>
      <c r="BX39" s="291"/>
      <c r="BY39" s="291"/>
      <c r="BZ39" s="291"/>
      <c r="CA39" s="291"/>
      <c r="CB39" s="291"/>
      <c r="CC39" s="292"/>
      <c r="CD39" s="290"/>
      <c r="CE39" s="291"/>
      <c r="CF39" s="291"/>
      <c r="CG39" s="291"/>
      <c r="CH39" s="291"/>
      <c r="CI39" s="291"/>
      <c r="CJ39" s="291"/>
      <c r="CK39" s="291"/>
      <c r="CL39" s="291"/>
      <c r="CM39" s="292"/>
      <c r="CN39" s="302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298"/>
      <c r="DD39" s="303"/>
    </row>
    <row r="40" spans="1:108" s="6" customFormat="1" ht="45" customHeight="1" x14ac:dyDescent="0.2">
      <c r="A40" s="287" t="s">
        <v>19</v>
      </c>
      <c r="B40" s="288"/>
      <c r="C40" s="288"/>
      <c r="D40" s="288"/>
      <c r="E40" s="288"/>
      <c r="F40" s="288"/>
      <c r="G40" s="288"/>
      <c r="H40" s="288"/>
      <c r="I40" s="289"/>
      <c r="J40" s="5"/>
      <c r="K40" s="376" t="s">
        <v>52</v>
      </c>
      <c r="L40" s="376"/>
      <c r="M40" s="376"/>
      <c r="N40" s="376"/>
      <c r="O40" s="376"/>
      <c r="P40" s="376"/>
      <c r="Q40" s="376"/>
      <c r="R40" s="376"/>
      <c r="S40" s="376"/>
      <c r="T40" s="376"/>
      <c r="U40" s="376"/>
      <c r="V40" s="376"/>
      <c r="W40" s="376"/>
      <c r="X40" s="376"/>
      <c r="Y40" s="376"/>
      <c r="Z40" s="376"/>
      <c r="AA40" s="376"/>
      <c r="AB40" s="376"/>
      <c r="AC40" s="376"/>
      <c r="AD40" s="376"/>
      <c r="AE40" s="376"/>
      <c r="AF40" s="376"/>
      <c r="AG40" s="376"/>
      <c r="AH40" s="376"/>
      <c r="AI40" s="376"/>
      <c r="AJ40" s="376"/>
      <c r="AK40" s="376"/>
      <c r="AL40" s="376"/>
      <c r="AM40" s="376"/>
      <c r="AN40" s="376"/>
      <c r="AO40" s="376"/>
      <c r="AP40" s="376"/>
      <c r="AQ40" s="376"/>
      <c r="AR40" s="376"/>
      <c r="AS40" s="376"/>
      <c r="AT40" s="376"/>
      <c r="AU40" s="376"/>
      <c r="AV40" s="376"/>
      <c r="AW40" s="376"/>
      <c r="AX40" s="376"/>
      <c r="AY40" s="376"/>
      <c r="AZ40" s="376"/>
      <c r="BA40" s="376"/>
      <c r="BB40" s="376"/>
      <c r="BC40" s="376"/>
      <c r="BD40" s="376"/>
      <c r="BE40" s="376"/>
      <c r="BF40" s="376"/>
      <c r="BG40" s="376"/>
      <c r="BH40" s="7"/>
      <c r="BI40" s="290" t="s">
        <v>6</v>
      </c>
      <c r="BJ40" s="291"/>
      <c r="BK40" s="291"/>
      <c r="BL40" s="291"/>
      <c r="BM40" s="291"/>
      <c r="BN40" s="291"/>
      <c r="BO40" s="291"/>
      <c r="BP40" s="291"/>
      <c r="BQ40" s="291"/>
      <c r="BR40" s="291"/>
      <c r="BS40" s="292"/>
      <c r="BT40" s="290"/>
      <c r="BU40" s="291"/>
      <c r="BV40" s="291"/>
      <c r="BW40" s="291"/>
      <c r="BX40" s="291"/>
      <c r="BY40" s="291"/>
      <c r="BZ40" s="291"/>
      <c r="CA40" s="291"/>
      <c r="CB40" s="291"/>
      <c r="CC40" s="292"/>
      <c r="CD40" s="290"/>
      <c r="CE40" s="291"/>
      <c r="CF40" s="291"/>
      <c r="CG40" s="291"/>
      <c r="CH40" s="291"/>
      <c r="CI40" s="291"/>
      <c r="CJ40" s="291"/>
      <c r="CK40" s="291"/>
      <c r="CL40" s="291"/>
      <c r="CM40" s="292"/>
      <c r="CN40" s="302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298"/>
      <c r="DD40" s="303"/>
    </row>
    <row r="41" spans="1:108" s="6" customFormat="1" ht="45" customHeight="1" x14ac:dyDescent="0.2">
      <c r="A41" s="287" t="s">
        <v>71</v>
      </c>
      <c r="B41" s="288"/>
      <c r="C41" s="288"/>
      <c r="D41" s="288"/>
      <c r="E41" s="288"/>
      <c r="F41" s="288"/>
      <c r="G41" s="288"/>
      <c r="H41" s="288"/>
      <c r="I41" s="289"/>
      <c r="J41" s="5"/>
      <c r="K41" s="376" t="s">
        <v>164</v>
      </c>
      <c r="L41" s="376"/>
      <c r="M41" s="376"/>
      <c r="N41" s="376"/>
      <c r="O41" s="376"/>
      <c r="P41" s="376"/>
      <c r="Q41" s="376"/>
      <c r="R41" s="376"/>
      <c r="S41" s="376"/>
      <c r="T41" s="376"/>
      <c r="U41" s="376"/>
      <c r="V41" s="376"/>
      <c r="W41" s="376"/>
      <c r="X41" s="376"/>
      <c r="Y41" s="376"/>
      <c r="Z41" s="376"/>
      <c r="AA41" s="376"/>
      <c r="AB41" s="376"/>
      <c r="AC41" s="376"/>
      <c r="AD41" s="376"/>
      <c r="AE41" s="376"/>
      <c r="AF41" s="376"/>
      <c r="AG41" s="376"/>
      <c r="AH41" s="376"/>
      <c r="AI41" s="376"/>
      <c r="AJ41" s="376"/>
      <c r="AK41" s="376"/>
      <c r="AL41" s="376"/>
      <c r="AM41" s="376"/>
      <c r="AN41" s="376"/>
      <c r="AO41" s="376"/>
      <c r="AP41" s="376"/>
      <c r="AQ41" s="376"/>
      <c r="AR41" s="376"/>
      <c r="AS41" s="376"/>
      <c r="AT41" s="376"/>
      <c r="AU41" s="376"/>
      <c r="AV41" s="376"/>
      <c r="AW41" s="376"/>
      <c r="AX41" s="376"/>
      <c r="AY41" s="376"/>
      <c r="AZ41" s="376"/>
      <c r="BA41" s="376"/>
      <c r="BB41" s="376"/>
      <c r="BC41" s="376"/>
      <c r="BD41" s="376"/>
      <c r="BE41" s="376"/>
      <c r="BF41" s="376"/>
      <c r="BG41" s="376"/>
      <c r="BH41" s="7"/>
      <c r="BI41" s="290" t="s">
        <v>6</v>
      </c>
      <c r="BJ41" s="291"/>
      <c r="BK41" s="291"/>
      <c r="BL41" s="291"/>
      <c r="BM41" s="291"/>
      <c r="BN41" s="291"/>
      <c r="BO41" s="291"/>
      <c r="BP41" s="291"/>
      <c r="BQ41" s="291"/>
      <c r="BR41" s="291"/>
      <c r="BS41" s="292"/>
      <c r="BT41" s="290"/>
      <c r="BU41" s="291"/>
      <c r="BV41" s="291"/>
      <c r="BW41" s="291"/>
      <c r="BX41" s="291"/>
      <c r="BY41" s="291"/>
      <c r="BZ41" s="291"/>
      <c r="CA41" s="291"/>
      <c r="CB41" s="291"/>
      <c r="CC41" s="292"/>
      <c r="CD41" s="290"/>
      <c r="CE41" s="291"/>
      <c r="CF41" s="291"/>
      <c r="CG41" s="291"/>
      <c r="CH41" s="291"/>
      <c r="CI41" s="291"/>
      <c r="CJ41" s="291"/>
      <c r="CK41" s="291"/>
      <c r="CL41" s="291"/>
      <c r="CM41" s="292"/>
      <c r="CN41" s="302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303"/>
    </row>
    <row r="42" spans="1:108" s="6" customFormat="1" ht="72" customHeight="1" x14ac:dyDescent="0.2">
      <c r="A42" s="287" t="s">
        <v>73</v>
      </c>
      <c r="B42" s="288"/>
      <c r="C42" s="288"/>
      <c r="D42" s="288"/>
      <c r="E42" s="288"/>
      <c r="F42" s="288"/>
      <c r="G42" s="288"/>
      <c r="H42" s="288"/>
      <c r="I42" s="289"/>
      <c r="J42" s="5"/>
      <c r="K42" s="376" t="s">
        <v>165</v>
      </c>
      <c r="L42" s="376"/>
      <c r="M42" s="376"/>
      <c r="N42" s="376"/>
      <c r="O42" s="376"/>
      <c r="P42" s="376"/>
      <c r="Q42" s="376"/>
      <c r="R42" s="376"/>
      <c r="S42" s="376"/>
      <c r="T42" s="376"/>
      <c r="U42" s="376"/>
      <c r="V42" s="376"/>
      <c r="W42" s="376"/>
      <c r="X42" s="376"/>
      <c r="Y42" s="376"/>
      <c r="Z42" s="376"/>
      <c r="AA42" s="376"/>
      <c r="AB42" s="376"/>
      <c r="AC42" s="376"/>
      <c r="AD42" s="376"/>
      <c r="AE42" s="376"/>
      <c r="AF42" s="376"/>
      <c r="AG42" s="376"/>
      <c r="AH42" s="376"/>
      <c r="AI42" s="376"/>
      <c r="AJ42" s="376"/>
      <c r="AK42" s="376"/>
      <c r="AL42" s="376"/>
      <c r="AM42" s="376"/>
      <c r="AN42" s="376"/>
      <c r="AO42" s="376"/>
      <c r="AP42" s="376"/>
      <c r="AQ42" s="376"/>
      <c r="AR42" s="376"/>
      <c r="AS42" s="376"/>
      <c r="AT42" s="376"/>
      <c r="AU42" s="376"/>
      <c r="AV42" s="376"/>
      <c r="AW42" s="376"/>
      <c r="AX42" s="376"/>
      <c r="AY42" s="376"/>
      <c r="AZ42" s="376"/>
      <c r="BA42" s="376"/>
      <c r="BB42" s="376"/>
      <c r="BC42" s="376"/>
      <c r="BD42" s="376"/>
      <c r="BE42" s="376"/>
      <c r="BF42" s="376"/>
      <c r="BG42" s="376"/>
      <c r="BH42" s="7"/>
      <c r="BI42" s="290" t="s">
        <v>6</v>
      </c>
      <c r="BJ42" s="291"/>
      <c r="BK42" s="291"/>
      <c r="BL42" s="291"/>
      <c r="BM42" s="291"/>
      <c r="BN42" s="291"/>
      <c r="BO42" s="291"/>
      <c r="BP42" s="291"/>
      <c r="BQ42" s="291"/>
      <c r="BR42" s="291"/>
      <c r="BS42" s="292"/>
      <c r="BT42" s="290"/>
      <c r="BU42" s="291"/>
      <c r="BV42" s="291"/>
      <c r="BW42" s="291"/>
      <c r="BX42" s="291"/>
      <c r="BY42" s="291"/>
      <c r="BZ42" s="291"/>
      <c r="CA42" s="291"/>
      <c r="CB42" s="291"/>
      <c r="CC42" s="292"/>
      <c r="CD42" s="290"/>
      <c r="CE42" s="291"/>
      <c r="CF42" s="291"/>
      <c r="CG42" s="291"/>
      <c r="CH42" s="291"/>
      <c r="CI42" s="291"/>
      <c r="CJ42" s="291"/>
      <c r="CK42" s="291"/>
      <c r="CL42" s="291"/>
      <c r="CM42" s="292"/>
      <c r="CN42" s="302"/>
      <c r="CO42" s="298"/>
      <c r="CP42" s="298"/>
      <c r="CQ42" s="298"/>
      <c r="CR42" s="298"/>
      <c r="CS42" s="298"/>
      <c r="CT42" s="298"/>
      <c r="CU42" s="298"/>
      <c r="CV42" s="298"/>
      <c r="CW42" s="298"/>
      <c r="CX42" s="298"/>
      <c r="CY42" s="298"/>
      <c r="CZ42" s="298"/>
      <c r="DA42" s="298"/>
      <c r="DB42" s="298"/>
      <c r="DC42" s="298"/>
      <c r="DD42" s="303"/>
    </row>
    <row r="43" spans="1:108" s="6" customFormat="1" ht="30" customHeight="1" x14ac:dyDescent="0.2">
      <c r="A43" s="287" t="s">
        <v>166</v>
      </c>
      <c r="B43" s="288"/>
      <c r="C43" s="288"/>
      <c r="D43" s="288"/>
      <c r="E43" s="288"/>
      <c r="F43" s="288"/>
      <c r="G43" s="288"/>
      <c r="H43" s="288"/>
      <c r="I43" s="289"/>
      <c r="J43" s="5"/>
      <c r="K43" s="376" t="s">
        <v>63</v>
      </c>
      <c r="L43" s="376"/>
      <c r="M43" s="376"/>
      <c r="N43" s="376"/>
      <c r="O43" s="376"/>
      <c r="P43" s="376"/>
      <c r="Q43" s="376"/>
      <c r="R43" s="376"/>
      <c r="S43" s="376"/>
      <c r="T43" s="376"/>
      <c r="U43" s="376"/>
      <c r="V43" s="376"/>
      <c r="W43" s="376"/>
      <c r="X43" s="376"/>
      <c r="Y43" s="376"/>
      <c r="Z43" s="376"/>
      <c r="AA43" s="376"/>
      <c r="AB43" s="376"/>
      <c r="AC43" s="376"/>
      <c r="AD43" s="376"/>
      <c r="AE43" s="376"/>
      <c r="AF43" s="376"/>
      <c r="AG43" s="376"/>
      <c r="AH43" s="376"/>
      <c r="AI43" s="376"/>
      <c r="AJ43" s="376"/>
      <c r="AK43" s="376"/>
      <c r="AL43" s="376"/>
      <c r="AM43" s="376"/>
      <c r="AN43" s="376"/>
      <c r="AO43" s="376"/>
      <c r="AP43" s="376"/>
      <c r="AQ43" s="376"/>
      <c r="AR43" s="376"/>
      <c r="AS43" s="376"/>
      <c r="AT43" s="376"/>
      <c r="AU43" s="376"/>
      <c r="AV43" s="376"/>
      <c r="AW43" s="376"/>
      <c r="AX43" s="376"/>
      <c r="AY43" s="376"/>
      <c r="AZ43" s="376"/>
      <c r="BA43" s="376"/>
      <c r="BB43" s="376"/>
      <c r="BC43" s="376"/>
      <c r="BD43" s="376"/>
      <c r="BE43" s="376"/>
      <c r="BF43" s="376"/>
      <c r="BG43" s="376"/>
      <c r="BH43" s="7"/>
      <c r="BI43" s="290" t="s">
        <v>64</v>
      </c>
      <c r="BJ43" s="291"/>
      <c r="BK43" s="291"/>
      <c r="BL43" s="291"/>
      <c r="BM43" s="291"/>
      <c r="BN43" s="291"/>
      <c r="BO43" s="291"/>
      <c r="BP43" s="291"/>
      <c r="BQ43" s="291"/>
      <c r="BR43" s="291"/>
      <c r="BS43" s="292"/>
      <c r="BT43" s="290"/>
      <c r="BU43" s="291"/>
      <c r="BV43" s="291"/>
      <c r="BW43" s="291"/>
      <c r="BX43" s="291"/>
      <c r="BY43" s="291"/>
      <c r="BZ43" s="291"/>
      <c r="CA43" s="291"/>
      <c r="CB43" s="291"/>
      <c r="CC43" s="292"/>
      <c r="CD43" s="290"/>
      <c r="CE43" s="291"/>
      <c r="CF43" s="291"/>
      <c r="CG43" s="291"/>
      <c r="CH43" s="291"/>
      <c r="CI43" s="291"/>
      <c r="CJ43" s="291"/>
      <c r="CK43" s="291"/>
      <c r="CL43" s="291"/>
      <c r="CM43" s="292"/>
      <c r="CN43" s="302"/>
      <c r="CO43" s="298"/>
      <c r="CP43" s="298"/>
      <c r="CQ43" s="298"/>
      <c r="CR43" s="298"/>
      <c r="CS43" s="298"/>
      <c r="CT43" s="298"/>
      <c r="CU43" s="298"/>
      <c r="CV43" s="298"/>
      <c r="CW43" s="298"/>
      <c r="CX43" s="298"/>
      <c r="CY43" s="298"/>
      <c r="CZ43" s="298"/>
      <c r="DA43" s="298"/>
      <c r="DB43" s="298"/>
      <c r="DC43" s="298"/>
      <c r="DD43" s="303"/>
    </row>
    <row r="44" spans="1:108" s="6" customFormat="1" ht="111.75" customHeight="1" x14ac:dyDescent="0.2">
      <c r="A44" s="287" t="s">
        <v>74</v>
      </c>
      <c r="B44" s="288"/>
      <c r="C44" s="288"/>
      <c r="D44" s="288"/>
      <c r="E44" s="288"/>
      <c r="F44" s="288"/>
      <c r="G44" s="288"/>
      <c r="H44" s="288"/>
      <c r="I44" s="289"/>
      <c r="J44" s="5"/>
      <c r="K44" s="376" t="s">
        <v>122</v>
      </c>
      <c r="L44" s="376"/>
      <c r="M44" s="376"/>
      <c r="N44" s="376"/>
      <c r="O44" s="376"/>
      <c r="P44" s="376"/>
      <c r="Q44" s="376"/>
      <c r="R44" s="376"/>
      <c r="S44" s="376"/>
      <c r="T44" s="376"/>
      <c r="U44" s="376"/>
      <c r="V44" s="376"/>
      <c r="W44" s="376"/>
      <c r="X44" s="376"/>
      <c r="Y44" s="376"/>
      <c r="Z44" s="376"/>
      <c r="AA44" s="376"/>
      <c r="AB44" s="376"/>
      <c r="AC44" s="376"/>
      <c r="AD44" s="376"/>
      <c r="AE44" s="376"/>
      <c r="AF44" s="376"/>
      <c r="AG44" s="376"/>
      <c r="AH44" s="376"/>
      <c r="AI44" s="376"/>
      <c r="AJ44" s="376"/>
      <c r="AK44" s="376"/>
      <c r="AL44" s="376"/>
      <c r="AM44" s="376"/>
      <c r="AN44" s="376"/>
      <c r="AO44" s="376"/>
      <c r="AP44" s="376"/>
      <c r="AQ44" s="376"/>
      <c r="AR44" s="376"/>
      <c r="AS44" s="376"/>
      <c r="AT44" s="376"/>
      <c r="AU44" s="376"/>
      <c r="AV44" s="376"/>
      <c r="AW44" s="376"/>
      <c r="AX44" s="376"/>
      <c r="AY44" s="376"/>
      <c r="AZ44" s="376"/>
      <c r="BA44" s="376"/>
      <c r="BB44" s="376"/>
      <c r="BC44" s="376"/>
      <c r="BD44" s="376"/>
      <c r="BE44" s="376"/>
      <c r="BF44" s="376"/>
      <c r="BG44" s="376"/>
      <c r="BH44" s="7"/>
      <c r="BI44" s="290" t="s">
        <v>6</v>
      </c>
      <c r="BJ44" s="291"/>
      <c r="BK44" s="291"/>
      <c r="BL44" s="291"/>
      <c r="BM44" s="291"/>
      <c r="BN44" s="291"/>
      <c r="BO44" s="291"/>
      <c r="BP44" s="291"/>
      <c r="BQ44" s="291"/>
      <c r="BR44" s="291"/>
      <c r="BS44" s="292"/>
      <c r="BT44" s="290"/>
      <c r="BU44" s="291"/>
      <c r="BV44" s="291"/>
      <c r="BW44" s="291"/>
      <c r="BX44" s="291"/>
      <c r="BY44" s="291"/>
      <c r="BZ44" s="291"/>
      <c r="CA44" s="291"/>
      <c r="CB44" s="291"/>
      <c r="CC44" s="292"/>
      <c r="CD44" s="290"/>
      <c r="CE44" s="291"/>
      <c r="CF44" s="291"/>
      <c r="CG44" s="291"/>
      <c r="CH44" s="291"/>
      <c r="CI44" s="291"/>
      <c r="CJ44" s="291"/>
      <c r="CK44" s="291"/>
      <c r="CL44" s="291"/>
      <c r="CM44" s="292"/>
      <c r="CN44" s="302"/>
      <c r="CO44" s="298"/>
      <c r="CP44" s="298"/>
      <c r="CQ44" s="298"/>
      <c r="CR44" s="298"/>
      <c r="CS44" s="298"/>
      <c r="CT44" s="298"/>
      <c r="CU44" s="298"/>
      <c r="CV44" s="298"/>
      <c r="CW44" s="298"/>
      <c r="CX44" s="298"/>
      <c r="CY44" s="298"/>
      <c r="CZ44" s="298"/>
      <c r="DA44" s="298"/>
      <c r="DB44" s="298"/>
      <c r="DC44" s="298"/>
      <c r="DD44" s="303"/>
    </row>
    <row r="45" spans="1:108" s="6" customFormat="1" ht="30" customHeight="1" x14ac:dyDescent="0.2">
      <c r="A45" s="287" t="s">
        <v>20</v>
      </c>
      <c r="B45" s="288"/>
      <c r="C45" s="288"/>
      <c r="D45" s="288"/>
      <c r="E45" s="288"/>
      <c r="F45" s="288"/>
      <c r="G45" s="288"/>
      <c r="H45" s="288"/>
      <c r="I45" s="289"/>
      <c r="J45" s="5"/>
      <c r="K45" s="376" t="s">
        <v>82</v>
      </c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376"/>
      <c r="AA45" s="376"/>
      <c r="AB45" s="376"/>
      <c r="AC45" s="376"/>
      <c r="AD45" s="376"/>
      <c r="AE45" s="376"/>
      <c r="AF45" s="376"/>
      <c r="AG45" s="376"/>
      <c r="AH45" s="376"/>
      <c r="AI45" s="376"/>
      <c r="AJ45" s="376"/>
      <c r="AK45" s="376"/>
      <c r="AL45" s="376"/>
      <c r="AM45" s="376"/>
      <c r="AN45" s="376"/>
      <c r="AO45" s="376"/>
      <c r="AP45" s="376"/>
      <c r="AQ45" s="376"/>
      <c r="AR45" s="376"/>
      <c r="AS45" s="376"/>
      <c r="AT45" s="376"/>
      <c r="AU45" s="376"/>
      <c r="AV45" s="376"/>
      <c r="AW45" s="376"/>
      <c r="AX45" s="376"/>
      <c r="AY45" s="376"/>
      <c r="AZ45" s="376"/>
      <c r="BA45" s="376"/>
      <c r="BB45" s="376"/>
      <c r="BC45" s="376"/>
      <c r="BD45" s="376"/>
      <c r="BE45" s="376"/>
      <c r="BF45" s="376"/>
      <c r="BG45" s="376"/>
      <c r="BH45" s="7"/>
      <c r="BI45" s="290" t="s">
        <v>6</v>
      </c>
      <c r="BJ45" s="291"/>
      <c r="BK45" s="291"/>
      <c r="BL45" s="291"/>
      <c r="BM45" s="291"/>
      <c r="BN45" s="291"/>
      <c r="BO45" s="291"/>
      <c r="BP45" s="291"/>
      <c r="BQ45" s="291"/>
      <c r="BR45" s="291"/>
      <c r="BS45" s="292"/>
      <c r="BT45" s="290"/>
      <c r="BU45" s="291"/>
      <c r="BV45" s="291"/>
      <c r="BW45" s="291"/>
      <c r="BX45" s="291"/>
      <c r="BY45" s="291"/>
      <c r="BZ45" s="291"/>
      <c r="CA45" s="291"/>
      <c r="CB45" s="291"/>
      <c r="CC45" s="292"/>
      <c r="CD45" s="290"/>
      <c r="CE45" s="291"/>
      <c r="CF45" s="291"/>
      <c r="CG45" s="291"/>
      <c r="CH45" s="291"/>
      <c r="CI45" s="291"/>
      <c r="CJ45" s="291"/>
      <c r="CK45" s="291"/>
      <c r="CL45" s="291"/>
      <c r="CM45" s="292"/>
      <c r="CN45" s="302"/>
      <c r="CO45" s="298"/>
      <c r="CP45" s="298"/>
      <c r="CQ45" s="298"/>
      <c r="CR45" s="298"/>
      <c r="CS45" s="298"/>
      <c r="CT45" s="298"/>
      <c r="CU45" s="298"/>
      <c r="CV45" s="298"/>
      <c r="CW45" s="298"/>
      <c r="CX45" s="298"/>
      <c r="CY45" s="298"/>
      <c r="CZ45" s="298"/>
      <c r="DA45" s="298"/>
      <c r="DB45" s="298"/>
      <c r="DC45" s="298"/>
      <c r="DD45" s="303"/>
    </row>
    <row r="46" spans="1:108" s="6" customFormat="1" ht="45" customHeight="1" x14ac:dyDescent="0.2">
      <c r="A46" s="287" t="s">
        <v>21</v>
      </c>
      <c r="B46" s="288"/>
      <c r="C46" s="288"/>
      <c r="D46" s="288"/>
      <c r="E46" s="288"/>
      <c r="F46" s="288"/>
      <c r="G46" s="288"/>
      <c r="H46" s="288"/>
      <c r="I46" s="289"/>
      <c r="J46" s="5"/>
      <c r="K46" s="376" t="s">
        <v>83</v>
      </c>
      <c r="L46" s="376"/>
      <c r="M46" s="376"/>
      <c r="N46" s="376"/>
      <c r="O46" s="376"/>
      <c r="P46" s="376"/>
      <c r="Q46" s="376"/>
      <c r="R46" s="376"/>
      <c r="S46" s="376"/>
      <c r="T46" s="376"/>
      <c r="U46" s="376"/>
      <c r="V46" s="376"/>
      <c r="W46" s="376"/>
      <c r="X46" s="376"/>
      <c r="Y46" s="376"/>
      <c r="Z46" s="376"/>
      <c r="AA46" s="376"/>
      <c r="AB46" s="376"/>
      <c r="AC46" s="376"/>
      <c r="AD46" s="376"/>
      <c r="AE46" s="376"/>
      <c r="AF46" s="376"/>
      <c r="AG46" s="376"/>
      <c r="AH46" s="376"/>
      <c r="AI46" s="376"/>
      <c r="AJ46" s="376"/>
      <c r="AK46" s="376"/>
      <c r="AL46" s="376"/>
      <c r="AM46" s="376"/>
      <c r="AN46" s="376"/>
      <c r="AO46" s="376"/>
      <c r="AP46" s="376"/>
      <c r="AQ46" s="376"/>
      <c r="AR46" s="376"/>
      <c r="AS46" s="376"/>
      <c r="AT46" s="376"/>
      <c r="AU46" s="376"/>
      <c r="AV46" s="376"/>
      <c r="AW46" s="376"/>
      <c r="AX46" s="376"/>
      <c r="AY46" s="376"/>
      <c r="AZ46" s="376"/>
      <c r="BA46" s="376"/>
      <c r="BB46" s="376"/>
      <c r="BC46" s="376"/>
      <c r="BD46" s="376"/>
      <c r="BE46" s="376"/>
      <c r="BF46" s="376"/>
      <c r="BG46" s="376"/>
      <c r="BH46" s="7"/>
      <c r="BI46" s="290" t="s">
        <v>6</v>
      </c>
      <c r="BJ46" s="291"/>
      <c r="BK46" s="291"/>
      <c r="BL46" s="291"/>
      <c r="BM46" s="291"/>
      <c r="BN46" s="291"/>
      <c r="BO46" s="291"/>
      <c r="BP46" s="291"/>
      <c r="BQ46" s="291"/>
      <c r="BR46" s="291"/>
      <c r="BS46" s="292"/>
      <c r="BT46" s="290"/>
      <c r="BU46" s="291"/>
      <c r="BV46" s="291"/>
      <c r="BW46" s="291"/>
      <c r="BX46" s="291"/>
      <c r="BY46" s="291"/>
      <c r="BZ46" s="291"/>
      <c r="CA46" s="291"/>
      <c r="CB46" s="291"/>
      <c r="CC46" s="292"/>
      <c r="CD46" s="290"/>
      <c r="CE46" s="291"/>
      <c r="CF46" s="291"/>
      <c r="CG46" s="291"/>
      <c r="CH46" s="291"/>
      <c r="CI46" s="291"/>
      <c r="CJ46" s="291"/>
      <c r="CK46" s="291"/>
      <c r="CL46" s="291"/>
      <c r="CM46" s="292"/>
      <c r="CN46" s="302"/>
      <c r="CO46" s="298"/>
      <c r="CP46" s="298"/>
      <c r="CQ46" s="298"/>
      <c r="CR46" s="298"/>
      <c r="CS46" s="298"/>
      <c r="CT46" s="298"/>
      <c r="CU46" s="298"/>
      <c r="CV46" s="298"/>
      <c r="CW46" s="298"/>
      <c r="CX46" s="298"/>
      <c r="CY46" s="298"/>
      <c r="CZ46" s="298"/>
      <c r="DA46" s="298"/>
      <c r="DB46" s="298"/>
      <c r="DC46" s="298"/>
      <c r="DD46" s="303"/>
    </row>
    <row r="47" spans="1:108" s="6" customFormat="1" ht="30" customHeight="1" x14ac:dyDescent="0.2">
      <c r="A47" s="287" t="s">
        <v>8</v>
      </c>
      <c r="B47" s="288"/>
      <c r="C47" s="288"/>
      <c r="D47" s="288"/>
      <c r="E47" s="288"/>
      <c r="F47" s="288"/>
      <c r="G47" s="288"/>
      <c r="H47" s="288"/>
      <c r="I47" s="289"/>
      <c r="J47" s="5"/>
      <c r="K47" s="376" t="s">
        <v>167</v>
      </c>
      <c r="L47" s="376"/>
      <c r="M47" s="376"/>
      <c r="N47" s="376"/>
      <c r="O47" s="376"/>
      <c r="P47" s="376"/>
      <c r="Q47" s="376"/>
      <c r="R47" s="376"/>
      <c r="S47" s="376"/>
      <c r="T47" s="376"/>
      <c r="U47" s="376"/>
      <c r="V47" s="376"/>
      <c r="W47" s="376"/>
      <c r="X47" s="376"/>
      <c r="Y47" s="376"/>
      <c r="Z47" s="376"/>
      <c r="AA47" s="376"/>
      <c r="AB47" s="376"/>
      <c r="AC47" s="376"/>
      <c r="AD47" s="376"/>
      <c r="AE47" s="376"/>
      <c r="AF47" s="376"/>
      <c r="AG47" s="376"/>
      <c r="AH47" s="376"/>
      <c r="AI47" s="376"/>
      <c r="AJ47" s="376"/>
      <c r="AK47" s="376"/>
      <c r="AL47" s="376"/>
      <c r="AM47" s="376"/>
      <c r="AN47" s="376"/>
      <c r="AO47" s="376"/>
      <c r="AP47" s="376"/>
      <c r="AQ47" s="376"/>
      <c r="AR47" s="376"/>
      <c r="AS47" s="376"/>
      <c r="AT47" s="376"/>
      <c r="AU47" s="376"/>
      <c r="AV47" s="376"/>
      <c r="AW47" s="376"/>
      <c r="AX47" s="376"/>
      <c r="AY47" s="376"/>
      <c r="AZ47" s="376"/>
      <c r="BA47" s="376"/>
      <c r="BB47" s="376"/>
      <c r="BC47" s="376"/>
      <c r="BD47" s="376"/>
      <c r="BE47" s="376"/>
      <c r="BF47" s="376"/>
      <c r="BG47" s="376"/>
      <c r="BH47" s="7"/>
      <c r="BI47" s="290" t="s">
        <v>125</v>
      </c>
      <c r="BJ47" s="291"/>
      <c r="BK47" s="291"/>
      <c r="BL47" s="291"/>
      <c r="BM47" s="291"/>
      <c r="BN47" s="291"/>
      <c r="BO47" s="291"/>
      <c r="BP47" s="291"/>
      <c r="BQ47" s="291"/>
      <c r="BR47" s="291"/>
      <c r="BS47" s="292"/>
      <c r="BT47" s="290"/>
      <c r="BU47" s="291"/>
      <c r="BV47" s="291"/>
      <c r="BW47" s="291"/>
      <c r="BX47" s="291"/>
      <c r="BY47" s="291"/>
      <c r="BZ47" s="291"/>
      <c r="CA47" s="291"/>
      <c r="CB47" s="291"/>
      <c r="CC47" s="292"/>
      <c r="CD47" s="290"/>
      <c r="CE47" s="291"/>
      <c r="CF47" s="291"/>
      <c r="CG47" s="291"/>
      <c r="CH47" s="291"/>
      <c r="CI47" s="291"/>
      <c r="CJ47" s="291"/>
      <c r="CK47" s="291"/>
      <c r="CL47" s="291"/>
      <c r="CM47" s="292"/>
      <c r="CN47" s="302"/>
      <c r="CO47" s="298"/>
      <c r="CP47" s="298"/>
      <c r="CQ47" s="298"/>
      <c r="CR47" s="298"/>
      <c r="CS47" s="298"/>
      <c r="CT47" s="298"/>
      <c r="CU47" s="298"/>
      <c r="CV47" s="298"/>
      <c r="CW47" s="298"/>
      <c r="CX47" s="298"/>
      <c r="CY47" s="298"/>
      <c r="CZ47" s="298"/>
      <c r="DA47" s="298"/>
      <c r="DB47" s="298"/>
      <c r="DC47" s="298"/>
      <c r="DD47" s="303"/>
    </row>
    <row r="48" spans="1:108" s="6" customFormat="1" ht="60" customHeight="1" x14ac:dyDescent="0.2">
      <c r="A48" s="287" t="s">
        <v>9</v>
      </c>
      <c r="B48" s="288"/>
      <c r="C48" s="288"/>
      <c r="D48" s="288"/>
      <c r="E48" s="288"/>
      <c r="F48" s="288"/>
      <c r="G48" s="288"/>
      <c r="H48" s="288"/>
      <c r="I48" s="289"/>
      <c r="J48" s="5"/>
      <c r="K48" s="376" t="s">
        <v>168</v>
      </c>
      <c r="L48" s="376"/>
      <c r="M48" s="376"/>
      <c r="N48" s="376"/>
      <c r="O48" s="376"/>
      <c r="P48" s="376"/>
      <c r="Q48" s="376"/>
      <c r="R48" s="376"/>
      <c r="S48" s="376"/>
      <c r="T48" s="376"/>
      <c r="U48" s="376"/>
      <c r="V48" s="376"/>
      <c r="W48" s="376"/>
      <c r="X48" s="376"/>
      <c r="Y48" s="376"/>
      <c r="Z48" s="376"/>
      <c r="AA48" s="376"/>
      <c r="AB48" s="376"/>
      <c r="AC48" s="376"/>
      <c r="AD48" s="376"/>
      <c r="AE48" s="376"/>
      <c r="AF48" s="376"/>
      <c r="AG48" s="376"/>
      <c r="AH48" s="376"/>
      <c r="AI48" s="376"/>
      <c r="AJ48" s="376"/>
      <c r="AK48" s="376"/>
      <c r="AL48" s="376"/>
      <c r="AM48" s="376"/>
      <c r="AN48" s="376"/>
      <c r="AO48" s="376"/>
      <c r="AP48" s="376"/>
      <c r="AQ48" s="376"/>
      <c r="AR48" s="376"/>
      <c r="AS48" s="376"/>
      <c r="AT48" s="376"/>
      <c r="AU48" s="376"/>
      <c r="AV48" s="376"/>
      <c r="AW48" s="376"/>
      <c r="AX48" s="376"/>
      <c r="AY48" s="376"/>
      <c r="AZ48" s="376"/>
      <c r="BA48" s="376"/>
      <c r="BB48" s="376"/>
      <c r="BC48" s="376"/>
      <c r="BD48" s="376"/>
      <c r="BE48" s="376"/>
      <c r="BF48" s="376"/>
      <c r="BG48" s="376"/>
      <c r="BH48" s="7"/>
      <c r="BI48" s="290" t="s">
        <v>6</v>
      </c>
      <c r="BJ48" s="291"/>
      <c r="BK48" s="291"/>
      <c r="BL48" s="291"/>
      <c r="BM48" s="291"/>
      <c r="BN48" s="291"/>
      <c r="BO48" s="291"/>
      <c r="BP48" s="291"/>
      <c r="BQ48" s="291"/>
      <c r="BR48" s="291"/>
      <c r="BS48" s="292"/>
      <c r="BT48" s="290"/>
      <c r="BU48" s="291"/>
      <c r="BV48" s="291"/>
      <c r="BW48" s="291"/>
      <c r="BX48" s="291"/>
      <c r="BY48" s="291"/>
      <c r="BZ48" s="291"/>
      <c r="CA48" s="291"/>
      <c r="CB48" s="291"/>
      <c r="CC48" s="292"/>
      <c r="CD48" s="290"/>
      <c r="CE48" s="291"/>
      <c r="CF48" s="291"/>
      <c r="CG48" s="291"/>
      <c r="CH48" s="291"/>
      <c r="CI48" s="291"/>
      <c r="CJ48" s="291"/>
      <c r="CK48" s="291"/>
      <c r="CL48" s="291"/>
      <c r="CM48" s="292"/>
      <c r="CN48" s="302"/>
      <c r="CO48" s="298"/>
      <c r="CP48" s="298"/>
      <c r="CQ48" s="298"/>
      <c r="CR48" s="298"/>
      <c r="CS48" s="298"/>
      <c r="CT48" s="298"/>
      <c r="CU48" s="298"/>
      <c r="CV48" s="298"/>
      <c r="CW48" s="298"/>
      <c r="CX48" s="298"/>
      <c r="CY48" s="298"/>
      <c r="CZ48" s="298"/>
      <c r="DA48" s="298"/>
      <c r="DB48" s="298"/>
      <c r="DC48" s="298"/>
      <c r="DD48" s="303"/>
    </row>
    <row r="49" spans="1:108" s="6" customFormat="1" ht="57" customHeight="1" x14ac:dyDescent="0.2">
      <c r="A49" s="287" t="s">
        <v>34</v>
      </c>
      <c r="B49" s="288"/>
      <c r="C49" s="288"/>
      <c r="D49" s="288"/>
      <c r="E49" s="288"/>
      <c r="F49" s="288"/>
      <c r="G49" s="288"/>
      <c r="H49" s="288"/>
      <c r="I49" s="289"/>
      <c r="J49" s="5"/>
      <c r="K49" s="376" t="s">
        <v>90</v>
      </c>
      <c r="L49" s="376"/>
      <c r="M49" s="376"/>
      <c r="N49" s="376"/>
      <c r="O49" s="376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  <c r="AK49" s="376"/>
      <c r="AL49" s="376"/>
      <c r="AM49" s="376"/>
      <c r="AN49" s="376"/>
      <c r="AO49" s="376"/>
      <c r="AP49" s="376"/>
      <c r="AQ49" s="376"/>
      <c r="AR49" s="376"/>
      <c r="AS49" s="376"/>
      <c r="AT49" s="376"/>
      <c r="AU49" s="376"/>
      <c r="AV49" s="376"/>
      <c r="AW49" s="376"/>
      <c r="AX49" s="376"/>
      <c r="AY49" s="376"/>
      <c r="AZ49" s="376"/>
      <c r="BA49" s="376"/>
      <c r="BB49" s="376"/>
      <c r="BC49" s="376"/>
      <c r="BD49" s="376"/>
      <c r="BE49" s="376"/>
      <c r="BF49" s="376"/>
      <c r="BG49" s="376"/>
      <c r="BH49" s="7"/>
      <c r="BI49" s="290" t="s">
        <v>32</v>
      </c>
      <c r="BJ49" s="291"/>
      <c r="BK49" s="291"/>
      <c r="BL49" s="291"/>
      <c r="BM49" s="291"/>
      <c r="BN49" s="291"/>
      <c r="BO49" s="291"/>
      <c r="BP49" s="291"/>
      <c r="BQ49" s="291"/>
      <c r="BR49" s="291"/>
      <c r="BS49" s="292"/>
      <c r="BT49" s="290" t="s">
        <v>32</v>
      </c>
      <c r="BU49" s="291"/>
      <c r="BV49" s="291"/>
      <c r="BW49" s="291"/>
      <c r="BX49" s="291"/>
      <c r="BY49" s="291"/>
      <c r="BZ49" s="291"/>
      <c r="CA49" s="291"/>
      <c r="CB49" s="291"/>
      <c r="CC49" s="292"/>
      <c r="CD49" s="290" t="s">
        <v>32</v>
      </c>
      <c r="CE49" s="291"/>
      <c r="CF49" s="291"/>
      <c r="CG49" s="291"/>
      <c r="CH49" s="291"/>
      <c r="CI49" s="291"/>
      <c r="CJ49" s="291"/>
      <c r="CK49" s="291"/>
      <c r="CL49" s="291"/>
      <c r="CM49" s="292"/>
      <c r="CN49" s="293" t="s">
        <v>32</v>
      </c>
      <c r="CO49" s="294"/>
      <c r="CP49" s="294"/>
      <c r="CQ49" s="294"/>
      <c r="CR49" s="294"/>
      <c r="CS49" s="294"/>
      <c r="CT49" s="294"/>
      <c r="CU49" s="294"/>
      <c r="CV49" s="294"/>
      <c r="CW49" s="294"/>
      <c r="CX49" s="294"/>
      <c r="CY49" s="294"/>
      <c r="CZ49" s="294"/>
      <c r="DA49" s="294"/>
      <c r="DB49" s="294"/>
      <c r="DC49" s="294"/>
      <c r="DD49" s="295"/>
    </row>
    <row r="50" spans="1:108" s="6" customFormat="1" ht="30" customHeight="1" x14ac:dyDescent="0.2">
      <c r="A50" s="287" t="s">
        <v>7</v>
      </c>
      <c r="B50" s="288"/>
      <c r="C50" s="288"/>
      <c r="D50" s="288"/>
      <c r="E50" s="288"/>
      <c r="F50" s="288"/>
      <c r="G50" s="288"/>
      <c r="H50" s="288"/>
      <c r="I50" s="289"/>
      <c r="J50" s="5"/>
      <c r="K50" s="376" t="s">
        <v>92</v>
      </c>
      <c r="L50" s="376"/>
      <c r="M50" s="376"/>
      <c r="N50" s="376"/>
      <c r="O50" s="376"/>
      <c r="P50" s="376"/>
      <c r="Q50" s="376"/>
      <c r="R50" s="376"/>
      <c r="S50" s="376"/>
      <c r="T50" s="376"/>
      <c r="U50" s="376"/>
      <c r="V50" s="376"/>
      <c r="W50" s="376"/>
      <c r="X50" s="376"/>
      <c r="Y50" s="376"/>
      <c r="Z50" s="376"/>
      <c r="AA50" s="376"/>
      <c r="AB50" s="376"/>
      <c r="AC50" s="376"/>
      <c r="AD50" s="376"/>
      <c r="AE50" s="376"/>
      <c r="AF50" s="376"/>
      <c r="AG50" s="376"/>
      <c r="AH50" s="376"/>
      <c r="AI50" s="376"/>
      <c r="AJ50" s="376"/>
      <c r="AK50" s="376"/>
      <c r="AL50" s="376"/>
      <c r="AM50" s="376"/>
      <c r="AN50" s="376"/>
      <c r="AO50" s="376"/>
      <c r="AP50" s="376"/>
      <c r="AQ50" s="376"/>
      <c r="AR50" s="376"/>
      <c r="AS50" s="376"/>
      <c r="AT50" s="376"/>
      <c r="AU50" s="376"/>
      <c r="AV50" s="376"/>
      <c r="AW50" s="376"/>
      <c r="AX50" s="376"/>
      <c r="AY50" s="376"/>
      <c r="AZ50" s="376"/>
      <c r="BA50" s="376"/>
      <c r="BB50" s="376"/>
      <c r="BC50" s="376"/>
      <c r="BD50" s="376"/>
      <c r="BE50" s="376"/>
      <c r="BF50" s="376"/>
      <c r="BG50" s="376"/>
      <c r="BH50" s="7"/>
      <c r="BI50" s="290" t="s">
        <v>91</v>
      </c>
      <c r="BJ50" s="291"/>
      <c r="BK50" s="291"/>
      <c r="BL50" s="291"/>
      <c r="BM50" s="291"/>
      <c r="BN50" s="291"/>
      <c r="BO50" s="291"/>
      <c r="BP50" s="291"/>
      <c r="BQ50" s="291"/>
      <c r="BR50" s="291"/>
      <c r="BS50" s="292"/>
      <c r="BT50" s="290"/>
      <c r="BU50" s="291"/>
      <c r="BV50" s="291"/>
      <c r="BW50" s="291"/>
      <c r="BX50" s="291"/>
      <c r="BY50" s="291"/>
      <c r="BZ50" s="291"/>
      <c r="CA50" s="291"/>
      <c r="CB50" s="291"/>
      <c r="CC50" s="292"/>
      <c r="CD50" s="290"/>
      <c r="CE50" s="291"/>
      <c r="CF50" s="291"/>
      <c r="CG50" s="291"/>
      <c r="CH50" s="291"/>
      <c r="CI50" s="291"/>
      <c r="CJ50" s="291"/>
      <c r="CK50" s="291"/>
      <c r="CL50" s="291"/>
      <c r="CM50" s="292"/>
      <c r="CN50" s="302"/>
      <c r="CO50" s="298"/>
      <c r="CP50" s="298"/>
      <c r="CQ50" s="298"/>
      <c r="CR50" s="298"/>
      <c r="CS50" s="298"/>
      <c r="CT50" s="298"/>
      <c r="CU50" s="298"/>
      <c r="CV50" s="298"/>
      <c r="CW50" s="298"/>
      <c r="CX50" s="298"/>
      <c r="CY50" s="298"/>
      <c r="CZ50" s="298"/>
      <c r="DA50" s="298"/>
      <c r="DB50" s="298"/>
      <c r="DC50" s="298"/>
      <c r="DD50" s="303"/>
    </row>
    <row r="51" spans="1:108" s="6" customFormat="1" ht="15" customHeight="1" x14ac:dyDescent="0.2">
      <c r="A51" s="287" t="s">
        <v>93</v>
      </c>
      <c r="B51" s="288"/>
      <c r="C51" s="288"/>
      <c r="D51" s="288"/>
      <c r="E51" s="288"/>
      <c r="F51" s="288"/>
      <c r="G51" s="288"/>
      <c r="H51" s="288"/>
      <c r="I51" s="289"/>
      <c r="J51" s="5"/>
      <c r="K51" s="376" t="s">
        <v>94</v>
      </c>
      <c r="L51" s="376"/>
      <c r="M51" s="376"/>
      <c r="N51" s="376"/>
      <c r="O51" s="376"/>
      <c r="P51" s="376"/>
      <c r="Q51" s="376"/>
      <c r="R51" s="376"/>
      <c r="S51" s="376"/>
      <c r="T51" s="376"/>
      <c r="U51" s="376"/>
      <c r="V51" s="376"/>
      <c r="W51" s="376"/>
      <c r="X51" s="376"/>
      <c r="Y51" s="376"/>
      <c r="Z51" s="376"/>
      <c r="AA51" s="376"/>
      <c r="AB51" s="376"/>
      <c r="AC51" s="376"/>
      <c r="AD51" s="376"/>
      <c r="AE51" s="376"/>
      <c r="AF51" s="376"/>
      <c r="AG51" s="376"/>
      <c r="AH51" s="376"/>
      <c r="AI51" s="376"/>
      <c r="AJ51" s="376"/>
      <c r="AK51" s="376"/>
      <c r="AL51" s="376"/>
      <c r="AM51" s="376"/>
      <c r="AN51" s="376"/>
      <c r="AO51" s="376"/>
      <c r="AP51" s="376"/>
      <c r="AQ51" s="376"/>
      <c r="AR51" s="376"/>
      <c r="AS51" s="376"/>
      <c r="AT51" s="376"/>
      <c r="AU51" s="376"/>
      <c r="AV51" s="376"/>
      <c r="AW51" s="376"/>
      <c r="AX51" s="376"/>
      <c r="AY51" s="376"/>
      <c r="AZ51" s="376"/>
      <c r="BA51" s="376"/>
      <c r="BB51" s="376"/>
      <c r="BC51" s="376"/>
      <c r="BD51" s="376"/>
      <c r="BE51" s="376"/>
      <c r="BF51" s="376"/>
      <c r="BG51" s="376"/>
      <c r="BH51" s="7"/>
      <c r="BI51" s="290" t="s">
        <v>127</v>
      </c>
      <c r="BJ51" s="291"/>
      <c r="BK51" s="291"/>
      <c r="BL51" s="291"/>
      <c r="BM51" s="291"/>
      <c r="BN51" s="291"/>
      <c r="BO51" s="291"/>
      <c r="BP51" s="291"/>
      <c r="BQ51" s="291"/>
      <c r="BR51" s="291"/>
      <c r="BS51" s="292"/>
      <c r="BT51" s="290"/>
      <c r="BU51" s="291"/>
      <c r="BV51" s="291"/>
      <c r="BW51" s="291"/>
      <c r="BX51" s="291"/>
      <c r="BY51" s="291"/>
      <c r="BZ51" s="291"/>
      <c r="CA51" s="291"/>
      <c r="CB51" s="291"/>
      <c r="CC51" s="292"/>
      <c r="CD51" s="290"/>
      <c r="CE51" s="291"/>
      <c r="CF51" s="291"/>
      <c r="CG51" s="291"/>
      <c r="CH51" s="291"/>
      <c r="CI51" s="291"/>
      <c r="CJ51" s="291"/>
      <c r="CK51" s="291"/>
      <c r="CL51" s="291"/>
      <c r="CM51" s="292"/>
      <c r="CN51" s="302"/>
      <c r="CO51" s="298"/>
      <c r="CP51" s="298"/>
      <c r="CQ51" s="298"/>
      <c r="CR51" s="298"/>
      <c r="CS51" s="298"/>
      <c r="CT51" s="298"/>
      <c r="CU51" s="298"/>
      <c r="CV51" s="298"/>
      <c r="CW51" s="298"/>
      <c r="CX51" s="298"/>
      <c r="CY51" s="298"/>
      <c r="CZ51" s="298"/>
      <c r="DA51" s="298"/>
      <c r="DB51" s="298"/>
      <c r="DC51" s="298"/>
      <c r="DD51" s="303"/>
    </row>
    <row r="52" spans="1:108" s="6" customFormat="1" ht="30" customHeight="1" x14ac:dyDescent="0.2">
      <c r="A52" s="287" t="s">
        <v>95</v>
      </c>
      <c r="B52" s="288"/>
      <c r="C52" s="288"/>
      <c r="D52" s="288"/>
      <c r="E52" s="288"/>
      <c r="F52" s="288"/>
      <c r="G52" s="288"/>
      <c r="H52" s="288"/>
      <c r="I52" s="289"/>
      <c r="J52" s="5"/>
      <c r="K52" s="376" t="s">
        <v>96</v>
      </c>
      <c r="L52" s="376"/>
      <c r="M52" s="376"/>
      <c r="N52" s="376"/>
      <c r="O52" s="376"/>
      <c r="P52" s="376"/>
      <c r="Q52" s="376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76"/>
      <c r="AG52" s="376"/>
      <c r="AH52" s="376"/>
      <c r="AI52" s="376"/>
      <c r="AJ52" s="376"/>
      <c r="AK52" s="376"/>
      <c r="AL52" s="376"/>
      <c r="AM52" s="376"/>
      <c r="AN52" s="376"/>
      <c r="AO52" s="376"/>
      <c r="AP52" s="376"/>
      <c r="AQ52" s="376"/>
      <c r="AR52" s="376"/>
      <c r="AS52" s="376"/>
      <c r="AT52" s="376"/>
      <c r="AU52" s="376"/>
      <c r="AV52" s="376"/>
      <c r="AW52" s="376"/>
      <c r="AX52" s="376"/>
      <c r="AY52" s="376"/>
      <c r="AZ52" s="376"/>
      <c r="BA52" s="376"/>
      <c r="BB52" s="376"/>
      <c r="BC52" s="376"/>
      <c r="BD52" s="376"/>
      <c r="BE52" s="376"/>
      <c r="BF52" s="376"/>
      <c r="BG52" s="376"/>
      <c r="BH52" s="7"/>
      <c r="BI52" s="290" t="s">
        <v>127</v>
      </c>
      <c r="BJ52" s="291"/>
      <c r="BK52" s="291"/>
      <c r="BL52" s="291"/>
      <c r="BM52" s="291"/>
      <c r="BN52" s="291"/>
      <c r="BO52" s="291"/>
      <c r="BP52" s="291"/>
      <c r="BQ52" s="291"/>
      <c r="BR52" s="291"/>
      <c r="BS52" s="292"/>
      <c r="BT52" s="290"/>
      <c r="BU52" s="291"/>
      <c r="BV52" s="291"/>
      <c r="BW52" s="291"/>
      <c r="BX52" s="291"/>
      <c r="BY52" s="291"/>
      <c r="BZ52" s="291"/>
      <c r="CA52" s="291"/>
      <c r="CB52" s="291"/>
      <c r="CC52" s="292"/>
      <c r="CD52" s="290"/>
      <c r="CE52" s="291"/>
      <c r="CF52" s="291"/>
      <c r="CG52" s="291"/>
      <c r="CH52" s="291"/>
      <c r="CI52" s="291"/>
      <c r="CJ52" s="291"/>
      <c r="CK52" s="291"/>
      <c r="CL52" s="291"/>
      <c r="CM52" s="292"/>
      <c r="CN52" s="302"/>
      <c r="CO52" s="298"/>
      <c r="CP52" s="298"/>
      <c r="CQ52" s="298"/>
      <c r="CR52" s="298"/>
      <c r="CS52" s="298"/>
      <c r="CT52" s="298"/>
      <c r="CU52" s="298"/>
      <c r="CV52" s="298"/>
      <c r="CW52" s="298"/>
      <c r="CX52" s="298"/>
      <c r="CY52" s="298"/>
      <c r="CZ52" s="298"/>
      <c r="DA52" s="298"/>
      <c r="DB52" s="298"/>
      <c r="DC52" s="298"/>
      <c r="DD52" s="303"/>
    </row>
    <row r="53" spans="1:108" s="6" customFormat="1" ht="30" customHeight="1" x14ac:dyDescent="0.2">
      <c r="A53" s="287" t="s">
        <v>97</v>
      </c>
      <c r="B53" s="288"/>
      <c r="C53" s="288"/>
      <c r="D53" s="288"/>
      <c r="E53" s="288"/>
      <c r="F53" s="288"/>
      <c r="G53" s="288"/>
      <c r="H53" s="288"/>
      <c r="I53" s="289"/>
      <c r="J53" s="5"/>
      <c r="K53" s="376" t="s">
        <v>169</v>
      </c>
      <c r="L53" s="376"/>
      <c r="M53" s="376"/>
      <c r="N53" s="376"/>
      <c r="O53" s="376"/>
      <c r="P53" s="376"/>
      <c r="Q53" s="376"/>
      <c r="R53" s="376"/>
      <c r="S53" s="376"/>
      <c r="T53" s="376"/>
      <c r="U53" s="376"/>
      <c r="V53" s="376"/>
      <c r="W53" s="376"/>
      <c r="X53" s="376"/>
      <c r="Y53" s="376"/>
      <c r="Z53" s="376"/>
      <c r="AA53" s="376"/>
      <c r="AB53" s="376"/>
      <c r="AC53" s="376"/>
      <c r="AD53" s="376"/>
      <c r="AE53" s="376"/>
      <c r="AF53" s="376"/>
      <c r="AG53" s="376"/>
      <c r="AH53" s="376"/>
      <c r="AI53" s="376"/>
      <c r="AJ53" s="376"/>
      <c r="AK53" s="376"/>
      <c r="AL53" s="376"/>
      <c r="AM53" s="376"/>
      <c r="AN53" s="376"/>
      <c r="AO53" s="376"/>
      <c r="AP53" s="376"/>
      <c r="AQ53" s="376"/>
      <c r="AR53" s="376"/>
      <c r="AS53" s="376"/>
      <c r="AT53" s="376"/>
      <c r="AU53" s="376"/>
      <c r="AV53" s="376"/>
      <c r="AW53" s="376"/>
      <c r="AX53" s="376"/>
      <c r="AY53" s="376"/>
      <c r="AZ53" s="376"/>
      <c r="BA53" s="376"/>
      <c r="BB53" s="376"/>
      <c r="BC53" s="376"/>
      <c r="BD53" s="376"/>
      <c r="BE53" s="376"/>
      <c r="BF53" s="376"/>
      <c r="BG53" s="376"/>
      <c r="BH53" s="7"/>
      <c r="BI53" s="290" t="s">
        <v>99</v>
      </c>
      <c r="BJ53" s="291"/>
      <c r="BK53" s="291"/>
      <c r="BL53" s="291"/>
      <c r="BM53" s="291"/>
      <c r="BN53" s="291"/>
      <c r="BO53" s="291"/>
      <c r="BP53" s="291"/>
      <c r="BQ53" s="291"/>
      <c r="BR53" s="291"/>
      <c r="BS53" s="292"/>
      <c r="BT53" s="290"/>
      <c r="BU53" s="291"/>
      <c r="BV53" s="291"/>
      <c r="BW53" s="291"/>
      <c r="BX53" s="291"/>
      <c r="BY53" s="291"/>
      <c r="BZ53" s="291"/>
      <c r="CA53" s="291"/>
      <c r="CB53" s="291"/>
      <c r="CC53" s="292"/>
      <c r="CD53" s="290"/>
      <c r="CE53" s="291"/>
      <c r="CF53" s="291"/>
      <c r="CG53" s="291"/>
      <c r="CH53" s="291"/>
      <c r="CI53" s="291"/>
      <c r="CJ53" s="291"/>
      <c r="CK53" s="291"/>
      <c r="CL53" s="291"/>
      <c r="CM53" s="292"/>
      <c r="CN53" s="302"/>
      <c r="CO53" s="298"/>
      <c r="CP53" s="298"/>
      <c r="CQ53" s="298"/>
      <c r="CR53" s="298"/>
      <c r="CS53" s="298"/>
      <c r="CT53" s="298"/>
      <c r="CU53" s="298"/>
      <c r="CV53" s="298"/>
      <c r="CW53" s="298"/>
      <c r="CX53" s="298"/>
      <c r="CY53" s="298"/>
      <c r="CZ53" s="298"/>
      <c r="DA53" s="298"/>
      <c r="DB53" s="298"/>
      <c r="DC53" s="298"/>
      <c r="DD53" s="303"/>
    </row>
    <row r="54" spans="1:108" s="6" customFormat="1" ht="30" customHeight="1" x14ac:dyDescent="0.2">
      <c r="A54" s="287" t="s">
        <v>100</v>
      </c>
      <c r="B54" s="288"/>
      <c r="C54" s="288"/>
      <c r="D54" s="288"/>
      <c r="E54" s="288"/>
      <c r="F54" s="288"/>
      <c r="G54" s="288"/>
      <c r="H54" s="288"/>
      <c r="I54" s="289"/>
      <c r="J54" s="5"/>
      <c r="K54" s="376" t="s">
        <v>101</v>
      </c>
      <c r="L54" s="376"/>
      <c r="M54" s="376"/>
      <c r="N54" s="376"/>
      <c r="O54" s="376"/>
      <c r="P54" s="376"/>
      <c r="Q54" s="376"/>
      <c r="R54" s="376"/>
      <c r="S54" s="376"/>
      <c r="T54" s="376"/>
      <c r="U54" s="376"/>
      <c r="V54" s="376"/>
      <c r="W54" s="376"/>
      <c r="X54" s="376"/>
      <c r="Y54" s="376"/>
      <c r="Z54" s="376"/>
      <c r="AA54" s="376"/>
      <c r="AB54" s="376"/>
      <c r="AC54" s="376"/>
      <c r="AD54" s="376"/>
      <c r="AE54" s="376"/>
      <c r="AF54" s="376"/>
      <c r="AG54" s="376"/>
      <c r="AH54" s="376"/>
      <c r="AI54" s="376"/>
      <c r="AJ54" s="376"/>
      <c r="AK54" s="376"/>
      <c r="AL54" s="376"/>
      <c r="AM54" s="376"/>
      <c r="AN54" s="376"/>
      <c r="AO54" s="376"/>
      <c r="AP54" s="376"/>
      <c r="AQ54" s="376"/>
      <c r="AR54" s="376"/>
      <c r="AS54" s="376"/>
      <c r="AT54" s="376"/>
      <c r="AU54" s="376"/>
      <c r="AV54" s="376"/>
      <c r="AW54" s="376"/>
      <c r="AX54" s="376"/>
      <c r="AY54" s="376"/>
      <c r="AZ54" s="376"/>
      <c r="BA54" s="376"/>
      <c r="BB54" s="376"/>
      <c r="BC54" s="376"/>
      <c r="BD54" s="376"/>
      <c r="BE54" s="376"/>
      <c r="BF54" s="376"/>
      <c r="BG54" s="376"/>
      <c r="BH54" s="7"/>
      <c r="BI54" s="290" t="s">
        <v>99</v>
      </c>
      <c r="BJ54" s="291"/>
      <c r="BK54" s="291"/>
      <c r="BL54" s="291"/>
      <c r="BM54" s="291"/>
      <c r="BN54" s="291"/>
      <c r="BO54" s="291"/>
      <c r="BP54" s="291"/>
      <c r="BQ54" s="291"/>
      <c r="BR54" s="291"/>
      <c r="BS54" s="292"/>
      <c r="BT54" s="290"/>
      <c r="BU54" s="291"/>
      <c r="BV54" s="291"/>
      <c r="BW54" s="291"/>
      <c r="BX54" s="291"/>
      <c r="BY54" s="291"/>
      <c r="BZ54" s="291"/>
      <c r="CA54" s="291"/>
      <c r="CB54" s="291"/>
      <c r="CC54" s="292"/>
      <c r="CD54" s="290"/>
      <c r="CE54" s="291"/>
      <c r="CF54" s="291"/>
      <c r="CG54" s="291"/>
      <c r="CH54" s="291"/>
      <c r="CI54" s="291"/>
      <c r="CJ54" s="291"/>
      <c r="CK54" s="291"/>
      <c r="CL54" s="291"/>
      <c r="CM54" s="292"/>
      <c r="CN54" s="302"/>
      <c r="CO54" s="298"/>
      <c r="CP54" s="298"/>
      <c r="CQ54" s="298"/>
      <c r="CR54" s="298"/>
      <c r="CS54" s="298"/>
      <c r="CT54" s="298"/>
      <c r="CU54" s="298"/>
      <c r="CV54" s="298"/>
      <c r="CW54" s="298"/>
      <c r="CX54" s="298"/>
      <c r="CY54" s="298"/>
      <c r="CZ54" s="298"/>
      <c r="DA54" s="298"/>
      <c r="DB54" s="298"/>
      <c r="DC54" s="298"/>
      <c r="DD54" s="303"/>
    </row>
    <row r="55" spans="1:108" s="6" customFormat="1" ht="30" customHeight="1" x14ac:dyDescent="0.2">
      <c r="A55" s="287" t="s">
        <v>102</v>
      </c>
      <c r="B55" s="288"/>
      <c r="C55" s="288"/>
      <c r="D55" s="288"/>
      <c r="E55" s="288"/>
      <c r="F55" s="288"/>
      <c r="G55" s="288"/>
      <c r="H55" s="288"/>
      <c r="I55" s="289"/>
      <c r="J55" s="5"/>
      <c r="K55" s="376" t="s">
        <v>170</v>
      </c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6"/>
      <c r="W55" s="376"/>
      <c r="X55" s="376"/>
      <c r="Y55" s="376"/>
      <c r="Z55" s="376"/>
      <c r="AA55" s="376"/>
      <c r="AB55" s="376"/>
      <c r="AC55" s="376"/>
      <c r="AD55" s="376"/>
      <c r="AE55" s="376"/>
      <c r="AF55" s="376"/>
      <c r="AG55" s="376"/>
      <c r="AH55" s="376"/>
      <c r="AI55" s="376"/>
      <c r="AJ55" s="376"/>
      <c r="AK55" s="376"/>
      <c r="AL55" s="376"/>
      <c r="AM55" s="376"/>
      <c r="AN55" s="376"/>
      <c r="AO55" s="376"/>
      <c r="AP55" s="376"/>
      <c r="AQ55" s="376"/>
      <c r="AR55" s="376"/>
      <c r="AS55" s="376"/>
      <c r="AT55" s="376"/>
      <c r="AU55" s="376"/>
      <c r="AV55" s="376"/>
      <c r="AW55" s="376"/>
      <c r="AX55" s="376"/>
      <c r="AY55" s="376"/>
      <c r="AZ55" s="376"/>
      <c r="BA55" s="376"/>
      <c r="BB55" s="376"/>
      <c r="BC55" s="376"/>
      <c r="BD55" s="376"/>
      <c r="BE55" s="376"/>
      <c r="BF55" s="376"/>
      <c r="BG55" s="376"/>
      <c r="BH55" s="7"/>
      <c r="BI55" s="290" t="s">
        <v>99</v>
      </c>
      <c r="BJ55" s="291"/>
      <c r="BK55" s="291"/>
      <c r="BL55" s="291"/>
      <c r="BM55" s="291"/>
      <c r="BN55" s="291"/>
      <c r="BO55" s="291"/>
      <c r="BP55" s="291"/>
      <c r="BQ55" s="291"/>
      <c r="BR55" s="291"/>
      <c r="BS55" s="292"/>
      <c r="BT55" s="290"/>
      <c r="BU55" s="291"/>
      <c r="BV55" s="291"/>
      <c r="BW55" s="291"/>
      <c r="BX55" s="291"/>
      <c r="BY55" s="291"/>
      <c r="BZ55" s="291"/>
      <c r="CA55" s="291"/>
      <c r="CB55" s="291"/>
      <c r="CC55" s="292"/>
      <c r="CD55" s="290"/>
      <c r="CE55" s="291"/>
      <c r="CF55" s="291"/>
      <c r="CG55" s="291"/>
      <c r="CH55" s="291"/>
      <c r="CI55" s="291"/>
      <c r="CJ55" s="291"/>
      <c r="CK55" s="291"/>
      <c r="CL55" s="291"/>
      <c r="CM55" s="292"/>
      <c r="CN55" s="302"/>
      <c r="CO55" s="298"/>
      <c r="CP55" s="298"/>
      <c r="CQ55" s="298"/>
      <c r="CR55" s="298"/>
      <c r="CS55" s="298"/>
      <c r="CT55" s="298"/>
      <c r="CU55" s="298"/>
      <c r="CV55" s="298"/>
      <c r="CW55" s="298"/>
      <c r="CX55" s="298"/>
      <c r="CY55" s="298"/>
      <c r="CZ55" s="298"/>
      <c r="DA55" s="298"/>
      <c r="DB55" s="298"/>
      <c r="DC55" s="298"/>
      <c r="DD55" s="303"/>
    </row>
    <row r="56" spans="1:108" s="6" customFormat="1" ht="30" customHeight="1" x14ac:dyDescent="0.2">
      <c r="A56" s="287" t="s">
        <v>104</v>
      </c>
      <c r="B56" s="288"/>
      <c r="C56" s="288"/>
      <c r="D56" s="288"/>
      <c r="E56" s="288"/>
      <c r="F56" s="288"/>
      <c r="G56" s="288"/>
      <c r="H56" s="288"/>
      <c r="I56" s="289"/>
      <c r="J56" s="5"/>
      <c r="K56" s="376" t="s">
        <v>171</v>
      </c>
      <c r="L56" s="376"/>
      <c r="M56" s="376"/>
      <c r="N56" s="376"/>
      <c r="O56" s="376"/>
      <c r="P56" s="376"/>
      <c r="Q56" s="376"/>
      <c r="R56" s="376"/>
      <c r="S56" s="376"/>
      <c r="T56" s="376"/>
      <c r="U56" s="376"/>
      <c r="V56" s="376"/>
      <c r="W56" s="376"/>
      <c r="X56" s="376"/>
      <c r="Y56" s="376"/>
      <c r="Z56" s="376"/>
      <c r="AA56" s="376"/>
      <c r="AB56" s="376"/>
      <c r="AC56" s="376"/>
      <c r="AD56" s="376"/>
      <c r="AE56" s="376"/>
      <c r="AF56" s="376"/>
      <c r="AG56" s="376"/>
      <c r="AH56" s="376"/>
      <c r="AI56" s="376"/>
      <c r="AJ56" s="376"/>
      <c r="AK56" s="376"/>
      <c r="AL56" s="376"/>
      <c r="AM56" s="376"/>
      <c r="AN56" s="376"/>
      <c r="AO56" s="376"/>
      <c r="AP56" s="376"/>
      <c r="AQ56" s="376"/>
      <c r="AR56" s="376"/>
      <c r="AS56" s="376"/>
      <c r="AT56" s="376"/>
      <c r="AU56" s="376"/>
      <c r="AV56" s="376"/>
      <c r="AW56" s="376"/>
      <c r="AX56" s="376"/>
      <c r="AY56" s="376"/>
      <c r="AZ56" s="376"/>
      <c r="BA56" s="376"/>
      <c r="BB56" s="376"/>
      <c r="BC56" s="376"/>
      <c r="BD56" s="376"/>
      <c r="BE56" s="376"/>
      <c r="BF56" s="376"/>
      <c r="BG56" s="376"/>
      <c r="BH56" s="7"/>
      <c r="BI56" s="290" t="s">
        <v>99</v>
      </c>
      <c r="BJ56" s="291"/>
      <c r="BK56" s="291"/>
      <c r="BL56" s="291"/>
      <c r="BM56" s="291"/>
      <c r="BN56" s="291"/>
      <c r="BO56" s="291"/>
      <c r="BP56" s="291"/>
      <c r="BQ56" s="291"/>
      <c r="BR56" s="291"/>
      <c r="BS56" s="292"/>
      <c r="BT56" s="290"/>
      <c r="BU56" s="291"/>
      <c r="BV56" s="291"/>
      <c r="BW56" s="291"/>
      <c r="BX56" s="291"/>
      <c r="BY56" s="291"/>
      <c r="BZ56" s="291"/>
      <c r="CA56" s="291"/>
      <c r="CB56" s="291"/>
      <c r="CC56" s="292"/>
      <c r="CD56" s="290"/>
      <c r="CE56" s="291"/>
      <c r="CF56" s="291"/>
      <c r="CG56" s="291"/>
      <c r="CH56" s="291"/>
      <c r="CI56" s="291"/>
      <c r="CJ56" s="291"/>
      <c r="CK56" s="291"/>
      <c r="CL56" s="291"/>
      <c r="CM56" s="292"/>
      <c r="CN56" s="302"/>
      <c r="CO56" s="298"/>
      <c r="CP56" s="298"/>
      <c r="CQ56" s="298"/>
      <c r="CR56" s="298"/>
      <c r="CS56" s="298"/>
      <c r="CT56" s="298"/>
      <c r="CU56" s="298"/>
      <c r="CV56" s="298"/>
      <c r="CW56" s="298"/>
      <c r="CX56" s="298"/>
      <c r="CY56" s="298"/>
      <c r="CZ56" s="298"/>
      <c r="DA56" s="298"/>
      <c r="DB56" s="298"/>
      <c r="DC56" s="298"/>
      <c r="DD56" s="303"/>
    </row>
    <row r="57" spans="1:108" s="6" customFormat="1" ht="15" customHeight="1" x14ac:dyDescent="0.2">
      <c r="A57" s="287" t="s">
        <v>106</v>
      </c>
      <c r="B57" s="288"/>
      <c r="C57" s="288"/>
      <c r="D57" s="288"/>
      <c r="E57" s="288"/>
      <c r="F57" s="288"/>
      <c r="G57" s="288"/>
      <c r="H57" s="288"/>
      <c r="I57" s="289"/>
      <c r="J57" s="5"/>
      <c r="K57" s="376" t="s">
        <v>172</v>
      </c>
      <c r="L57" s="376"/>
      <c r="M57" s="376"/>
      <c r="N57" s="376"/>
      <c r="O57" s="376"/>
      <c r="P57" s="376"/>
      <c r="Q57" s="376"/>
      <c r="R57" s="376"/>
      <c r="S57" s="376"/>
      <c r="T57" s="376"/>
      <c r="U57" s="376"/>
      <c r="V57" s="376"/>
      <c r="W57" s="376"/>
      <c r="X57" s="376"/>
      <c r="Y57" s="376"/>
      <c r="Z57" s="376"/>
      <c r="AA57" s="376"/>
      <c r="AB57" s="376"/>
      <c r="AC57" s="376"/>
      <c r="AD57" s="376"/>
      <c r="AE57" s="376"/>
      <c r="AF57" s="376"/>
      <c r="AG57" s="376"/>
      <c r="AH57" s="376"/>
      <c r="AI57" s="376"/>
      <c r="AJ57" s="376"/>
      <c r="AK57" s="376"/>
      <c r="AL57" s="376"/>
      <c r="AM57" s="376"/>
      <c r="AN57" s="376"/>
      <c r="AO57" s="376"/>
      <c r="AP57" s="376"/>
      <c r="AQ57" s="376"/>
      <c r="AR57" s="376"/>
      <c r="AS57" s="376"/>
      <c r="AT57" s="376"/>
      <c r="AU57" s="376"/>
      <c r="AV57" s="376"/>
      <c r="AW57" s="376"/>
      <c r="AX57" s="376"/>
      <c r="AY57" s="376"/>
      <c r="AZ57" s="376"/>
      <c r="BA57" s="376"/>
      <c r="BB57" s="376"/>
      <c r="BC57" s="376"/>
      <c r="BD57" s="376"/>
      <c r="BE57" s="376"/>
      <c r="BF57" s="376"/>
      <c r="BG57" s="376"/>
      <c r="BH57" s="7"/>
      <c r="BI57" s="290" t="s">
        <v>108</v>
      </c>
      <c r="BJ57" s="291"/>
      <c r="BK57" s="291"/>
      <c r="BL57" s="291"/>
      <c r="BM57" s="291"/>
      <c r="BN57" s="291"/>
      <c r="BO57" s="291"/>
      <c r="BP57" s="291"/>
      <c r="BQ57" s="291"/>
      <c r="BR57" s="291"/>
      <c r="BS57" s="292"/>
      <c r="BT57" s="290"/>
      <c r="BU57" s="291"/>
      <c r="BV57" s="291"/>
      <c r="BW57" s="291"/>
      <c r="BX57" s="291"/>
      <c r="BY57" s="291"/>
      <c r="BZ57" s="291"/>
      <c r="CA57" s="291"/>
      <c r="CB57" s="291"/>
      <c r="CC57" s="292"/>
      <c r="CD57" s="290"/>
      <c r="CE57" s="291"/>
      <c r="CF57" s="291"/>
      <c r="CG57" s="291"/>
      <c r="CH57" s="291"/>
      <c r="CI57" s="291"/>
      <c r="CJ57" s="291"/>
      <c r="CK57" s="291"/>
      <c r="CL57" s="291"/>
      <c r="CM57" s="292"/>
      <c r="CN57" s="302"/>
      <c r="CO57" s="298"/>
      <c r="CP57" s="298"/>
      <c r="CQ57" s="298"/>
      <c r="CR57" s="298"/>
      <c r="CS57" s="298"/>
      <c r="CT57" s="298"/>
      <c r="CU57" s="298"/>
      <c r="CV57" s="298"/>
      <c r="CW57" s="298"/>
      <c r="CX57" s="298"/>
      <c r="CY57" s="298"/>
      <c r="CZ57" s="298"/>
      <c r="DA57" s="298"/>
      <c r="DB57" s="298"/>
      <c r="DC57" s="298"/>
      <c r="DD57" s="303"/>
    </row>
    <row r="58" spans="1:108" s="6" customFormat="1" ht="30" customHeight="1" x14ac:dyDescent="0.2">
      <c r="A58" s="287" t="s">
        <v>109</v>
      </c>
      <c r="B58" s="288"/>
      <c r="C58" s="288"/>
      <c r="D58" s="288"/>
      <c r="E58" s="288"/>
      <c r="F58" s="288"/>
      <c r="G58" s="288"/>
      <c r="H58" s="288"/>
      <c r="I58" s="289"/>
      <c r="J58" s="5"/>
      <c r="K58" s="376" t="s">
        <v>110</v>
      </c>
      <c r="L58" s="376"/>
      <c r="M58" s="376"/>
      <c r="N58" s="376"/>
      <c r="O58" s="376"/>
      <c r="P58" s="376"/>
      <c r="Q58" s="376"/>
      <c r="R58" s="376"/>
      <c r="S58" s="376"/>
      <c r="T58" s="376"/>
      <c r="U58" s="376"/>
      <c r="V58" s="376"/>
      <c r="W58" s="376"/>
      <c r="X58" s="376"/>
      <c r="Y58" s="376"/>
      <c r="Z58" s="376"/>
      <c r="AA58" s="376"/>
      <c r="AB58" s="376"/>
      <c r="AC58" s="376"/>
      <c r="AD58" s="376"/>
      <c r="AE58" s="376"/>
      <c r="AF58" s="376"/>
      <c r="AG58" s="376"/>
      <c r="AH58" s="376"/>
      <c r="AI58" s="376"/>
      <c r="AJ58" s="376"/>
      <c r="AK58" s="376"/>
      <c r="AL58" s="376"/>
      <c r="AM58" s="376"/>
      <c r="AN58" s="376"/>
      <c r="AO58" s="376"/>
      <c r="AP58" s="376"/>
      <c r="AQ58" s="376"/>
      <c r="AR58" s="376"/>
      <c r="AS58" s="376"/>
      <c r="AT58" s="376"/>
      <c r="AU58" s="376"/>
      <c r="AV58" s="376"/>
      <c r="AW58" s="376"/>
      <c r="AX58" s="376"/>
      <c r="AY58" s="376"/>
      <c r="AZ58" s="376"/>
      <c r="BA58" s="376"/>
      <c r="BB58" s="376"/>
      <c r="BC58" s="376"/>
      <c r="BD58" s="376"/>
      <c r="BE58" s="376"/>
      <c r="BF58" s="376"/>
      <c r="BG58" s="376"/>
      <c r="BH58" s="7"/>
      <c r="BI58" s="290" t="s">
        <v>108</v>
      </c>
      <c r="BJ58" s="291"/>
      <c r="BK58" s="291"/>
      <c r="BL58" s="291"/>
      <c r="BM58" s="291"/>
      <c r="BN58" s="291"/>
      <c r="BO58" s="291"/>
      <c r="BP58" s="291"/>
      <c r="BQ58" s="291"/>
      <c r="BR58" s="291"/>
      <c r="BS58" s="292"/>
      <c r="BT58" s="290"/>
      <c r="BU58" s="291"/>
      <c r="BV58" s="291"/>
      <c r="BW58" s="291"/>
      <c r="BX58" s="291"/>
      <c r="BY58" s="291"/>
      <c r="BZ58" s="291"/>
      <c r="CA58" s="291"/>
      <c r="CB58" s="291"/>
      <c r="CC58" s="292"/>
      <c r="CD58" s="290"/>
      <c r="CE58" s="291"/>
      <c r="CF58" s="291"/>
      <c r="CG58" s="291"/>
      <c r="CH58" s="291"/>
      <c r="CI58" s="291"/>
      <c r="CJ58" s="291"/>
      <c r="CK58" s="291"/>
      <c r="CL58" s="291"/>
      <c r="CM58" s="292"/>
      <c r="CN58" s="302"/>
      <c r="CO58" s="298"/>
      <c r="CP58" s="298"/>
      <c r="CQ58" s="298"/>
      <c r="CR58" s="298"/>
      <c r="CS58" s="298"/>
      <c r="CT58" s="298"/>
      <c r="CU58" s="298"/>
      <c r="CV58" s="298"/>
      <c r="CW58" s="298"/>
      <c r="CX58" s="298"/>
      <c r="CY58" s="298"/>
      <c r="CZ58" s="298"/>
      <c r="DA58" s="298"/>
      <c r="DB58" s="298"/>
      <c r="DC58" s="298"/>
      <c r="DD58" s="303"/>
    </row>
    <row r="59" spans="1:108" s="6" customFormat="1" ht="15" customHeight="1" x14ac:dyDescent="0.2">
      <c r="A59" s="287" t="s">
        <v>111</v>
      </c>
      <c r="B59" s="288"/>
      <c r="C59" s="288"/>
      <c r="D59" s="288"/>
      <c r="E59" s="288"/>
      <c r="F59" s="288"/>
      <c r="G59" s="288"/>
      <c r="H59" s="288"/>
      <c r="I59" s="289"/>
      <c r="J59" s="5"/>
      <c r="K59" s="376" t="s">
        <v>112</v>
      </c>
      <c r="L59" s="376"/>
      <c r="M59" s="376"/>
      <c r="N59" s="376"/>
      <c r="O59" s="376"/>
      <c r="P59" s="376"/>
      <c r="Q59" s="376"/>
      <c r="R59" s="376"/>
      <c r="S59" s="376"/>
      <c r="T59" s="376"/>
      <c r="U59" s="376"/>
      <c r="V59" s="376"/>
      <c r="W59" s="376"/>
      <c r="X59" s="376"/>
      <c r="Y59" s="376"/>
      <c r="Z59" s="376"/>
      <c r="AA59" s="376"/>
      <c r="AB59" s="376"/>
      <c r="AC59" s="376"/>
      <c r="AD59" s="376"/>
      <c r="AE59" s="376"/>
      <c r="AF59" s="376"/>
      <c r="AG59" s="376"/>
      <c r="AH59" s="376"/>
      <c r="AI59" s="376"/>
      <c r="AJ59" s="376"/>
      <c r="AK59" s="376"/>
      <c r="AL59" s="376"/>
      <c r="AM59" s="376"/>
      <c r="AN59" s="376"/>
      <c r="AO59" s="376"/>
      <c r="AP59" s="376"/>
      <c r="AQ59" s="376"/>
      <c r="AR59" s="376"/>
      <c r="AS59" s="376"/>
      <c r="AT59" s="376"/>
      <c r="AU59" s="376"/>
      <c r="AV59" s="376"/>
      <c r="AW59" s="376"/>
      <c r="AX59" s="376"/>
      <c r="AY59" s="376"/>
      <c r="AZ59" s="376"/>
      <c r="BA59" s="376"/>
      <c r="BB59" s="376"/>
      <c r="BC59" s="376"/>
      <c r="BD59" s="376"/>
      <c r="BE59" s="376"/>
      <c r="BF59" s="376"/>
      <c r="BG59" s="376"/>
      <c r="BH59" s="7"/>
      <c r="BI59" s="290" t="s">
        <v>87</v>
      </c>
      <c r="BJ59" s="291"/>
      <c r="BK59" s="291"/>
      <c r="BL59" s="291"/>
      <c r="BM59" s="291"/>
      <c r="BN59" s="291"/>
      <c r="BO59" s="291"/>
      <c r="BP59" s="291"/>
      <c r="BQ59" s="291"/>
      <c r="BR59" s="291"/>
      <c r="BS59" s="292"/>
      <c r="BT59" s="290"/>
      <c r="BU59" s="291"/>
      <c r="BV59" s="291"/>
      <c r="BW59" s="291"/>
      <c r="BX59" s="291"/>
      <c r="BY59" s="291"/>
      <c r="BZ59" s="291"/>
      <c r="CA59" s="291"/>
      <c r="CB59" s="291"/>
      <c r="CC59" s="292"/>
      <c r="CD59" s="290"/>
      <c r="CE59" s="291"/>
      <c r="CF59" s="291"/>
      <c r="CG59" s="291"/>
      <c r="CH59" s="291"/>
      <c r="CI59" s="291"/>
      <c r="CJ59" s="291"/>
      <c r="CK59" s="291"/>
      <c r="CL59" s="291"/>
      <c r="CM59" s="292"/>
      <c r="CN59" s="302"/>
      <c r="CO59" s="298"/>
      <c r="CP59" s="298"/>
      <c r="CQ59" s="298"/>
      <c r="CR59" s="298"/>
      <c r="CS59" s="298"/>
      <c r="CT59" s="298"/>
      <c r="CU59" s="298"/>
      <c r="CV59" s="298"/>
      <c r="CW59" s="298"/>
      <c r="CX59" s="298"/>
      <c r="CY59" s="298"/>
      <c r="CZ59" s="298"/>
      <c r="DA59" s="298"/>
      <c r="DB59" s="298"/>
      <c r="DC59" s="298"/>
      <c r="DD59" s="303"/>
    </row>
    <row r="60" spans="1:108" s="6" customFormat="1" ht="30" customHeight="1" x14ac:dyDescent="0.2">
      <c r="A60" s="287" t="s">
        <v>113</v>
      </c>
      <c r="B60" s="288"/>
      <c r="C60" s="288"/>
      <c r="D60" s="288"/>
      <c r="E60" s="288"/>
      <c r="F60" s="288"/>
      <c r="G60" s="288"/>
      <c r="H60" s="288"/>
      <c r="I60" s="289"/>
      <c r="J60" s="5"/>
      <c r="K60" s="376" t="s">
        <v>123</v>
      </c>
      <c r="L60" s="376"/>
      <c r="M60" s="376"/>
      <c r="N60" s="376"/>
      <c r="O60" s="376"/>
      <c r="P60" s="376"/>
      <c r="Q60" s="376"/>
      <c r="R60" s="376"/>
      <c r="S60" s="376"/>
      <c r="T60" s="376"/>
      <c r="U60" s="376"/>
      <c r="V60" s="376"/>
      <c r="W60" s="376"/>
      <c r="X60" s="376"/>
      <c r="Y60" s="376"/>
      <c r="Z60" s="376"/>
      <c r="AA60" s="376"/>
      <c r="AB60" s="376"/>
      <c r="AC60" s="376"/>
      <c r="AD60" s="376"/>
      <c r="AE60" s="376"/>
      <c r="AF60" s="376"/>
      <c r="AG60" s="376"/>
      <c r="AH60" s="376"/>
      <c r="AI60" s="376"/>
      <c r="AJ60" s="376"/>
      <c r="AK60" s="376"/>
      <c r="AL60" s="376"/>
      <c r="AM60" s="376"/>
      <c r="AN60" s="376"/>
      <c r="AO60" s="376"/>
      <c r="AP60" s="376"/>
      <c r="AQ60" s="376"/>
      <c r="AR60" s="376"/>
      <c r="AS60" s="376"/>
      <c r="AT60" s="376"/>
      <c r="AU60" s="376"/>
      <c r="AV60" s="376"/>
      <c r="AW60" s="376"/>
      <c r="AX60" s="376"/>
      <c r="AY60" s="376"/>
      <c r="AZ60" s="376"/>
      <c r="BA60" s="376"/>
      <c r="BB60" s="376"/>
      <c r="BC60" s="376"/>
      <c r="BD60" s="376"/>
      <c r="BE60" s="376"/>
      <c r="BF60" s="376"/>
      <c r="BG60" s="376"/>
      <c r="BH60" s="7"/>
      <c r="BI60" s="290" t="s">
        <v>6</v>
      </c>
      <c r="BJ60" s="291"/>
      <c r="BK60" s="291"/>
      <c r="BL60" s="291"/>
      <c r="BM60" s="291"/>
      <c r="BN60" s="291"/>
      <c r="BO60" s="291"/>
      <c r="BP60" s="291"/>
      <c r="BQ60" s="291"/>
      <c r="BR60" s="291"/>
      <c r="BS60" s="292"/>
      <c r="BT60" s="290"/>
      <c r="BU60" s="291"/>
      <c r="BV60" s="291"/>
      <c r="BW60" s="291"/>
      <c r="BX60" s="291"/>
      <c r="BY60" s="291"/>
      <c r="BZ60" s="291"/>
      <c r="CA60" s="291"/>
      <c r="CB60" s="291"/>
      <c r="CC60" s="292"/>
      <c r="CD60" s="290"/>
      <c r="CE60" s="291"/>
      <c r="CF60" s="291"/>
      <c r="CG60" s="291"/>
      <c r="CH60" s="291"/>
      <c r="CI60" s="291"/>
      <c r="CJ60" s="291"/>
      <c r="CK60" s="291"/>
      <c r="CL60" s="291"/>
      <c r="CM60" s="292"/>
      <c r="CN60" s="302"/>
      <c r="CO60" s="298"/>
      <c r="CP60" s="298"/>
      <c r="CQ60" s="298"/>
      <c r="CR60" s="298"/>
      <c r="CS60" s="298"/>
      <c r="CT60" s="298"/>
      <c r="CU60" s="298"/>
      <c r="CV60" s="298"/>
      <c r="CW60" s="298"/>
      <c r="CX60" s="298"/>
      <c r="CY60" s="298"/>
      <c r="CZ60" s="298"/>
      <c r="DA60" s="298"/>
      <c r="DB60" s="298"/>
      <c r="DC60" s="298"/>
      <c r="DD60" s="303"/>
    </row>
    <row r="61" spans="1:108" s="6" customFormat="1" ht="30" customHeight="1" x14ac:dyDescent="0.2">
      <c r="A61" s="287" t="s">
        <v>114</v>
      </c>
      <c r="B61" s="288"/>
      <c r="C61" s="288"/>
      <c r="D61" s="288"/>
      <c r="E61" s="288"/>
      <c r="F61" s="288"/>
      <c r="G61" s="288"/>
      <c r="H61" s="288"/>
      <c r="I61" s="289"/>
      <c r="J61" s="5"/>
      <c r="K61" s="376" t="s">
        <v>115</v>
      </c>
      <c r="L61" s="376"/>
      <c r="M61" s="376"/>
      <c r="N61" s="376"/>
      <c r="O61" s="376"/>
      <c r="P61" s="376"/>
      <c r="Q61" s="376"/>
      <c r="R61" s="376"/>
      <c r="S61" s="376"/>
      <c r="T61" s="376"/>
      <c r="U61" s="376"/>
      <c r="V61" s="376"/>
      <c r="W61" s="376"/>
      <c r="X61" s="376"/>
      <c r="Y61" s="376"/>
      <c r="Z61" s="376"/>
      <c r="AA61" s="376"/>
      <c r="AB61" s="376"/>
      <c r="AC61" s="376"/>
      <c r="AD61" s="376"/>
      <c r="AE61" s="376"/>
      <c r="AF61" s="376"/>
      <c r="AG61" s="376"/>
      <c r="AH61" s="376"/>
      <c r="AI61" s="376"/>
      <c r="AJ61" s="376"/>
      <c r="AK61" s="376"/>
      <c r="AL61" s="376"/>
      <c r="AM61" s="376"/>
      <c r="AN61" s="376"/>
      <c r="AO61" s="376"/>
      <c r="AP61" s="376"/>
      <c r="AQ61" s="376"/>
      <c r="AR61" s="376"/>
      <c r="AS61" s="376"/>
      <c r="AT61" s="376"/>
      <c r="AU61" s="376"/>
      <c r="AV61" s="376"/>
      <c r="AW61" s="376"/>
      <c r="AX61" s="376"/>
      <c r="AY61" s="376"/>
      <c r="AZ61" s="376"/>
      <c r="BA61" s="376"/>
      <c r="BB61" s="376"/>
      <c r="BC61" s="376"/>
      <c r="BD61" s="376"/>
      <c r="BE61" s="376"/>
      <c r="BF61" s="376"/>
      <c r="BG61" s="376"/>
      <c r="BH61" s="7"/>
      <c r="BI61" s="290" t="s">
        <v>6</v>
      </c>
      <c r="BJ61" s="291"/>
      <c r="BK61" s="291"/>
      <c r="BL61" s="291"/>
      <c r="BM61" s="291"/>
      <c r="BN61" s="291"/>
      <c r="BO61" s="291"/>
      <c r="BP61" s="291"/>
      <c r="BQ61" s="291"/>
      <c r="BR61" s="291"/>
      <c r="BS61" s="292"/>
      <c r="BT61" s="290"/>
      <c r="BU61" s="291"/>
      <c r="BV61" s="291"/>
      <c r="BW61" s="291"/>
      <c r="BX61" s="291"/>
      <c r="BY61" s="291"/>
      <c r="BZ61" s="291"/>
      <c r="CA61" s="291"/>
      <c r="CB61" s="291"/>
      <c r="CC61" s="292"/>
      <c r="CD61" s="290"/>
      <c r="CE61" s="291"/>
      <c r="CF61" s="291"/>
      <c r="CG61" s="291"/>
      <c r="CH61" s="291"/>
      <c r="CI61" s="291"/>
      <c r="CJ61" s="291"/>
      <c r="CK61" s="291"/>
      <c r="CL61" s="291"/>
      <c r="CM61" s="292"/>
      <c r="CN61" s="302"/>
      <c r="CO61" s="298"/>
      <c r="CP61" s="298"/>
      <c r="CQ61" s="298"/>
      <c r="CR61" s="298"/>
      <c r="CS61" s="298"/>
      <c r="CT61" s="298"/>
      <c r="CU61" s="298"/>
      <c r="CV61" s="298"/>
      <c r="CW61" s="298"/>
      <c r="CX61" s="298"/>
      <c r="CY61" s="298"/>
      <c r="CZ61" s="298"/>
      <c r="DA61" s="298"/>
      <c r="DB61" s="298"/>
      <c r="DC61" s="298"/>
      <c r="DD61" s="303"/>
    </row>
    <row r="62" spans="1:108" s="6" customFormat="1" ht="45" customHeight="1" x14ac:dyDescent="0.2">
      <c r="A62" s="287" t="s">
        <v>116</v>
      </c>
      <c r="B62" s="288"/>
      <c r="C62" s="288"/>
      <c r="D62" s="288"/>
      <c r="E62" s="288"/>
      <c r="F62" s="288"/>
      <c r="G62" s="288"/>
      <c r="H62" s="288"/>
      <c r="I62" s="289"/>
      <c r="J62" s="5"/>
      <c r="K62" s="376" t="s">
        <v>117</v>
      </c>
      <c r="L62" s="376"/>
      <c r="M62" s="376"/>
      <c r="N62" s="376"/>
      <c r="O62" s="376"/>
      <c r="P62" s="376"/>
      <c r="Q62" s="376"/>
      <c r="R62" s="376"/>
      <c r="S62" s="376"/>
      <c r="T62" s="376"/>
      <c r="U62" s="376"/>
      <c r="V62" s="376"/>
      <c r="W62" s="376"/>
      <c r="X62" s="376"/>
      <c r="Y62" s="376"/>
      <c r="Z62" s="376"/>
      <c r="AA62" s="376"/>
      <c r="AB62" s="376"/>
      <c r="AC62" s="376"/>
      <c r="AD62" s="376"/>
      <c r="AE62" s="376"/>
      <c r="AF62" s="376"/>
      <c r="AG62" s="376"/>
      <c r="AH62" s="376"/>
      <c r="AI62" s="376"/>
      <c r="AJ62" s="376"/>
      <c r="AK62" s="376"/>
      <c r="AL62" s="376"/>
      <c r="AM62" s="376"/>
      <c r="AN62" s="376"/>
      <c r="AO62" s="376"/>
      <c r="AP62" s="376"/>
      <c r="AQ62" s="376"/>
      <c r="AR62" s="376"/>
      <c r="AS62" s="376"/>
      <c r="AT62" s="376"/>
      <c r="AU62" s="376"/>
      <c r="AV62" s="376"/>
      <c r="AW62" s="376"/>
      <c r="AX62" s="376"/>
      <c r="AY62" s="376"/>
      <c r="AZ62" s="376"/>
      <c r="BA62" s="376"/>
      <c r="BB62" s="376"/>
      <c r="BC62" s="376"/>
      <c r="BD62" s="376"/>
      <c r="BE62" s="376"/>
      <c r="BF62" s="376"/>
      <c r="BG62" s="376"/>
      <c r="BH62" s="7"/>
      <c r="BI62" s="290" t="s">
        <v>87</v>
      </c>
      <c r="BJ62" s="291"/>
      <c r="BK62" s="291"/>
      <c r="BL62" s="291"/>
      <c r="BM62" s="291"/>
      <c r="BN62" s="291"/>
      <c r="BO62" s="291"/>
      <c r="BP62" s="291"/>
      <c r="BQ62" s="291"/>
      <c r="BR62" s="291"/>
      <c r="BS62" s="292"/>
      <c r="BT62" s="290"/>
      <c r="BU62" s="291"/>
      <c r="BV62" s="291"/>
      <c r="BW62" s="291"/>
      <c r="BX62" s="291"/>
      <c r="BY62" s="291"/>
      <c r="BZ62" s="291"/>
      <c r="CA62" s="291"/>
      <c r="CB62" s="291"/>
      <c r="CC62" s="292"/>
      <c r="CD62" s="290" t="s">
        <v>32</v>
      </c>
      <c r="CE62" s="291"/>
      <c r="CF62" s="291"/>
      <c r="CG62" s="291"/>
      <c r="CH62" s="291"/>
      <c r="CI62" s="291"/>
      <c r="CJ62" s="291"/>
      <c r="CK62" s="291"/>
      <c r="CL62" s="291"/>
      <c r="CM62" s="292"/>
      <c r="CN62" s="293" t="s">
        <v>32</v>
      </c>
      <c r="CO62" s="294"/>
      <c r="CP62" s="294"/>
      <c r="CQ62" s="294"/>
      <c r="CR62" s="294"/>
      <c r="CS62" s="294"/>
      <c r="CT62" s="294"/>
      <c r="CU62" s="294"/>
      <c r="CV62" s="294"/>
      <c r="CW62" s="294"/>
      <c r="CX62" s="294"/>
      <c r="CY62" s="294"/>
      <c r="CZ62" s="294"/>
      <c r="DA62" s="294"/>
      <c r="DB62" s="294"/>
      <c r="DC62" s="294"/>
      <c r="DD62" s="295"/>
    </row>
    <row r="64" spans="1:108" s="1" customFormat="1" ht="12.75" x14ac:dyDescent="0.2">
      <c r="G64" s="1" t="s">
        <v>22</v>
      </c>
    </row>
    <row r="65" spans="1:108" s="1" customFormat="1" ht="47.25" customHeight="1" x14ac:dyDescent="0.2">
      <c r="A65" s="310" t="s">
        <v>173</v>
      </c>
      <c r="B65" s="311"/>
      <c r="C65" s="311"/>
      <c r="D65" s="311"/>
      <c r="E65" s="311"/>
      <c r="F65" s="311"/>
      <c r="G65" s="311"/>
      <c r="H65" s="311"/>
      <c r="I65" s="311"/>
      <c r="J65" s="311"/>
      <c r="K65" s="311"/>
      <c r="L65" s="311"/>
      <c r="M65" s="311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  <c r="AD65" s="311"/>
      <c r="AE65" s="311"/>
      <c r="AF65" s="311"/>
      <c r="AG65" s="311"/>
      <c r="AH65" s="311"/>
      <c r="AI65" s="311"/>
      <c r="AJ65" s="311"/>
      <c r="AK65" s="311"/>
      <c r="AL65" s="311"/>
      <c r="AM65" s="311"/>
      <c r="AN65" s="311"/>
      <c r="AO65" s="311"/>
      <c r="AP65" s="311"/>
      <c r="AQ65" s="311"/>
      <c r="AR65" s="311"/>
      <c r="AS65" s="311"/>
      <c r="AT65" s="311"/>
      <c r="AU65" s="311"/>
      <c r="AV65" s="311"/>
      <c r="AW65" s="311"/>
      <c r="AX65" s="311"/>
      <c r="AY65" s="311"/>
      <c r="AZ65" s="311"/>
      <c r="BA65" s="311"/>
      <c r="BB65" s="311"/>
      <c r="BC65" s="311"/>
      <c r="BD65" s="311"/>
      <c r="BE65" s="311"/>
      <c r="BF65" s="311"/>
      <c r="BG65" s="311"/>
      <c r="BH65" s="311"/>
      <c r="BI65" s="311"/>
      <c r="BJ65" s="311"/>
      <c r="BK65" s="311"/>
      <c r="BL65" s="311"/>
      <c r="BM65" s="311"/>
      <c r="BN65" s="311"/>
      <c r="BO65" s="311"/>
      <c r="BP65" s="311"/>
      <c r="BQ65" s="311"/>
      <c r="BR65" s="311"/>
      <c r="BS65" s="311"/>
      <c r="BT65" s="311"/>
      <c r="BU65" s="311"/>
      <c r="BV65" s="311"/>
      <c r="BW65" s="311"/>
      <c r="BX65" s="311"/>
      <c r="BY65" s="311"/>
      <c r="BZ65" s="311"/>
      <c r="CA65" s="311"/>
      <c r="CB65" s="311"/>
      <c r="CC65" s="311"/>
      <c r="CD65" s="311"/>
      <c r="CE65" s="311"/>
      <c r="CF65" s="311"/>
      <c r="CG65" s="311"/>
      <c r="CH65" s="311"/>
      <c r="CI65" s="311"/>
      <c r="CJ65" s="311"/>
      <c r="CK65" s="311"/>
      <c r="CL65" s="311"/>
      <c r="CM65" s="311"/>
      <c r="CN65" s="311"/>
      <c r="CO65" s="311"/>
      <c r="CP65" s="311"/>
      <c r="CQ65" s="311"/>
      <c r="CR65" s="311"/>
      <c r="CS65" s="311"/>
      <c r="CT65" s="311"/>
      <c r="CU65" s="311"/>
      <c r="CV65" s="311"/>
      <c r="CW65" s="311"/>
      <c r="CX65" s="311"/>
      <c r="CY65" s="311"/>
      <c r="CZ65" s="311"/>
      <c r="DA65" s="311"/>
      <c r="DB65" s="311"/>
      <c r="DC65" s="311"/>
      <c r="DD65" s="311"/>
    </row>
    <row r="66" spans="1:108" s="1" customFormat="1" ht="34.5" customHeight="1" x14ac:dyDescent="0.2">
      <c r="A66" s="310" t="s">
        <v>118</v>
      </c>
      <c r="B66" s="311"/>
      <c r="C66" s="311"/>
      <c r="D66" s="311"/>
      <c r="E66" s="311"/>
      <c r="F66" s="311"/>
      <c r="G66" s="311"/>
      <c r="H66" s="311"/>
      <c r="I66" s="311"/>
      <c r="J66" s="311"/>
      <c r="K66" s="311"/>
      <c r="L66" s="311"/>
      <c r="M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  <c r="AI66" s="311"/>
      <c r="AJ66" s="311"/>
      <c r="AK66" s="311"/>
      <c r="AL66" s="311"/>
      <c r="AM66" s="311"/>
      <c r="AN66" s="311"/>
      <c r="AO66" s="311"/>
      <c r="AP66" s="311"/>
      <c r="AQ66" s="311"/>
      <c r="AR66" s="311"/>
      <c r="AS66" s="311"/>
      <c r="AT66" s="311"/>
      <c r="AU66" s="311"/>
      <c r="AV66" s="311"/>
      <c r="AW66" s="311"/>
      <c r="AX66" s="311"/>
      <c r="AY66" s="311"/>
      <c r="AZ66" s="311"/>
      <c r="BA66" s="311"/>
      <c r="BB66" s="311"/>
      <c r="BC66" s="311"/>
      <c r="BD66" s="311"/>
      <c r="BE66" s="311"/>
      <c r="BF66" s="311"/>
      <c r="BG66" s="311"/>
      <c r="BH66" s="311"/>
      <c r="BI66" s="311"/>
      <c r="BJ66" s="311"/>
      <c r="BK66" s="311"/>
      <c r="BL66" s="311"/>
      <c r="BM66" s="311"/>
      <c r="BN66" s="311"/>
      <c r="BO66" s="311"/>
      <c r="BP66" s="311"/>
      <c r="BQ66" s="311"/>
      <c r="BR66" s="311"/>
      <c r="BS66" s="311"/>
      <c r="BT66" s="311"/>
      <c r="BU66" s="311"/>
      <c r="BV66" s="311"/>
      <c r="BW66" s="311"/>
      <c r="BX66" s="311"/>
      <c r="BY66" s="311"/>
      <c r="BZ66" s="311"/>
      <c r="CA66" s="311"/>
      <c r="CB66" s="311"/>
      <c r="CC66" s="311"/>
      <c r="CD66" s="311"/>
      <c r="CE66" s="311"/>
      <c r="CF66" s="311"/>
      <c r="CG66" s="311"/>
      <c r="CH66" s="311"/>
      <c r="CI66" s="311"/>
      <c r="CJ66" s="311"/>
      <c r="CK66" s="311"/>
      <c r="CL66" s="311"/>
      <c r="CM66" s="311"/>
      <c r="CN66" s="311"/>
      <c r="CO66" s="311"/>
      <c r="CP66" s="311"/>
      <c r="CQ66" s="311"/>
      <c r="CR66" s="311"/>
      <c r="CS66" s="311"/>
      <c r="CT66" s="311"/>
      <c r="CU66" s="311"/>
      <c r="CV66" s="311"/>
      <c r="CW66" s="311"/>
      <c r="CX66" s="311"/>
      <c r="CY66" s="311"/>
      <c r="CZ66" s="311"/>
      <c r="DA66" s="311"/>
      <c r="DB66" s="311"/>
      <c r="DC66" s="311"/>
      <c r="DD66" s="311"/>
    </row>
    <row r="67" spans="1:108" s="1" customFormat="1" ht="34.5" customHeight="1" x14ac:dyDescent="0.2">
      <c r="A67" s="310" t="s">
        <v>174</v>
      </c>
      <c r="B67" s="311"/>
      <c r="C67" s="311"/>
      <c r="D67" s="311"/>
      <c r="E67" s="311"/>
      <c r="F67" s="311"/>
      <c r="G67" s="311"/>
      <c r="H67" s="311"/>
      <c r="I67" s="311"/>
      <c r="J67" s="311"/>
      <c r="K67" s="311"/>
      <c r="L67" s="311"/>
      <c r="M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  <c r="AI67" s="311"/>
      <c r="AJ67" s="311"/>
      <c r="AK67" s="311"/>
      <c r="AL67" s="311"/>
      <c r="AM67" s="311"/>
      <c r="AN67" s="311"/>
      <c r="AO67" s="311"/>
      <c r="AP67" s="311"/>
      <c r="AQ67" s="311"/>
      <c r="AR67" s="311"/>
      <c r="AS67" s="311"/>
      <c r="AT67" s="311"/>
      <c r="AU67" s="311"/>
      <c r="AV67" s="311"/>
      <c r="AW67" s="311"/>
      <c r="AX67" s="311"/>
      <c r="AY67" s="311"/>
      <c r="AZ67" s="311"/>
      <c r="BA67" s="311"/>
      <c r="BB67" s="311"/>
      <c r="BC67" s="311"/>
      <c r="BD67" s="311"/>
      <c r="BE67" s="311"/>
      <c r="BF67" s="311"/>
      <c r="BG67" s="311"/>
      <c r="BH67" s="311"/>
      <c r="BI67" s="311"/>
      <c r="BJ67" s="311"/>
      <c r="BK67" s="311"/>
      <c r="BL67" s="311"/>
      <c r="BM67" s="311"/>
      <c r="BN67" s="311"/>
      <c r="BO67" s="311"/>
      <c r="BP67" s="311"/>
      <c r="BQ67" s="311"/>
      <c r="BR67" s="311"/>
      <c r="BS67" s="311"/>
      <c r="BT67" s="311"/>
      <c r="BU67" s="311"/>
      <c r="BV67" s="311"/>
      <c r="BW67" s="311"/>
      <c r="BX67" s="311"/>
      <c r="BY67" s="311"/>
      <c r="BZ67" s="311"/>
      <c r="CA67" s="311"/>
      <c r="CB67" s="311"/>
      <c r="CC67" s="311"/>
      <c r="CD67" s="311"/>
      <c r="CE67" s="311"/>
      <c r="CF67" s="311"/>
      <c r="CG67" s="311"/>
      <c r="CH67" s="311"/>
      <c r="CI67" s="311"/>
      <c r="CJ67" s="311"/>
      <c r="CK67" s="311"/>
      <c r="CL67" s="311"/>
      <c r="CM67" s="311"/>
      <c r="CN67" s="311"/>
      <c r="CO67" s="311"/>
      <c r="CP67" s="311"/>
      <c r="CQ67" s="311"/>
      <c r="CR67" s="311"/>
      <c r="CS67" s="311"/>
      <c r="CT67" s="311"/>
      <c r="CU67" s="311"/>
      <c r="CV67" s="311"/>
      <c r="CW67" s="311"/>
      <c r="CX67" s="311"/>
      <c r="CY67" s="311"/>
      <c r="CZ67" s="311"/>
      <c r="DA67" s="311"/>
      <c r="DB67" s="311"/>
      <c r="DC67" s="311"/>
      <c r="DD67" s="311"/>
    </row>
    <row r="68" spans="1:108" s="1" customFormat="1" ht="47.25" customHeight="1" x14ac:dyDescent="0.2">
      <c r="A68" s="310" t="s">
        <v>175</v>
      </c>
      <c r="B68" s="311"/>
      <c r="C68" s="311"/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  <c r="AI68" s="311"/>
      <c r="AJ68" s="311"/>
      <c r="AK68" s="311"/>
      <c r="AL68" s="311"/>
      <c r="AM68" s="311"/>
      <c r="AN68" s="311"/>
      <c r="AO68" s="311"/>
      <c r="AP68" s="311"/>
      <c r="AQ68" s="311"/>
      <c r="AR68" s="311"/>
      <c r="AS68" s="311"/>
      <c r="AT68" s="311"/>
      <c r="AU68" s="311"/>
      <c r="AV68" s="311"/>
      <c r="AW68" s="311"/>
      <c r="AX68" s="311"/>
      <c r="AY68" s="311"/>
      <c r="AZ68" s="311"/>
      <c r="BA68" s="311"/>
      <c r="BB68" s="311"/>
      <c r="BC68" s="311"/>
      <c r="BD68" s="311"/>
      <c r="BE68" s="311"/>
      <c r="BF68" s="311"/>
      <c r="BG68" s="311"/>
      <c r="BH68" s="311"/>
      <c r="BI68" s="311"/>
      <c r="BJ68" s="311"/>
      <c r="BK68" s="311"/>
      <c r="BL68" s="311"/>
      <c r="BM68" s="311"/>
      <c r="BN68" s="311"/>
      <c r="BO68" s="311"/>
      <c r="BP68" s="311"/>
      <c r="BQ68" s="311"/>
      <c r="BR68" s="311"/>
      <c r="BS68" s="311"/>
      <c r="BT68" s="311"/>
      <c r="BU68" s="311"/>
      <c r="BV68" s="311"/>
      <c r="BW68" s="311"/>
      <c r="BX68" s="311"/>
      <c r="BY68" s="311"/>
      <c r="BZ68" s="311"/>
      <c r="CA68" s="311"/>
      <c r="CB68" s="311"/>
      <c r="CC68" s="311"/>
      <c r="CD68" s="311"/>
      <c r="CE68" s="311"/>
      <c r="CF68" s="311"/>
      <c r="CG68" s="311"/>
      <c r="CH68" s="311"/>
      <c r="CI68" s="311"/>
      <c r="CJ68" s="311"/>
      <c r="CK68" s="311"/>
      <c r="CL68" s="311"/>
      <c r="CM68" s="311"/>
      <c r="CN68" s="311"/>
      <c r="CO68" s="311"/>
      <c r="CP68" s="311"/>
      <c r="CQ68" s="311"/>
      <c r="CR68" s="311"/>
      <c r="CS68" s="311"/>
      <c r="CT68" s="311"/>
      <c r="CU68" s="311"/>
      <c r="CV68" s="311"/>
      <c r="CW68" s="311"/>
      <c r="CX68" s="311"/>
      <c r="CY68" s="311"/>
      <c r="CZ68" s="311"/>
      <c r="DA68" s="311"/>
      <c r="DB68" s="311"/>
      <c r="DC68" s="311"/>
      <c r="DD68" s="311"/>
    </row>
    <row r="69" spans="1:108" s="1" customFormat="1" ht="34.5" customHeight="1" x14ac:dyDescent="0.2">
      <c r="A69" s="310" t="s">
        <v>120</v>
      </c>
      <c r="B69" s="311"/>
      <c r="C69" s="311"/>
      <c r="D69" s="311"/>
      <c r="E69" s="311"/>
      <c r="F69" s="311"/>
      <c r="G69" s="311"/>
      <c r="H69" s="311"/>
      <c r="I69" s="311"/>
      <c r="J69" s="311"/>
      <c r="K69" s="311"/>
      <c r="L69" s="311"/>
      <c r="M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X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  <c r="AI69" s="311"/>
      <c r="AJ69" s="311"/>
      <c r="AK69" s="311"/>
      <c r="AL69" s="311"/>
      <c r="AM69" s="311"/>
      <c r="AN69" s="311"/>
      <c r="AO69" s="311"/>
      <c r="AP69" s="311"/>
      <c r="AQ69" s="311"/>
      <c r="AR69" s="311"/>
      <c r="AS69" s="311"/>
      <c r="AT69" s="311"/>
      <c r="AU69" s="311"/>
      <c r="AV69" s="311"/>
      <c r="AW69" s="311"/>
      <c r="AX69" s="311"/>
      <c r="AY69" s="311"/>
      <c r="AZ69" s="311"/>
      <c r="BA69" s="311"/>
      <c r="BB69" s="311"/>
      <c r="BC69" s="311"/>
      <c r="BD69" s="311"/>
      <c r="BE69" s="311"/>
      <c r="BF69" s="311"/>
      <c r="BG69" s="311"/>
      <c r="BH69" s="311"/>
      <c r="BI69" s="311"/>
      <c r="BJ69" s="311"/>
      <c r="BK69" s="311"/>
      <c r="BL69" s="311"/>
      <c r="BM69" s="311"/>
      <c r="BN69" s="311"/>
      <c r="BO69" s="311"/>
      <c r="BP69" s="311"/>
      <c r="BQ69" s="311"/>
      <c r="BR69" s="311"/>
      <c r="BS69" s="311"/>
      <c r="BT69" s="311"/>
      <c r="BU69" s="311"/>
      <c r="BV69" s="311"/>
      <c r="BW69" s="311"/>
      <c r="BX69" s="311"/>
      <c r="BY69" s="311"/>
      <c r="BZ69" s="311"/>
      <c r="CA69" s="311"/>
      <c r="CB69" s="311"/>
      <c r="CC69" s="311"/>
      <c r="CD69" s="311"/>
      <c r="CE69" s="311"/>
      <c r="CF69" s="311"/>
      <c r="CG69" s="311"/>
      <c r="CH69" s="311"/>
      <c r="CI69" s="311"/>
      <c r="CJ69" s="311"/>
      <c r="CK69" s="311"/>
      <c r="CL69" s="311"/>
      <c r="CM69" s="311"/>
      <c r="CN69" s="311"/>
      <c r="CO69" s="311"/>
      <c r="CP69" s="311"/>
      <c r="CQ69" s="311"/>
      <c r="CR69" s="311"/>
      <c r="CS69" s="311"/>
      <c r="CT69" s="311"/>
      <c r="CU69" s="311"/>
      <c r="CV69" s="311"/>
      <c r="CW69" s="311"/>
      <c r="CX69" s="311"/>
      <c r="CY69" s="311"/>
      <c r="CZ69" s="311"/>
      <c r="DA69" s="311"/>
      <c r="DB69" s="311"/>
      <c r="DC69" s="311"/>
      <c r="DD69" s="311"/>
    </row>
    <row r="70" spans="1:108" ht="3" customHeight="1" x14ac:dyDescent="0.25"/>
  </sheetData>
  <mergeCells count="301">
    <mergeCell ref="A65:DD65"/>
    <mergeCell ref="A66:DD66"/>
    <mergeCell ref="A67:DD67"/>
    <mergeCell ref="A68:DD68"/>
    <mergeCell ref="A69:DD69"/>
    <mergeCell ref="A62:I62"/>
    <mergeCell ref="K62:BG62"/>
    <mergeCell ref="BI62:BS62"/>
    <mergeCell ref="BT62:CC62"/>
    <mergeCell ref="CD62:CM62"/>
    <mergeCell ref="CN62:DD62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2:I22"/>
    <mergeCell ref="K22:BG22"/>
    <mergeCell ref="BI22:BS22"/>
    <mergeCell ref="BT22:CC22"/>
    <mergeCell ref="CD22:CM22"/>
    <mergeCell ref="CN22:DD22"/>
    <mergeCell ref="A21:I21"/>
    <mergeCell ref="K21:BG21"/>
    <mergeCell ref="BI21:BS21"/>
    <mergeCell ref="BT21:CC21"/>
    <mergeCell ref="CD21:CM21"/>
    <mergeCell ref="CN21:DD21"/>
    <mergeCell ref="A20:I20"/>
    <mergeCell ref="K20:BG20"/>
    <mergeCell ref="BI20:BS20"/>
    <mergeCell ref="BT20:CC20"/>
    <mergeCell ref="CD20:CM20"/>
    <mergeCell ref="CN20:DD20"/>
    <mergeCell ref="A19:I19"/>
    <mergeCell ref="K19:BG19"/>
    <mergeCell ref="BI19:BS19"/>
    <mergeCell ref="BT19:CC19"/>
    <mergeCell ref="CD19:CM19"/>
    <mergeCell ref="CN19:DD19"/>
    <mergeCell ref="A18:I18"/>
    <mergeCell ref="K18:BG18"/>
    <mergeCell ref="BI18:BS18"/>
    <mergeCell ref="BT18:CC18"/>
    <mergeCell ref="CD18:CM18"/>
    <mergeCell ref="CN18:DD18"/>
    <mergeCell ref="A17:I17"/>
    <mergeCell ref="K17:BG17"/>
    <mergeCell ref="BI17:BS17"/>
    <mergeCell ref="BT17:CC17"/>
    <mergeCell ref="CD17:CM17"/>
    <mergeCell ref="CN17:DD17"/>
    <mergeCell ref="A16:I16"/>
    <mergeCell ref="K16:BG16"/>
    <mergeCell ref="BI16:BS16"/>
    <mergeCell ref="BT16:CC16"/>
    <mergeCell ref="CD16:CM16"/>
    <mergeCell ref="CN16:DD16"/>
    <mergeCell ref="J12:BH12"/>
    <mergeCell ref="A14:I15"/>
    <mergeCell ref="J14:BH15"/>
    <mergeCell ref="BI14:BS15"/>
    <mergeCell ref="BT14:CM14"/>
    <mergeCell ref="CN14:DD15"/>
    <mergeCell ref="BT15:CC15"/>
    <mergeCell ref="CD15:CM15"/>
    <mergeCell ref="A5:DD5"/>
    <mergeCell ref="A6:DD6"/>
    <mergeCell ref="A7:DD7"/>
    <mergeCell ref="A8:DD8"/>
    <mergeCell ref="AF10:DD10"/>
    <mergeCell ref="J11:BH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K73"/>
  <sheetViews>
    <sheetView topLeftCell="A37" workbookViewId="0">
      <selection activeCell="BI49" sqref="BI49:BS49"/>
    </sheetView>
  </sheetViews>
  <sheetFormatPr defaultColWidth="0.85546875" defaultRowHeight="15" customHeight="1" x14ac:dyDescent="0.25"/>
  <cols>
    <col min="1" max="10" width="0.85546875" style="2"/>
    <col min="11" max="11" width="1.7109375" style="2" customWidth="1"/>
    <col min="12" max="58" width="0.85546875" style="2"/>
    <col min="59" max="59" width="2.5703125" style="2" customWidth="1"/>
    <col min="60" max="60" width="1" style="2" customWidth="1"/>
    <col min="61" max="71" width="0.85546875" style="2"/>
    <col min="72" max="91" width="1.85546875" style="2" customWidth="1"/>
    <col min="92" max="113" width="0.85546875" style="2"/>
    <col min="114" max="114" width="0.5703125" style="2" customWidth="1"/>
    <col min="115" max="115" width="0.85546875" style="2" customWidth="1"/>
    <col min="116" max="16384" width="0.85546875" style="2"/>
  </cols>
  <sheetData>
    <row r="1" spans="1:108" s="1" customFormat="1" ht="12" customHeight="1" x14ac:dyDescent="0.2">
      <c r="BO1" s="1" t="s">
        <v>176</v>
      </c>
    </row>
    <row r="2" spans="1:108" s="1" customFormat="1" ht="12" customHeight="1" x14ac:dyDescent="0.2">
      <c r="BO2" s="1" t="s">
        <v>66</v>
      </c>
    </row>
    <row r="3" spans="1:108" s="1" customFormat="1" ht="12" customHeight="1" x14ac:dyDescent="0.2">
      <c r="BO3" s="1" t="s">
        <v>67</v>
      </c>
    </row>
    <row r="4" spans="1:108" ht="21" customHeight="1" x14ac:dyDescent="0.25"/>
    <row r="5" spans="1:108" s="3" customFormat="1" ht="14.25" customHeight="1" x14ac:dyDescent="0.25">
      <c r="A5" s="267" t="s">
        <v>27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67"/>
      <c r="BW5" s="267"/>
      <c r="BX5" s="267"/>
      <c r="BY5" s="267"/>
      <c r="BZ5" s="267"/>
      <c r="CA5" s="267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  <c r="DD5" s="267"/>
    </row>
    <row r="6" spans="1:108" s="3" customFormat="1" ht="14.25" customHeight="1" x14ac:dyDescent="0.25">
      <c r="A6" s="267" t="s">
        <v>24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  <c r="CR6" s="267"/>
      <c r="CS6" s="267"/>
      <c r="CT6" s="267"/>
      <c r="CU6" s="267"/>
      <c r="CV6" s="267"/>
      <c r="CW6" s="267"/>
      <c r="CX6" s="267"/>
      <c r="CY6" s="267"/>
      <c r="CZ6" s="267"/>
      <c r="DA6" s="267"/>
      <c r="DB6" s="267"/>
      <c r="DC6" s="267"/>
      <c r="DD6" s="267"/>
    </row>
    <row r="7" spans="1:108" s="3" customFormat="1" ht="14.25" customHeight="1" x14ac:dyDescent="0.25">
      <c r="A7" s="267" t="s">
        <v>177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  <c r="BS7" s="267"/>
      <c r="BT7" s="267"/>
      <c r="BU7" s="267"/>
      <c r="BV7" s="267"/>
      <c r="BW7" s="267"/>
      <c r="BX7" s="267"/>
      <c r="BY7" s="267"/>
      <c r="BZ7" s="267"/>
      <c r="CA7" s="267"/>
      <c r="CB7" s="267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267"/>
      <c r="CN7" s="267"/>
      <c r="CO7" s="267"/>
      <c r="CP7" s="267"/>
      <c r="CQ7" s="267"/>
      <c r="CR7" s="267"/>
      <c r="CS7" s="267"/>
      <c r="CT7" s="267"/>
      <c r="CU7" s="267"/>
      <c r="CV7" s="267"/>
      <c r="CW7" s="267"/>
      <c r="CX7" s="267"/>
      <c r="CY7" s="267"/>
      <c r="CZ7" s="267"/>
      <c r="DA7" s="267"/>
      <c r="DB7" s="267"/>
      <c r="DC7" s="267"/>
      <c r="DD7" s="267"/>
    </row>
    <row r="8" spans="1:108" s="3" customFormat="1" ht="14.25" customHeight="1" x14ac:dyDescent="0.25">
      <c r="A8" s="267" t="s">
        <v>178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</row>
    <row r="9" spans="1:108" ht="21" customHeight="1" x14ac:dyDescent="0.25"/>
    <row r="10" spans="1:108" x14ac:dyDescent="0.25">
      <c r="C10" s="4" t="s">
        <v>28</v>
      </c>
      <c r="D10" s="4"/>
      <c r="AG10" s="268" t="s">
        <v>201</v>
      </c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  <c r="BF10" s="268"/>
      <c r="BG10" s="268"/>
      <c r="BH10" s="268"/>
      <c r="BI10" s="268"/>
      <c r="BJ10" s="268"/>
      <c r="BK10" s="268"/>
      <c r="BL10" s="268"/>
      <c r="BM10" s="268"/>
      <c r="BN10" s="268"/>
      <c r="BO10" s="268"/>
      <c r="BP10" s="268"/>
      <c r="BQ10" s="268"/>
      <c r="BR10" s="268"/>
      <c r="BS10" s="268"/>
      <c r="BT10" s="268"/>
      <c r="BU10" s="268"/>
      <c r="BV10" s="268"/>
      <c r="BW10" s="268"/>
      <c r="BX10" s="268"/>
      <c r="BY10" s="268"/>
      <c r="BZ10" s="268"/>
      <c r="CA10" s="268"/>
      <c r="CB10" s="268"/>
      <c r="CC10" s="268"/>
      <c r="CD10" s="268"/>
      <c r="CE10" s="268"/>
      <c r="CF10" s="268"/>
      <c r="CG10" s="268"/>
      <c r="CH10" s="268"/>
      <c r="CI10" s="268"/>
    </row>
    <row r="11" spans="1:108" x14ac:dyDescent="0.25">
      <c r="C11" s="4" t="s">
        <v>29</v>
      </c>
      <c r="D11" s="4"/>
      <c r="J11" s="269" t="s">
        <v>197</v>
      </c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</row>
    <row r="12" spans="1:108" x14ac:dyDescent="0.25">
      <c r="C12" s="4" t="s">
        <v>30</v>
      </c>
      <c r="D12" s="4"/>
      <c r="J12" s="257" t="s">
        <v>198</v>
      </c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  <c r="BM12" s="257"/>
      <c r="BN12" s="257"/>
    </row>
    <row r="13" spans="1:108" x14ac:dyDescent="0.25">
      <c r="C13" s="4" t="s">
        <v>121</v>
      </c>
      <c r="D13" s="4"/>
      <c r="AQ13" s="258" t="s">
        <v>199</v>
      </c>
      <c r="AR13" s="258"/>
      <c r="AS13" s="258"/>
      <c r="AT13" s="258"/>
      <c r="AU13" s="258"/>
      <c r="AV13" s="258"/>
      <c r="AW13" s="258"/>
      <c r="AX13" s="258"/>
      <c r="AY13" s="259" t="s">
        <v>55</v>
      </c>
      <c r="AZ13" s="259"/>
      <c r="BA13" s="258" t="s">
        <v>200</v>
      </c>
      <c r="BB13" s="258"/>
      <c r="BC13" s="258"/>
      <c r="BD13" s="258"/>
      <c r="BE13" s="258"/>
      <c r="BF13" s="258"/>
      <c r="BG13" s="258"/>
      <c r="BH13" s="258"/>
      <c r="BI13" s="2" t="s">
        <v>56</v>
      </c>
    </row>
    <row r="15" spans="1:108" s="6" customFormat="1" ht="13.5" x14ac:dyDescent="0.2">
      <c r="A15" s="260" t="s">
        <v>23</v>
      </c>
      <c r="B15" s="261"/>
      <c r="C15" s="261"/>
      <c r="D15" s="261"/>
      <c r="E15" s="261"/>
      <c r="F15" s="261"/>
      <c r="G15" s="261"/>
      <c r="H15" s="261"/>
      <c r="I15" s="262"/>
      <c r="J15" s="266" t="s">
        <v>0</v>
      </c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2"/>
      <c r="BI15" s="260" t="s">
        <v>126</v>
      </c>
      <c r="BJ15" s="261"/>
      <c r="BK15" s="261"/>
      <c r="BL15" s="261"/>
      <c r="BM15" s="261"/>
      <c r="BN15" s="261"/>
      <c r="BO15" s="261"/>
      <c r="BP15" s="261"/>
      <c r="BQ15" s="261"/>
      <c r="BR15" s="261"/>
      <c r="BS15" s="262"/>
      <c r="BT15" s="273" t="s">
        <v>196</v>
      </c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275"/>
      <c r="CN15" s="260" t="s">
        <v>4</v>
      </c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3"/>
    </row>
    <row r="16" spans="1:108" s="6" customFormat="1" ht="13.5" x14ac:dyDescent="0.2">
      <c r="A16" s="263"/>
      <c r="B16" s="264"/>
      <c r="C16" s="264"/>
      <c r="D16" s="264"/>
      <c r="E16" s="264"/>
      <c r="F16" s="264"/>
      <c r="G16" s="264"/>
      <c r="H16" s="264"/>
      <c r="I16" s="265"/>
      <c r="J16" s="263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5"/>
      <c r="BI16" s="263"/>
      <c r="BJ16" s="264"/>
      <c r="BK16" s="264"/>
      <c r="BL16" s="264"/>
      <c r="BM16" s="264"/>
      <c r="BN16" s="264"/>
      <c r="BO16" s="264"/>
      <c r="BP16" s="264"/>
      <c r="BQ16" s="264"/>
      <c r="BR16" s="264"/>
      <c r="BS16" s="265"/>
      <c r="BT16" s="273" t="s">
        <v>2</v>
      </c>
      <c r="BU16" s="274"/>
      <c r="BV16" s="274"/>
      <c r="BW16" s="274"/>
      <c r="BX16" s="274"/>
      <c r="BY16" s="274"/>
      <c r="BZ16" s="274"/>
      <c r="CA16" s="274"/>
      <c r="CB16" s="274"/>
      <c r="CC16" s="275"/>
      <c r="CD16" s="273" t="s">
        <v>3</v>
      </c>
      <c r="CE16" s="274"/>
      <c r="CF16" s="274"/>
      <c r="CG16" s="274"/>
      <c r="CH16" s="274"/>
      <c r="CI16" s="274"/>
      <c r="CJ16" s="274"/>
      <c r="CK16" s="274"/>
      <c r="CL16" s="274"/>
      <c r="CM16" s="275"/>
      <c r="CN16" s="284"/>
      <c r="CO16" s="285"/>
      <c r="CP16" s="285"/>
      <c r="CQ16" s="285"/>
      <c r="CR16" s="285"/>
      <c r="CS16" s="285"/>
      <c r="CT16" s="285"/>
      <c r="CU16" s="285"/>
      <c r="CV16" s="285"/>
      <c r="CW16" s="285"/>
      <c r="CX16" s="285"/>
      <c r="CY16" s="285"/>
      <c r="CZ16" s="285"/>
      <c r="DA16" s="285"/>
      <c r="DB16" s="285"/>
      <c r="DC16" s="285"/>
      <c r="DD16" s="286"/>
    </row>
    <row r="17" spans="1:115" s="6" customFormat="1" ht="15" customHeight="1" x14ac:dyDescent="0.2">
      <c r="A17" s="287" t="s">
        <v>5</v>
      </c>
      <c r="B17" s="288"/>
      <c r="C17" s="288"/>
      <c r="D17" s="288"/>
      <c r="E17" s="288"/>
      <c r="F17" s="288"/>
      <c r="G17" s="288"/>
      <c r="H17" s="288"/>
      <c r="I17" s="289"/>
      <c r="J17" s="5"/>
      <c r="K17" s="298" t="s">
        <v>31</v>
      </c>
      <c r="L17" s="298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  <c r="AA17" s="298"/>
      <c r="AB17" s="298"/>
      <c r="AC17" s="298"/>
      <c r="AD17" s="298"/>
      <c r="AE17" s="298"/>
      <c r="AF17" s="298"/>
      <c r="AG17" s="298"/>
      <c r="AH17" s="298"/>
      <c r="AI17" s="298"/>
      <c r="AJ17" s="298"/>
      <c r="AK17" s="298"/>
      <c r="AL17" s="298"/>
      <c r="AM17" s="298"/>
      <c r="AN17" s="298"/>
      <c r="AO17" s="298"/>
      <c r="AP17" s="298"/>
      <c r="AQ17" s="298"/>
      <c r="AR17" s="298"/>
      <c r="AS17" s="298"/>
      <c r="AT17" s="298"/>
      <c r="AU17" s="298"/>
      <c r="AV17" s="298"/>
      <c r="AW17" s="298"/>
      <c r="AX17" s="298"/>
      <c r="AY17" s="298"/>
      <c r="AZ17" s="298"/>
      <c r="BA17" s="298"/>
      <c r="BB17" s="298"/>
      <c r="BC17" s="298"/>
      <c r="BD17" s="298"/>
      <c r="BE17" s="298"/>
      <c r="BF17" s="298"/>
      <c r="BG17" s="298"/>
      <c r="BH17" s="7"/>
      <c r="BI17" s="290" t="s">
        <v>32</v>
      </c>
      <c r="BJ17" s="291"/>
      <c r="BK17" s="291"/>
      <c r="BL17" s="291"/>
      <c r="BM17" s="291"/>
      <c r="BN17" s="291"/>
      <c r="BO17" s="291"/>
      <c r="BP17" s="291"/>
      <c r="BQ17" s="291"/>
      <c r="BR17" s="291"/>
      <c r="BS17" s="292"/>
      <c r="BT17" s="290" t="s">
        <v>32</v>
      </c>
      <c r="BU17" s="291"/>
      <c r="BV17" s="291"/>
      <c r="BW17" s="291"/>
      <c r="BX17" s="291"/>
      <c r="BY17" s="291"/>
      <c r="BZ17" s="291"/>
      <c r="CA17" s="291"/>
      <c r="CB17" s="291"/>
      <c r="CC17" s="292"/>
      <c r="CD17" s="290" t="s">
        <v>32</v>
      </c>
      <c r="CE17" s="291"/>
      <c r="CF17" s="291"/>
      <c r="CG17" s="291"/>
      <c r="CH17" s="291"/>
      <c r="CI17" s="291"/>
      <c r="CJ17" s="291"/>
      <c r="CK17" s="291"/>
      <c r="CL17" s="291"/>
      <c r="CM17" s="292"/>
      <c r="CN17" s="293" t="s">
        <v>32</v>
      </c>
      <c r="CO17" s="294"/>
      <c r="CP17" s="294"/>
      <c r="CQ17" s="294"/>
      <c r="CR17" s="294"/>
      <c r="CS17" s="294"/>
      <c r="CT17" s="294"/>
      <c r="CU17" s="294"/>
      <c r="CV17" s="294"/>
      <c r="CW17" s="294"/>
      <c r="CX17" s="294"/>
      <c r="CY17" s="294"/>
      <c r="CZ17" s="294"/>
      <c r="DA17" s="294"/>
      <c r="DB17" s="294"/>
      <c r="DC17" s="294"/>
      <c r="DD17" s="295"/>
    </row>
    <row r="18" spans="1:115" s="6" customFormat="1" ht="30" customHeight="1" x14ac:dyDescent="0.2">
      <c r="A18" s="270" t="s">
        <v>7</v>
      </c>
      <c r="B18" s="271"/>
      <c r="C18" s="271"/>
      <c r="D18" s="271"/>
      <c r="E18" s="271"/>
      <c r="F18" s="271"/>
      <c r="G18" s="271"/>
      <c r="H18" s="271"/>
      <c r="I18" s="272"/>
      <c r="J18" s="8"/>
      <c r="K18" s="280" t="s">
        <v>137</v>
      </c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  <c r="BA18" s="280"/>
      <c r="BB18" s="280"/>
      <c r="BC18" s="280"/>
      <c r="BD18" s="280"/>
      <c r="BE18" s="280"/>
      <c r="BF18" s="280"/>
      <c r="BG18" s="280"/>
      <c r="BH18" s="9"/>
      <c r="BI18" s="273" t="s">
        <v>6</v>
      </c>
      <c r="BJ18" s="274"/>
      <c r="BK18" s="274"/>
      <c r="BL18" s="274"/>
      <c r="BM18" s="274"/>
      <c r="BN18" s="274"/>
      <c r="BO18" s="274"/>
      <c r="BP18" s="274"/>
      <c r="BQ18" s="274"/>
      <c r="BR18" s="274"/>
      <c r="BS18" s="275"/>
      <c r="BT18" s="276">
        <f>+BT19+BT33+BT47+BT49-117561.36</f>
        <v>4812675.97</v>
      </c>
      <c r="BU18" s="277"/>
      <c r="BV18" s="277"/>
      <c r="BW18" s="277"/>
      <c r="BX18" s="277"/>
      <c r="BY18" s="277"/>
      <c r="BZ18" s="277"/>
      <c r="CA18" s="277"/>
      <c r="CB18" s="277"/>
      <c r="CC18" s="278"/>
      <c r="CD18" s="276">
        <f>+CD19+CD33+CD47+CD49</f>
        <v>6509873.9000000004</v>
      </c>
      <c r="CE18" s="277"/>
      <c r="CF18" s="277"/>
      <c r="CG18" s="277"/>
      <c r="CH18" s="277"/>
      <c r="CI18" s="277"/>
      <c r="CJ18" s="277"/>
      <c r="CK18" s="277"/>
      <c r="CL18" s="277"/>
      <c r="CM18" s="278"/>
      <c r="CN18" s="279"/>
      <c r="CO18" s="280"/>
      <c r="CP18" s="280"/>
      <c r="CQ18" s="280"/>
      <c r="CR18" s="280"/>
      <c r="CS18" s="280"/>
      <c r="CT18" s="280"/>
      <c r="CU18" s="280"/>
      <c r="CV18" s="280"/>
      <c r="CW18" s="280"/>
      <c r="CX18" s="280"/>
      <c r="CY18" s="280"/>
      <c r="CZ18" s="280"/>
      <c r="DA18" s="280"/>
      <c r="DB18" s="280"/>
      <c r="DC18" s="280"/>
      <c r="DD18" s="281"/>
    </row>
    <row r="19" spans="1:115" s="6" customFormat="1" ht="30" customHeight="1" x14ac:dyDescent="0.2">
      <c r="A19" s="270" t="s">
        <v>8</v>
      </c>
      <c r="B19" s="271"/>
      <c r="C19" s="271"/>
      <c r="D19" s="271"/>
      <c r="E19" s="271"/>
      <c r="F19" s="271"/>
      <c r="G19" s="271"/>
      <c r="H19" s="271"/>
      <c r="I19" s="272"/>
      <c r="J19" s="8"/>
      <c r="K19" s="280" t="s">
        <v>179</v>
      </c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80"/>
      <c r="AP19" s="280"/>
      <c r="AQ19" s="280"/>
      <c r="AR19" s="280"/>
      <c r="AS19" s="280"/>
      <c r="AT19" s="280"/>
      <c r="AU19" s="280"/>
      <c r="AV19" s="280"/>
      <c r="AW19" s="280"/>
      <c r="AX19" s="280"/>
      <c r="AY19" s="280"/>
      <c r="AZ19" s="280"/>
      <c r="BA19" s="280"/>
      <c r="BB19" s="280"/>
      <c r="BC19" s="280"/>
      <c r="BD19" s="280"/>
      <c r="BE19" s="280"/>
      <c r="BF19" s="280"/>
      <c r="BG19" s="280"/>
      <c r="BH19" s="9"/>
      <c r="BI19" s="273" t="s">
        <v>6</v>
      </c>
      <c r="BJ19" s="274"/>
      <c r="BK19" s="274"/>
      <c r="BL19" s="274"/>
      <c r="BM19" s="274"/>
      <c r="BN19" s="274"/>
      <c r="BO19" s="274"/>
      <c r="BP19" s="274"/>
      <c r="BQ19" s="274"/>
      <c r="BR19" s="274"/>
      <c r="BS19" s="275"/>
      <c r="BT19" s="276">
        <v>2959628.09</v>
      </c>
      <c r="BU19" s="277"/>
      <c r="BV19" s="277"/>
      <c r="BW19" s="277"/>
      <c r="BX19" s="277"/>
      <c r="BY19" s="277"/>
      <c r="BZ19" s="277"/>
      <c r="CA19" s="277"/>
      <c r="CB19" s="277"/>
      <c r="CC19" s="278"/>
      <c r="CD19" s="276">
        <v>3951889.77</v>
      </c>
      <c r="CE19" s="277"/>
      <c r="CF19" s="277"/>
      <c r="CG19" s="277"/>
      <c r="CH19" s="277"/>
      <c r="CI19" s="277"/>
      <c r="CJ19" s="277"/>
      <c r="CK19" s="277"/>
      <c r="CL19" s="277"/>
      <c r="CM19" s="278"/>
      <c r="CN19" s="279"/>
      <c r="CO19" s="280"/>
      <c r="CP19" s="280"/>
      <c r="CQ19" s="280"/>
      <c r="CR19" s="280"/>
      <c r="CS19" s="280"/>
      <c r="CT19" s="280"/>
      <c r="CU19" s="280"/>
      <c r="CV19" s="280"/>
      <c r="CW19" s="280"/>
      <c r="CX19" s="280"/>
      <c r="CY19" s="280"/>
      <c r="CZ19" s="280"/>
      <c r="DA19" s="280"/>
      <c r="DB19" s="280"/>
      <c r="DC19" s="280"/>
      <c r="DD19" s="281"/>
      <c r="DJ19" s="10">
        <f>+BT20+BT25+BT27+BT31+BT32</f>
        <v>2959628.09</v>
      </c>
      <c r="DK19" s="10">
        <f>+CD20+CD25+CD27+CD31+CD32</f>
        <v>3951889.77</v>
      </c>
    </row>
    <row r="20" spans="1:115" s="6" customFormat="1" ht="15" customHeight="1" x14ac:dyDescent="0.2">
      <c r="A20" s="287" t="s">
        <v>10</v>
      </c>
      <c r="B20" s="288"/>
      <c r="C20" s="288"/>
      <c r="D20" s="288"/>
      <c r="E20" s="288"/>
      <c r="F20" s="288"/>
      <c r="G20" s="288"/>
      <c r="H20" s="288"/>
      <c r="I20" s="289"/>
      <c r="J20" s="5"/>
      <c r="K20" s="298" t="s">
        <v>11</v>
      </c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8"/>
      <c r="AB20" s="298"/>
      <c r="AC20" s="298"/>
      <c r="AD20" s="298"/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298"/>
      <c r="AQ20" s="298"/>
      <c r="AR20" s="298"/>
      <c r="AS20" s="298"/>
      <c r="AT20" s="298"/>
      <c r="AU20" s="298"/>
      <c r="AV20" s="298"/>
      <c r="AW20" s="298"/>
      <c r="AX20" s="298"/>
      <c r="AY20" s="298"/>
      <c r="AZ20" s="298"/>
      <c r="BA20" s="298"/>
      <c r="BB20" s="298"/>
      <c r="BC20" s="298"/>
      <c r="BD20" s="298"/>
      <c r="BE20" s="298"/>
      <c r="BF20" s="298"/>
      <c r="BG20" s="298"/>
      <c r="BH20" s="7"/>
      <c r="BI20" s="290" t="s">
        <v>6</v>
      </c>
      <c r="BJ20" s="291"/>
      <c r="BK20" s="291"/>
      <c r="BL20" s="291"/>
      <c r="BM20" s="291"/>
      <c r="BN20" s="291"/>
      <c r="BO20" s="291"/>
      <c r="BP20" s="291"/>
      <c r="BQ20" s="291"/>
      <c r="BR20" s="291"/>
      <c r="BS20" s="292"/>
      <c r="BT20" s="299">
        <f>+BT21+BT22+BT23</f>
        <v>2739131.95</v>
      </c>
      <c r="BU20" s="300"/>
      <c r="BV20" s="300"/>
      <c r="BW20" s="300"/>
      <c r="BX20" s="300"/>
      <c r="BY20" s="300"/>
      <c r="BZ20" s="300"/>
      <c r="CA20" s="300"/>
      <c r="CB20" s="300"/>
      <c r="CC20" s="301"/>
      <c r="CD20" s="299">
        <f>+CD21+CD22+CD23</f>
        <v>3053740.56</v>
      </c>
      <c r="CE20" s="300"/>
      <c r="CF20" s="300"/>
      <c r="CG20" s="300"/>
      <c r="CH20" s="300"/>
      <c r="CI20" s="300"/>
      <c r="CJ20" s="300"/>
      <c r="CK20" s="300"/>
      <c r="CL20" s="300"/>
      <c r="CM20" s="301"/>
      <c r="CN20" s="302"/>
      <c r="CO20" s="298"/>
      <c r="CP20" s="298"/>
      <c r="CQ20" s="298"/>
      <c r="CR20" s="298"/>
      <c r="CS20" s="298"/>
      <c r="CT20" s="298"/>
      <c r="CU20" s="298"/>
      <c r="CV20" s="298"/>
      <c r="CW20" s="298"/>
      <c r="CX20" s="298"/>
      <c r="CY20" s="298"/>
      <c r="CZ20" s="298"/>
      <c r="DA20" s="298"/>
      <c r="DB20" s="298"/>
      <c r="DC20" s="298"/>
      <c r="DD20" s="303"/>
      <c r="DJ20" s="10">
        <f>+DJ19-BT19</f>
        <v>0</v>
      </c>
    </row>
    <row r="21" spans="1:115" s="6" customFormat="1" ht="30" customHeight="1" x14ac:dyDescent="0.2">
      <c r="A21" s="287" t="s">
        <v>13</v>
      </c>
      <c r="B21" s="288"/>
      <c r="C21" s="288"/>
      <c r="D21" s="288"/>
      <c r="E21" s="288"/>
      <c r="F21" s="288"/>
      <c r="G21" s="288"/>
      <c r="H21" s="288"/>
      <c r="I21" s="289"/>
      <c r="J21" s="5"/>
      <c r="K21" s="298" t="s">
        <v>130</v>
      </c>
      <c r="L21" s="298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298"/>
      <c r="Y21" s="298"/>
      <c r="Z21" s="298"/>
      <c r="AA21" s="298"/>
      <c r="AB21" s="298"/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98"/>
      <c r="AQ21" s="298"/>
      <c r="AR21" s="298"/>
      <c r="AS21" s="298"/>
      <c r="AT21" s="298"/>
      <c r="AU21" s="298"/>
      <c r="AV21" s="298"/>
      <c r="AW21" s="298"/>
      <c r="AX21" s="298"/>
      <c r="AY21" s="298"/>
      <c r="AZ21" s="298"/>
      <c r="BA21" s="298"/>
      <c r="BB21" s="298"/>
      <c r="BC21" s="298"/>
      <c r="BD21" s="298"/>
      <c r="BE21" s="298"/>
      <c r="BF21" s="298"/>
      <c r="BG21" s="298"/>
      <c r="BH21" s="7"/>
      <c r="BI21" s="290" t="s">
        <v>6</v>
      </c>
      <c r="BJ21" s="291"/>
      <c r="BK21" s="291"/>
      <c r="BL21" s="291"/>
      <c r="BM21" s="291"/>
      <c r="BN21" s="291"/>
      <c r="BO21" s="291"/>
      <c r="BP21" s="291"/>
      <c r="BQ21" s="291"/>
      <c r="BR21" s="291"/>
      <c r="BS21" s="292"/>
      <c r="BT21" s="299">
        <v>12783.74</v>
      </c>
      <c r="BU21" s="300"/>
      <c r="BV21" s="300"/>
      <c r="BW21" s="300"/>
      <c r="BX21" s="300"/>
      <c r="BY21" s="300"/>
      <c r="BZ21" s="300"/>
      <c r="CA21" s="300"/>
      <c r="CB21" s="300"/>
      <c r="CC21" s="301"/>
      <c r="CD21" s="299">
        <v>45614.03</v>
      </c>
      <c r="CE21" s="300"/>
      <c r="CF21" s="300"/>
      <c r="CG21" s="300"/>
      <c r="CH21" s="300"/>
      <c r="CI21" s="300"/>
      <c r="CJ21" s="300"/>
      <c r="CK21" s="300"/>
      <c r="CL21" s="300"/>
      <c r="CM21" s="301"/>
      <c r="CN21" s="302"/>
      <c r="CO21" s="298"/>
      <c r="CP21" s="298"/>
      <c r="CQ21" s="298"/>
      <c r="CR21" s="298"/>
      <c r="CS21" s="298"/>
      <c r="CT21" s="298"/>
      <c r="CU21" s="298"/>
      <c r="CV21" s="298"/>
      <c r="CW21" s="298"/>
      <c r="CX21" s="298"/>
      <c r="CY21" s="298"/>
      <c r="CZ21" s="298"/>
      <c r="DA21" s="298"/>
      <c r="DB21" s="298"/>
      <c r="DC21" s="298"/>
      <c r="DD21" s="303"/>
    </row>
    <row r="22" spans="1:115" s="6" customFormat="1" ht="15" customHeight="1" x14ac:dyDescent="0.2">
      <c r="A22" s="287" t="s">
        <v>15</v>
      </c>
      <c r="B22" s="288"/>
      <c r="C22" s="288"/>
      <c r="D22" s="288"/>
      <c r="E22" s="288"/>
      <c r="F22" s="288"/>
      <c r="G22" s="288"/>
      <c r="H22" s="288"/>
      <c r="I22" s="289"/>
      <c r="J22" s="5"/>
      <c r="K22" s="298" t="s">
        <v>139</v>
      </c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8"/>
      <c r="AZ22" s="298"/>
      <c r="BA22" s="298"/>
      <c r="BB22" s="298"/>
      <c r="BC22" s="298"/>
      <c r="BD22" s="298"/>
      <c r="BE22" s="298"/>
      <c r="BF22" s="298"/>
      <c r="BG22" s="298"/>
      <c r="BH22" s="7"/>
      <c r="BI22" s="290" t="s">
        <v>6</v>
      </c>
      <c r="BJ22" s="291"/>
      <c r="BK22" s="291"/>
      <c r="BL22" s="291"/>
      <c r="BM22" s="291"/>
      <c r="BN22" s="291"/>
      <c r="BO22" s="291"/>
      <c r="BP22" s="291"/>
      <c r="BQ22" s="291"/>
      <c r="BR22" s="291"/>
      <c r="BS22" s="292"/>
      <c r="BT22" s="299">
        <v>755861.09</v>
      </c>
      <c r="BU22" s="300"/>
      <c r="BV22" s="300"/>
      <c r="BW22" s="300"/>
      <c r="BX22" s="300"/>
      <c r="BY22" s="300"/>
      <c r="BZ22" s="300"/>
      <c r="CA22" s="300"/>
      <c r="CB22" s="300"/>
      <c r="CC22" s="301"/>
      <c r="CD22" s="299">
        <v>723032.61</v>
      </c>
      <c r="CE22" s="300"/>
      <c r="CF22" s="300"/>
      <c r="CG22" s="300"/>
      <c r="CH22" s="300"/>
      <c r="CI22" s="300"/>
      <c r="CJ22" s="300"/>
      <c r="CK22" s="300"/>
      <c r="CL22" s="300"/>
      <c r="CM22" s="301"/>
      <c r="CN22" s="302"/>
      <c r="CO22" s="298"/>
      <c r="CP22" s="298"/>
      <c r="CQ22" s="298"/>
      <c r="CR22" s="298"/>
      <c r="CS22" s="298"/>
      <c r="CT22" s="298"/>
      <c r="CU22" s="298"/>
      <c r="CV22" s="298"/>
      <c r="CW22" s="298"/>
      <c r="CX22" s="298"/>
      <c r="CY22" s="298"/>
      <c r="CZ22" s="298"/>
      <c r="DA22" s="298"/>
      <c r="DB22" s="298"/>
      <c r="DC22" s="298"/>
      <c r="DD22" s="303"/>
    </row>
    <row r="23" spans="1:115" s="6" customFormat="1" ht="58.5" customHeight="1" x14ac:dyDescent="0.2">
      <c r="A23" s="287" t="s">
        <v>41</v>
      </c>
      <c r="B23" s="288"/>
      <c r="C23" s="288"/>
      <c r="D23" s="288"/>
      <c r="E23" s="288"/>
      <c r="F23" s="288"/>
      <c r="G23" s="288"/>
      <c r="H23" s="288"/>
      <c r="I23" s="289"/>
      <c r="J23" s="5"/>
      <c r="K23" s="298" t="s">
        <v>42</v>
      </c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8"/>
      <c r="AV23" s="298"/>
      <c r="AW23" s="298"/>
      <c r="AX23" s="298"/>
      <c r="AY23" s="298"/>
      <c r="AZ23" s="298"/>
      <c r="BA23" s="298"/>
      <c r="BB23" s="298"/>
      <c r="BC23" s="298"/>
      <c r="BD23" s="298"/>
      <c r="BE23" s="298"/>
      <c r="BF23" s="298"/>
      <c r="BG23" s="298"/>
      <c r="BH23" s="7"/>
      <c r="BI23" s="290" t="s">
        <v>6</v>
      </c>
      <c r="BJ23" s="291"/>
      <c r="BK23" s="291"/>
      <c r="BL23" s="291"/>
      <c r="BM23" s="291"/>
      <c r="BN23" s="291"/>
      <c r="BO23" s="291"/>
      <c r="BP23" s="291"/>
      <c r="BQ23" s="291"/>
      <c r="BR23" s="291"/>
      <c r="BS23" s="292"/>
      <c r="BT23" s="299">
        <v>1970487.12</v>
      </c>
      <c r="BU23" s="300"/>
      <c r="BV23" s="300"/>
      <c r="BW23" s="300"/>
      <c r="BX23" s="300"/>
      <c r="BY23" s="300"/>
      <c r="BZ23" s="300"/>
      <c r="CA23" s="300"/>
      <c r="CB23" s="300"/>
      <c r="CC23" s="301"/>
      <c r="CD23" s="299">
        <v>2285093.92</v>
      </c>
      <c r="CE23" s="300"/>
      <c r="CF23" s="300"/>
      <c r="CG23" s="300"/>
      <c r="CH23" s="300"/>
      <c r="CI23" s="300"/>
      <c r="CJ23" s="300"/>
      <c r="CK23" s="300"/>
      <c r="CL23" s="300"/>
      <c r="CM23" s="301"/>
      <c r="CN23" s="302"/>
      <c r="CO23" s="298"/>
      <c r="CP23" s="298"/>
      <c r="CQ23" s="298"/>
      <c r="CR23" s="298"/>
      <c r="CS23" s="298"/>
      <c r="CT23" s="298"/>
      <c r="CU23" s="298"/>
      <c r="CV23" s="298"/>
      <c r="CW23" s="298"/>
      <c r="CX23" s="298"/>
      <c r="CY23" s="298"/>
      <c r="CZ23" s="298"/>
      <c r="DA23" s="298"/>
      <c r="DB23" s="298"/>
      <c r="DC23" s="298"/>
      <c r="DD23" s="303"/>
    </row>
    <row r="24" spans="1:115" s="6" customFormat="1" ht="15" customHeight="1" x14ac:dyDescent="0.2">
      <c r="A24" s="287" t="s">
        <v>43</v>
      </c>
      <c r="B24" s="288"/>
      <c r="C24" s="288"/>
      <c r="D24" s="288"/>
      <c r="E24" s="288"/>
      <c r="F24" s="288"/>
      <c r="G24" s="288"/>
      <c r="H24" s="288"/>
      <c r="I24" s="289"/>
      <c r="J24" s="5"/>
      <c r="K24" s="298" t="s">
        <v>14</v>
      </c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298"/>
      <c r="AS24" s="298"/>
      <c r="AT24" s="298"/>
      <c r="AU24" s="298"/>
      <c r="AV24" s="298"/>
      <c r="AW24" s="298"/>
      <c r="AX24" s="298"/>
      <c r="AY24" s="298"/>
      <c r="AZ24" s="298"/>
      <c r="BA24" s="298"/>
      <c r="BB24" s="298"/>
      <c r="BC24" s="298"/>
      <c r="BD24" s="298"/>
      <c r="BE24" s="298"/>
      <c r="BF24" s="298"/>
      <c r="BG24" s="298"/>
      <c r="BH24" s="7"/>
      <c r="BI24" s="290" t="s">
        <v>6</v>
      </c>
      <c r="BJ24" s="291"/>
      <c r="BK24" s="291"/>
      <c r="BL24" s="291"/>
      <c r="BM24" s="291"/>
      <c r="BN24" s="291"/>
      <c r="BO24" s="291"/>
      <c r="BP24" s="291"/>
      <c r="BQ24" s="291"/>
      <c r="BR24" s="291"/>
      <c r="BS24" s="292"/>
      <c r="BT24" s="299"/>
      <c r="BU24" s="300"/>
      <c r="BV24" s="300"/>
      <c r="BW24" s="300"/>
      <c r="BX24" s="300"/>
      <c r="BY24" s="300"/>
      <c r="BZ24" s="300"/>
      <c r="CA24" s="300"/>
      <c r="CB24" s="300"/>
      <c r="CC24" s="301"/>
      <c r="CD24" s="299"/>
      <c r="CE24" s="300"/>
      <c r="CF24" s="300"/>
      <c r="CG24" s="300"/>
      <c r="CH24" s="300"/>
      <c r="CI24" s="300"/>
      <c r="CJ24" s="300"/>
      <c r="CK24" s="300"/>
      <c r="CL24" s="300"/>
      <c r="CM24" s="301"/>
      <c r="CN24" s="302"/>
      <c r="CO24" s="298"/>
      <c r="CP24" s="298"/>
      <c r="CQ24" s="298"/>
      <c r="CR24" s="298"/>
      <c r="CS24" s="298"/>
      <c r="CT24" s="298"/>
      <c r="CU24" s="298"/>
      <c r="CV24" s="298"/>
      <c r="CW24" s="298"/>
      <c r="CX24" s="298"/>
      <c r="CY24" s="298"/>
      <c r="CZ24" s="298"/>
      <c r="DA24" s="298"/>
      <c r="DB24" s="298"/>
      <c r="DC24" s="298"/>
      <c r="DD24" s="303"/>
    </row>
    <row r="25" spans="1:115" s="6" customFormat="1" ht="15" customHeight="1" x14ac:dyDescent="0.2">
      <c r="A25" s="287" t="s">
        <v>12</v>
      </c>
      <c r="B25" s="288"/>
      <c r="C25" s="288"/>
      <c r="D25" s="288"/>
      <c r="E25" s="288"/>
      <c r="F25" s="288"/>
      <c r="G25" s="288"/>
      <c r="H25" s="288"/>
      <c r="I25" s="289"/>
      <c r="J25" s="5"/>
      <c r="K25" s="298" t="s">
        <v>39</v>
      </c>
      <c r="L25" s="298"/>
      <c r="M25" s="298"/>
      <c r="N25" s="298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8"/>
      <c r="AP25" s="298"/>
      <c r="AQ25" s="298"/>
      <c r="AR25" s="298"/>
      <c r="AS25" s="298"/>
      <c r="AT25" s="298"/>
      <c r="AU25" s="298"/>
      <c r="AV25" s="298"/>
      <c r="AW25" s="298"/>
      <c r="AX25" s="298"/>
      <c r="AY25" s="298"/>
      <c r="AZ25" s="298"/>
      <c r="BA25" s="298"/>
      <c r="BB25" s="298"/>
      <c r="BC25" s="298"/>
      <c r="BD25" s="298"/>
      <c r="BE25" s="298"/>
      <c r="BF25" s="298"/>
      <c r="BG25" s="298"/>
      <c r="BH25" s="7"/>
      <c r="BI25" s="290" t="s">
        <v>6</v>
      </c>
      <c r="BJ25" s="291"/>
      <c r="BK25" s="291"/>
      <c r="BL25" s="291"/>
      <c r="BM25" s="291"/>
      <c r="BN25" s="291"/>
      <c r="BO25" s="291"/>
      <c r="BP25" s="291"/>
      <c r="BQ25" s="291"/>
      <c r="BR25" s="291"/>
      <c r="BS25" s="292"/>
      <c r="BT25" s="299">
        <v>123437.51</v>
      </c>
      <c r="BU25" s="300"/>
      <c r="BV25" s="300"/>
      <c r="BW25" s="300"/>
      <c r="BX25" s="300"/>
      <c r="BY25" s="300"/>
      <c r="BZ25" s="300"/>
      <c r="CA25" s="300"/>
      <c r="CB25" s="300"/>
      <c r="CC25" s="301"/>
      <c r="CD25" s="299">
        <v>287114.82</v>
      </c>
      <c r="CE25" s="300"/>
      <c r="CF25" s="300"/>
      <c r="CG25" s="300"/>
      <c r="CH25" s="300"/>
      <c r="CI25" s="300"/>
      <c r="CJ25" s="300"/>
      <c r="CK25" s="300"/>
      <c r="CL25" s="300"/>
      <c r="CM25" s="301"/>
      <c r="CN25" s="302"/>
      <c r="CO25" s="298"/>
      <c r="CP25" s="298"/>
      <c r="CQ25" s="298"/>
      <c r="CR25" s="298"/>
      <c r="CS25" s="298"/>
      <c r="CT25" s="298"/>
      <c r="CU25" s="298"/>
      <c r="CV25" s="298"/>
      <c r="CW25" s="298"/>
      <c r="CX25" s="298"/>
      <c r="CY25" s="298"/>
      <c r="CZ25" s="298"/>
      <c r="DA25" s="298"/>
      <c r="DB25" s="298"/>
      <c r="DC25" s="298"/>
      <c r="DD25" s="303"/>
    </row>
    <row r="26" spans="1:115" s="6" customFormat="1" ht="15" customHeight="1" x14ac:dyDescent="0.2">
      <c r="A26" s="287" t="s">
        <v>44</v>
      </c>
      <c r="B26" s="288"/>
      <c r="C26" s="288"/>
      <c r="D26" s="288"/>
      <c r="E26" s="288"/>
      <c r="F26" s="288"/>
      <c r="G26" s="288"/>
      <c r="H26" s="288"/>
      <c r="I26" s="289"/>
      <c r="J26" s="5"/>
      <c r="K26" s="298" t="s">
        <v>14</v>
      </c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  <c r="AC26" s="298"/>
      <c r="AD26" s="298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298"/>
      <c r="AS26" s="298"/>
      <c r="AT26" s="298"/>
      <c r="AU26" s="298"/>
      <c r="AV26" s="298"/>
      <c r="AW26" s="298"/>
      <c r="AX26" s="298"/>
      <c r="AY26" s="298"/>
      <c r="AZ26" s="298"/>
      <c r="BA26" s="298"/>
      <c r="BB26" s="298"/>
      <c r="BC26" s="298"/>
      <c r="BD26" s="298"/>
      <c r="BE26" s="298"/>
      <c r="BF26" s="298"/>
      <c r="BG26" s="298"/>
      <c r="BH26" s="7"/>
      <c r="BI26" s="290" t="s">
        <v>6</v>
      </c>
      <c r="BJ26" s="291"/>
      <c r="BK26" s="291"/>
      <c r="BL26" s="291"/>
      <c r="BM26" s="291"/>
      <c r="BN26" s="291"/>
      <c r="BO26" s="291"/>
      <c r="BP26" s="291"/>
      <c r="BQ26" s="291"/>
      <c r="BR26" s="291"/>
      <c r="BS26" s="292"/>
      <c r="BT26" s="299"/>
      <c r="BU26" s="300"/>
      <c r="BV26" s="300"/>
      <c r="BW26" s="300"/>
      <c r="BX26" s="300"/>
      <c r="BY26" s="300"/>
      <c r="BZ26" s="300"/>
      <c r="CA26" s="300"/>
      <c r="CB26" s="300"/>
      <c r="CC26" s="301"/>
      <c r="CD26" s="299"/>
      <c r="CE26" s="300"/>
      <c r="CF26" s="300"/>
      <c r="CG26" s="300"/>
      <c r="CH26" s="300"/>
      <c r="CI26" s="300"/>
      <c r="CJ26" s="300"/>
      <c r="CK26" s="300"/>
      <c r="CL26" s="300"/>
      <c r="CM26" s="301"/>
      <c r="CN26" s="302"/>
      <c r="CO26" s="298"/>
      <c r="CP26" s="298"/>
      <c r="CQ26" s="298"/>
      <c r="CR26" s="298"/>
      <c r="CS26" s="298"/>
      <c r="CT26" s="298"/>
      <c r="CU26" s="298"/>
      <c r="CV26" s="298"/>
      <c r="CW26" s="298"/>
      <c r="CX26" s="298"/>
      <c r="CY26" s="298"/>
      <c r="CZ26" s="298"/>
      <c r="DA26" s="298"/>
      <c r="DB26" s="298"/>
      <c r="DC26" s="298"/>
      <c r="DD26" s="303"/>
    </row>
    <row r="27" spans="1:115" s="6" customFormat="1" ht="30" customHeight="1" x14ac:dyDescent="0.2">
      <c r="A27" s="287" t="s">
        <v>16</v>
      </c>
      <c r="B27" s="288"/>
      <c r="C27" s="288"/>
      <c r="D27" s="288"/>
      <c r="E27" s="288"/>
      <c r="F27" s="288"/>
      <c r="G27" s="288"/>
      <c r="H27" s="288"/>
      <c r="I27" s="289"/>
      <c r="J27" s="5"/>
      <c r="K27" s="298" t="s">
        <v>180</v>
      </c>
      <c r="L27" s="298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298"/>
      <c r="AH27" s="298"/>
      <c r="AI27" s="298"/>
      <c r="AJ27" s="298"/>
      <c r="AK27" s="298"/>
      <c r="AL27" s="298"/>
      <c r="AM27" s="298"/>
      <c r="AN27" s="298"/>
      <c r="AO27" s="298"/>
      <c r="AP27" s="298"/>
      <c r="AQ27" s="298"/>
      <c r="AR27" s="298"/>
      <c r="AS27" s="298"/>
      <c r="AT27" s="298"/>
      <c r="AU27" s="298"/>
      <c r="AV27" s="298"/>
      <c r="AW27" s="298"/>
      <c r="AX27" s="298"/>
      <c r="AY27" s="298"/>
      <c r="AZ27" s="298"/>
      <c r="BA27" s="298"/>
      <c r="BB27" s="298"/>
      <c r="BC27" s="298"/>
      <c r="BD27" s="298"/>
      <c r="BE27" s="298"/>
      <c r="BF27" s="298"/>
      <c r="BG27" s="298"/>
      <c r="BH27" s="7"/>
      <c r="BI27" s="290" t="s">
        <v>6</v>
      </c>
      <c r="BJ27" s="291"/>
      <c r="BK27" s="291"/>
      <c r="BL27" s="291"/>
      <c r="BM27" s="291"/>
      <c r="BN27" s="291"/>
      <c r="BO27" s="291"/>
      <c r="BP27" s="291"/>
      <c r="BQ27" s="291"/>
      <c r="BR27" s="291"/>
      <c r="BS27" s="292"/>
      <c r="BT27" s="299">
        <f>+BT28+BT29+BT30</f>
        <v>43231.59</v>
      </c>
      <c r="BU27" s="300"/>
      <c r="BV27" s="300"/>
      <c r="BW27" s="300"/>
      <c r="BX27" s="300"/>
      <c r="BY27" s="300"/>
      <c r="BZ27" s="300"/>
      <c r="CA27" s="300"/>
      <c r="CB27" s="300"/>
      <c r="CC27" s="301"/>
      <c r="CD27" s="299">
        <f>+CD28+CD29+CD30</f>
        <v>212086.54</v>
      </c>
      <c r="CE27" s="300"/>
      <c r="CF27" s="300"/>
      <c r="CG27" s="300"/>
      <c r="CH27" s="300"/>
      <c r="CI27" s="300"/>
      <c r="CJ27" s="300"/>
      <c r="CK27" s="300"/>
      <c r="CL27" s="300"/>
      <c r="CM27" s="301"/>
      <c r="CN27" s="302"/>
      <c r="CO27" s="298"/>
      <c r="CP27" s="298"/>
      <c r="CQ27" s="298"/>
      <c r="CR27" s="298"/>
      <c r="CS27" s="298"/>
      <c r="CT27" s="298"/>
      <c r="CU27" s="298"/>
      <c r="CV27" s="298"/>
      <c r="CW27" s="298"/>
      <c r="CX27" s="298"/>
      <c r="CY27" s="298"/>
      <c r="CZ27" s="298"/>
      <c r="DA27" s="298"/>
      <c r="DB27" s="298"/>
      <c r="DC27" s="298"/>
      <c r="DD27" s="303"/>
    </row>
    <row r="28" spans="1:115" s="6" customFormat="1" ht="30" customHeight="1" x14ac:dyDescent="0.2">
      <c r="A28" s="287" t="s">
        <v>46</v>
      </c>
      <c r="B28" s="288"/>
      <c r="C28" s="288"/>
      <c r="D28" s="288"/>
      <c r="E28" s="288"/>
      <c r="F28" s="288"/>
      <c r="G28" s="288"/>
      <c r="H28" s="288"/>
      <c r="I28" s="289"/>
      <c r="J28" s="5"/>
      <c r="K28" s="298" t="s">
        <v>181</v>
      </c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  <c r="AR28" s="298"/>
      <c r="AS28" s="298"/>
      <c r="AT28" s="298"/>
      <c r="AU28" s="298"/>
      <c r="AV28" s="298"/>
      <c r="AW28" s="298"/>
      <c r="AX28" s="298"/>
      <c r="AY28" s="298"/>
      <c r="AZ28" s="298"/>
      <c r="BA28" s="298"/>
      <c r="BB28" s="298"/>
      <c r="BC28" s="298"/>
      <c r="BD28" s="298"/>
      <c r="BE28" s="298"/>
      <c r="BF28" s="298"/>
      <c r="BG28" s="298"/>
      <c r="BH28" s="7"/>
      <c r="BI28" s="290" t="s">
        <v>6</v>
      </c>
      <c r="BJ28" s="291"/>
      <c r="BK28" s="291"/>
      <c r="BL28" s="291"/>
      <c r="BM28" s="291"/>
      <c r="BN28" s="291"/>
      <c r="BO28" s="291"/>
      <c r="BP28" s="291"/>
      <c r="BQ28" s="291"/>
      <c r="BR28" s="291"/>
      <c r="BS28" s="292"/>
      <c r="BT28" s="299">
        <v>5143.2299999999996</v>
      </c>
      <c r="BU28" s="300"/>
      <c r="BV28" s="300"/>
      <c r="BW28" s="300"/>
      <c r="BX28" s="300"/>
      <c r="BY28" s="300"/>
      <c r="BZ28" s="300"/>
      <c r="CA28" s="300"/>
      <c r="CB28" s="300"/>
      <c r="CC28" s="301"/>
      <c r="CD28" s="299">
        <v>2079.67</v>
      </c>
      <c r="CE28" s="300"/>
      <c r="CF28" s="300"/>
      <c r="CG28" s="300"/>
      <c r="CH28" s="300"/>
      <c r="CI28" s="300"/>
      <c r="CJ28" s="300"/>
      <c r="CK28" s="300"/>
      <c r="CL28" s="300"/>
      <c r="CM28" s="301"/>
      <c r="CN28" s="302"/>
      <c r="CO28" s="298"/>
      <c r="CP28" s="298"/>
      <c r="CQ28" s="298"/>
      <c r="CR28" s="298"/>
      <c r="CS28" s="298"/>
      <c r="CT28" s="298"/>
      <c r="CU28" s="298"/>
      <c r="CV28" s="298"/>
      <c r="CW28" s="298"/>
      <c r="CX28" s="298"/>
      <c r="CY28" s="298"/>
      <c r="CZ28" s="298"/>
      <c r="DA28" s="298"/>
      <c r="DB28" s="298"/>
      <c r="DC28" s="298"/>
      <c r="DD28" s="303"/>
    </row>
    <row r="29" spans="1:115" s="6" customFormat="1" ht="15" customHeight="1" x14ac:dyDescent="0.2">
      <c r="A29" s="287" t="s">
        <v>48</v>
      </c>
      <c r="B29" s="288"/>
      <c r="C29" s="288"/>
      <c r="D29" s="288"/>
      <c r="E29" s="288"/>
      <c r="F29" s="288"/>
      <c r="G29" s="288"/>
      <c r="H29" s="288"/>
      <c r="I29" s="289"/>
      <c r="J29" s="5"/>
      <c r="K29" s="298" t="s">
        <v>47</v>
      </c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8"/>
      <c r="AX29" s="298"/>
      <c r="AY29" s="298"/>
      <c r="AZ29" s="298"/>
      <c r="BA29" s="298"/>
      <c r="BB29" s="298"/>
      <c r="BC29" s="298"/>
      <c r="BD29" s="298"/>
      <c r="BE29" s="298"/>
      <c r="BF29" s="298"/>
      <c r="BG29" s="298"/>
      <c r="BH29" s="7"/>
      <c r="BI29" s="290" t="s">
        <v>6</v>
      </c>
      <c r="BJ29" s="291"/>
      <c r="BK29" s="291"/>
      <c r="BL29" s="291"/>
      <c r="BM29" s="291"/>
      <c r="BN29" s="291"/>
      <c r="BO29" s="291"/>
      <c r="BP29" s="291"/>
      <c r="BQ29" s="291"/>
      <c r="BR29" s="291"/>
      <c r="BS29" s="292"/>
      <c r="BT29" s="299"/>
      <c r="BU29" s="300"/>
      <c r="BV29" s="300"/>
      <c r="BW29" s="300"/>
      <c r="BX29" s="300"/>
      <c r="BY29" s="300"/>
      <c r="BZ29" s="300"/>
      <c r="CA29" s="300"/>
      <c r="CB29" s="300"/>
      <c r="CC29" s="301"/>
      <c r="CD29" s="299"/>
      <c r="CE29" s="300"/>
      <c r="CF29" s="300"/>
      <c r="CG29" s="300"/>
      <c r="CH29" s="300"/>
      <c r="CI29" s="300"/>
      <c r="CJ29" s="300"/>
      <c r="CK29" s="300"/>
      <c r="CL29" s="300"/>
      <c r="CM29" s="301"/>
      <c r="CN29" s="302"/>
      <c r="CO29" s="298"/>
      <c r="CP29" s="298"/>
      <c r="CQ29" s="298"/>
      <c r="CR29" s="298"/>
      <c r="CS29" s="298"/>
      <c r="CT29" s="298"/>
      <c r="CU29" s="298"/>
      <c r="CV29" s="298"/>
      <c r="CW29" s="298"/>
      <c r="CX29" s="298"/>
      <c r="CY29" s="298"/>
      <c r="CZ29" s="298"/>
      <c r="DA29" s="298"/>
      <c r="DB29" s="298"/>
      <c r="DC29" s="298"/>
      <c r="DD29" s="303"/>
    </row>
    <row r="30" spans="1:115" s="6" customFormat="1" ht="30" customHeight="1" x14ac:dyDescent="0.2">
      <c r="A30" s="287" t="s">
        <v>182</v>
      </c>
      <c r="B30" s="288"/>
      <c r="C30" s="288"/>
      <c r="D30" s="288"/>
      <c r="E30" s="288"/>
      <c r="F30" s="288"/>
      <c r="G30" s="288"/>
      <c r="H30" s="288"/>
      <c r="I30" s="289"/>
      <c r="J30" s="5"/>
      <c r="K30" s="298" t="s">
        <v>49</v>
      </c>
      <c r="L30" s="298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A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  <c r="AR30" s="298"/>
      <c r="AS30" s="298"/>
      <c r="AT30" s="298"/>
      <c r="AU30" s="298"/>
      <c r="AV30" s="298"/>
      <c r="AW30" s="298"/>
      <c r="AX30" s="298"/>
      <c r="AY30" s="298"/>
      <c r="AZ30" s="298"/>
      <c r="BA30" s="298"/>
      <c r="BB30" s="298"/>
      <c r="BC30" s="298"/>
      <c r="BD30" s="298"/>
      <c r="BE30" s="298"/>
      <c r="BF30" s="298"/>
      <c r="BG30" s="298"/>
      <c r="BH30" s="7"/>
      <c r="BI30" s="290" t="s">
        <v>6</v>
      </c>
      <c r="BJ30" s="291"/>
      <c r="BK30" s="291"/>
      <c r="BL30" s="291"/>
      <c r="BM30" s="291"/>
      <c r="BN30" s="291"/>
      <c r="BO30" s="291"/>
      <c r="BP30" s="291"/>
      <c r="BQ30" s="291"/>
      <c r="BR30" s="291"/>
      <c r="BS30" s="292"/>
      <c r="BT30" s="299">
        <f>20359.45+91.95+366.86+844.05+8261.08+838.7+7326.27</f>
        <v>38088.36</v>
      </c>
      <c r="BU30" s="300"/>
      <c r="BV30" s="300"/>
      <c r="BW30" s="300"/>
      <c r="BX30" s="300"/>
      <c r="BY30" s="300"/>
      <c r="BZ30" s="300"/>
      <c r="CA30" s="300"/>
      <c r="CB30" s="300"/>
      <c r="CC30" s="301"/>
      <c r="CD30" s="299">
        <f>83144.11+33814.49+846.74+4224.13+77285.09+818.11+9874.2</f>
        <v>210006.87</v>
      </c>
      <c r="CE30" s="300"/>
      <c r="CF30" s="300"/>
      <c r="CG30" s="300"/>
      <c r="CH30" s="300"/>
      <c r="CI30" s="300"/>
      <c r="CJ30" s="300"/>
      <c r="CK30" s="300"/>
      <c r="CL30" s="300"/>
      <c r="CM30" s="301"/>
      <c r="CN30" s="302"/>
      <c r="CO30" s="298"/>
      <c r="CP30" s="298"/>
      <c r="CQ30" s="298"/>
      <c r="CR30" s="298"/>
      <c r="CS30" s="298"/>
      <c r="CT30" s="298"/>
      <c r="CU30" s="298"/>
      <c r="CV30" s="298"/>
      <c r="CW30" s="298"/>
      <c r="CX30" s="298"/>
      <c r="CY30" s="298"/>
      <c r="CZ30" s="298"/>
      <c r="DA30" s="298"/>
      <c r="DB30" s="298"/>
      <c r="DC30" s="298"/>
      <c r="DD30" s="303"/>
    </row>
    <row r="31" spans="1:115" s="6" customFormat="1" ht="45" customHeight="1" x14ac:dyDescent="0.2">
      <c r="A31" s="287" t="s">
        <v>142</v>
      </c>
      <c r="B31" s="288"/>
      <c r="C31" s="288"/>
      <c r="D31" s="288"/>
      <c r="E31" s="288"/>
      <c r="F31" s="288"/>
      <c r="G31" s="288"/>
      <c r="H31" s="288"/>
      <c r="I31" s="289"/>
      <c r="J31" s="5"/>
      <c r="K31" s="298" t="s">
        <v>183</v>
      </c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  <c r="AR31" s="298"/>
      <c r="AS31" s="298"/>
      <c r="AT31" s="298"/>
      <c r="AU31" s="298"/>
      <c r="AV31" s="298"/>
      <c r="AW31" s="298"/>
      <c r="AX31" s="298"/>
      <c r="AY31" s="298"/>
      <c r="AZ31" s="298"/>
      <c r="BA31" s="298"/>
      <c r="BB31" s="298"/>
      <c r="BC31" s="298"/>
      <c r="BD31" s="298"/>
      <c r="BE31" s="298"/>
      <c r="BF31" s="298"/>
      <c r="BG31" s="298"/>
      <c r="BH31" s="7"/>
      <c r="BI31" s="290" t="s">
        <v>6</v>
      </c>
      <c r="BJ31" s="291"/>
      <c r="BK31" s="291"/>
      <c r="BL31" s="291"/>
      <c r="BM31" s="291"/>
      <c r="BN31" s="291"/>
      <c r="BO31" s="291"/>
      <c r="BP31" s="291"/>
      <c r="BQ31" s="291"/>
      <c r="BR31" s="291"/>
      <c r="BS31" s="292"/>
      <c r="BT31" s="299">
        <v>49983.37</v>
      </c>
      <c r="BU31" s="300"/>
      <c r="BV31" s="300"/>
      <c r="BW31" s="300"/>
      <c r="BX31" s="300"/>
      <c r="BY31" s="300"/>
      <c r="BZ31" s="300"/>
      <c r="CA31" s="300"/>
      <c r="CB31" s="300"/>
      <c r="CC31" s="301"/>
      <c r="CD31" s="299">
        <v>67318.600000000006</v>
      </c>
      <c r="CE31" s="300"/>
      <c r="CF31" s="300"/>
      <c r="CG31" s="300"/>
      <c r="CH31" s="300"/>
      <c r="CI31" s="300"/>
      <c r="CJ31" s="300"/>
      <c r="CK31" s="300"/>
      <c r="CL31" s="300"/>
      <c r="CM31" s="301"/>
      <c r="CN31" s="302"/>
      <c r="CO31" s="298"/>
      <c r="CP31" s="298"/>
      <c r="CQ31" s="298"/>
      <c r="CR31" s="298"/>
      <c r="CS31" s="298"/>
      <c r="CT31" s="298"/>
      <c r="CU31" s="298"/>
      <c r="CV31" s="298"/>
      <c r="CW31" s="298"/>
      <c r="CX31" s="298"/>
      <c r="CY31" s="298"/>
      <c r="CZ31" s="298"/>
      <c r="DA31" s="298"/>
      <c r="DB31" s="298"/>
      <c r="DC31" s="298"/>
      <c r="DD31" s="303"/>
    </row>
    <row r="32" spans="1:115" s="6" customFormat="1" ht="30" customHeight="1" x14ac:dyDescent="0.2">
      <c r="A32" s="287" t="s">
        <v>184</v>
      </c>
      <c r="B32" s="288"/>
      <c r="C32" s="288"/>
      <c r="D32" s="288"/>
      <c r="E32" s="288"/>
      <c r="F32" s="288"/>
      <c r="G32" s="288"/>
      <c r="H32" s="288"/>
      <c r="I32" s="289"/>
      <c r="J32" s="5"/>
      <c r="K32" s="298" t="s">
        <v>185</v>
      </c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8"/>
      <c r="AS32" s="298"/>
      <c r="AT32" s="298"/>
      <c r="AU32" s="298"/>
      <c r="AV32" s="298"/>
      <c r="AW32" s="298"/>
      <c r="AX32" s="298"/>
      <c r="AY32" s="298"/>
      <c r="AZ32" s="298"/>
      <c r="BA32" s="298"/>
      <c r="BB32" s="298"/>
      <c r="BC32" s="298"/>
      <c r="BD32" s="298"/>
      <c r="BE32" s="298"/>
      <c r="BF32" s="298"/>
      <c r="BG32" s="298"/>
      <c r="BH32" s="7"/>
      <c r="BI32" s="290" t="s">
        <v>6</v>
      </c>
      <c r="BJ32" s="291"/>
      <c r="BK32" s="291"/>
      <c r="BL32" s="291"/>
      <c r="BM32" s="291"/>
      <c r="BN32" s="291"/>
      <c r="BO32" s="291"/>
      <c r="BP32" s="291"/>
      <c r="BQ32" s="291"/>
      <c r="BR32" s="291"/>
      <c r="BS32" s="292"/>
      <c r="BT32" s="299">
        <v>3843.67</v>
      </c>
      <c r="BU32" s="300"/>
      <c r="BV32" s="300"/>
      <c r="BW32" s="300"/>
      <c r="BX32" s="300"/>
      <c r="BY32" s="300"/>
      <c r="BZ32" s="300"/>
      <c r="CA32" s="300"/>
      <c r="CB32" s="300"/>
      <c r="CC32" s="301"/>
      <c r="CD32" s="299">
        <v>331629.25</v>
      </c>
      <c r="CE32" s="300"/>
      <c r="CF32" s="300"/>
      <c r="CG32" s="300"/>
      <c r="CH32" s="300"/>
      <c r="CI32" s="300"/>
      <c r="CJ32" s="300"/>
      <c r="CK32" s="300"/>
      <c r="CL32" s="300"/>
      <c r="CM32" s="301"/>
      <c r="CN32" s="302"/>
      <c r="CO32" s="298"/>
      <c r="CP32" s="298"/>
      <c r="CQ32" s="298"/>
      <c r="CR32" s="298"/>
      <c r="CS32" s="298"/>
      <c r="CT32" s="298"/>
      <c r="CU32" s="298"/>
      <c r="CV32" s="298"/>
      <c r="CW32" s="298"/>
      <c r="CX32" s="298"/>
      <c r="CY32" s="298"/>
      <c r="CZ32" s="298"/>
      <c r="DA32" s="298"/>
      <c r="DB32" s="298"/>
      <c r="DC32" s="298"/>
      <c r="DD32" s="303"/>
    </row>
    <row r="33" spans="1:115" s="6" customFormat="1" ht="30" customHeight="1" x14ac:dyDescent="0.2">
      <c r="A33" s="270" t="s">
        <v>9</v>
      </c>
      <c r="B33" s="271"/>
      <c r="C33" s="271"/>
      <c r="D33" s="271"/>
      <c r="E33" s="271"/>
      <c r="F33" s="271"/>
      <c r="G33" s="271"/>
      <c r="H33" s="271"/>
      <c r="I33" s="272"/>
      <c r="J33" s="8"/>
      <c r="K33" s="280" t="s">
        <v>50</v>
      </c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0"/>
      <c r="AZ33" s="280"/>
      <c r="BA33" s="280"/>
      <c r="BB33" s="280"/>
      <c r="BC33" s="280"/>
      <c r="BD33" s="280"/>
      <c r="BE33" s="280"/>
      <c r="BF33" s="280"/>
      <c r="BG33" s="280"/>
      <c r="BH33" s="9"/>
      <c r="BI33" s="273" t="s">
        <v>6</v>
      </c>
      <c r="BJ33" s="274"/>
      <c r="BK33" s="274"/>
      <c r="BL33" s="274"/>
      <c r="BM33" s="274"/>
      <c r="BN33" s="274"/>
      <c r="BO33" s="274"/>
      <c r="BP33" s="274"/>
      <c r="BQ33" s="274"/>
      <c r="BR33" s="274"/>
      <c r="BS33" s="275"/>
      <c r="BT33" s="276">
        <v>1286910.95</v>
      </c>
      <c r="BU33" s="277"/>
      <c r="BV33" s="277"/>
      <c r="BW33" s="277"/>
      <c r="BX33" s="277"/>
      <c r="BY33" s="277"/>
      <c r="BZ33" s="277"/>
      <c r="CA33" s="277"/>
      <c r="CB33" s="277"/>
      <c r="CC33" s="278"/>
      <c r="CD33" s="276">
        <v>1407851.98</v>
      </c>
      <c r="CE33" s="277"/>
      <c r="CF33" s="277"/>
      <c r="CG33" s="277"/>
      <c r="CH33" s="277"/>
      <c r="CI33" s="277"/>
      <c r="CJ33" s="277"/>
      <c r="CK33" s="277"/>
      <c r="CL33" s="277"/>
      <c r="CM33" s="278"/>
      <c r="CN33" s="279"/>
      <c r="CO33" s="280"/>
      <c r="CP33" s="280"/>
      <c r="CQ33" s="280"/>
      <c r="CR33" s="280"/>
      <c r="CS33" s="280"/>
      <c r="CT33" s="280"/>
      <c r="CU33" s="280"/>
      <c r="CV33" s="280"/>
      <c r="CW33" s="280"/>
      <c r="CX33" s="280"/>
      <c r="CY33" s="280"/>
      <c r="CZ33" s="280"/>
      <c r="DA33" s="280"/>
      <c r="DB33" s="280"/>
      <c r="DC33" s="280"/>
      <c r="DD33" s="281"/>
      <c r="DJ33" s="10">
        <f>+BT34+BT35+BT36+BT37+BT38+BT39+BT40+BT41+BT42+BT43+BT45+BT46</f>
        <v>1286910.9499999997</v>
      </c>
      <c r="DK33" s="10">
        <f>+CD34+CD35+CD36+CD37+CD38+CD39+CD40+CD41+CD42+CD43+CD45+CD46</f>
        <v>1407851.9799999997</v>
      </c>
    </row>
    <row r="34" spans="1:115" s="6" customFormat="1" ht="15" customHeight="1" x14ac:dyDescent="0.2">
      <c r="A34" s="287" t="s">
        <v>17</v>
      </c>
      <c r="B34" s="288"/>
      <c r="C34" s="288"/>
      <c r="D34" s="288"/>
      <c r="E34" s="288"/>
      <c r="F34" s="288"/>
      <c r="G34" s="288"/>
      <c r="H34" s="288"/>
      <c r="I34" s="289"/>
      <c r="J34" s="5"/>
      <c r="K34" s="298" t="s">
        <v>51</v>
      </c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  <c r="AR34" s="298"/>
      <c r="AS34" s="298"/>
      <c r="AT34" s="298"/>
      <c r="AU34" s="298"/>
      <c r="AV34" s="298"/>
      <c r="AW34" s="298"/>
      <c r="AX34" s="298"/>
      <c r="AY34" s="298"/>
      <c r="AZ34" s="298"/>
      <c r="BA34" s="298"/>
      <c r="BB34" s="298"/>
      <c r="BC34" s="298"/>
      <c r="BD34" s="298"/>
      <c r="BE34" s="298"/>
      <c r="BF34" s="298"/>
      <c r="BG34" s="298"/>
      <c r="BH34" s="7"/>
      <c r="BI34" s="290" t="s">
        <v>6</v>
      </c>
      <c r="BJ34" s="291"/>
      <c r="BK34" s="291"/>
      <c r="BL34" s="291"/>
      <c r="BM34" s="291"/>
      <c r="BN34" s="291"/>
      <c r="BO34" s="291"/>
      <c r="BP34" s="291"/>
      <c r="BQ34" s="291"/>
      <c r="BR34" s="291"/>
      <c r="BS34" s="292"/>
      <c r="BT34" s="299">
        <v>36383.53</v>
      </c>
      <c r="BU34" s="300"/>
      <c r="BV34" s="300"/>
      <c r="BW34" s="300"/>
      <c r="BX34" s="300"/>
      <c r="BY34" s="300"/>
      <c r="BZ34" s="300"/>
      <c r="CA34" s="300"/>
      <c r="CB34" s="300"/>
      <c r="CC34" s="301"/>
      <c r="CD34" s="299">
        <v>42024.91</v>
      </c>
      <c r="CE34" s="300"/>
      <c r="CF34" s="300"/>
      <c r="CG34" s="300"/>
      <c r="CH34" s="300"/>
      <c r="CI34" s="300"/>
      <c r="CJ34" s="300"/>
      <c r="CK34" s="300"/>
      <c r="CL34" s="300"/>
      <c r="CM34" s="301"/>
      <c r="CN34" s="302"/>
      <c r="CO34" s="298"/>
      <c r="CP34" s="298"/>
      <c r="CQ34" s="298"/>
      <c r="CR34" s="298"/>
      <c r="CS34" s="298"/>
      <c r="CT34" s="298"/>
      <c r="CU34" s="298"/>
      <c r="CV34" s="298"/>
      <c r="CW34" s="298"/>
      <c r="CX34" s="298"/>
      <c r="CY34" s="298"/>
      <c r="CZ34" s="298"/>
      <c r="DA34" s="298"/>
      <c r="DB34" s="298"/>
      <c r="DC34" s="298"/>
      <c r="DD34" s="303"/>
    </row>
    <row r="35" spans="1:115" s="6" customFormat="1" ht="45" customHeight="1" x14ac:dyDescent="0.2">
      <c r="A35" s="287" t="s">
        <v>18</v>
      </c>
      <c r="B35" s="288"/>
      <c r="C35" s="288"/>
      <c r="D35" s="288"/>
      <c r="E35" s="288"/>
      <c r="F35" s="288"/>
      <c r="G35" s="288"/>
      <c r="H35" s="288"/>
      <c r="I35" s="289"/>
      <c r="J35" s="5"/>
      <c r="K35" s="298" t="s">
        <v>52</v>
      </c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  <c r="AL35" s="298"/>
      <c r="AM35" s="298"/>
      <c r="AN35" s="298"/>
      <c r="AO35" s="298"/>
      <c r="AP35" s="298"/>
      <c r="AQ35" s="298"/>
      <c r="AR35" s="298"/>
      <c r="AS35" s="298"/>
      <c r="AT35" s="298"/>
      <c r="AU35" s="298"/>
      <c r="AV35" s="298"/>
      <c r="AW35" s="298"/>
      <c r="AX35" s="298"/>
      <c r="AY35" s="298"/>
      <c r="AZ35" s="298"/>
      <c r="BA35" s="298"/>
      <c r="BB35" s="298"/>
      <c r="BC35" s="298"/>
      <c r="BD35" s="298"/>
      <c r="BE35" s="298"/>
      <c r="BF35" s="298"/>
      <c r="BG35" s="298"/>
      <c r="BH35" s="7"/>
      <c r="BI35" s="290" t="s">
        <v>6</v>
      </c>
      <c r="BJ35" s="291"/>
      <c r="BK35" s="291"/>
      <c r="BL35" s="291"/>
      <c r="BM35" s="291"/>
      <c r="BN35" s="291"/>
      <c r="BO35" s="291"/>
      <c r="BP35" s="291"/>
      <c r="BQ35" s="291"/>
      <c r="BR35" s="291"/>
      <c r="BS35" s="292"/>
      <c r="BT35" s="299"/>
      <c r="BU35" s="300"/>
      <c r="BV35" s="300"/>
      <c r="BW35" s="300"/>
      <c r="BX35" s="300"/>
      <c r="BY35" s="300"/>
      <c r="BZ35" s="300"/>
      <c r="CA35" s="300"/>
      <c r="CB35" s="300"/>
      <c r="CC35" s="301"/>
      <c r="CD35" s="299"/>
      <c r="CE35" s="300"/>
      <c r="CF35" s="300"/>
      <c r="CG35" s="300"/>
      <c r="CH35" s="300"/>
      <c r="CI35" s="300"/>
      <c r="CJ35" s="300"/>
      <c r="CK35" s="300"/>
      <c r="CL35" s="300"/>
      <c r="CM35" s="301"/>
      <c r="CN35" s="302"/>
      <c r="CO35" s="298"/>
      <c r="CP35" s="298"/>
      <c r="CQ35" s="298"/>
      <c r="CR35" s="298"/>
      <c r="CS35" s="298"/>
      <c r="CT35" s="298"/>
      <c r="CU35" s="298"/>
      <c r="CV35" s="298"/>
      <c r="CW35" s="298"/>
      <c r="CX35" s="298"/>
      <c r="CY35" s="298"/>
      <c r="CZ35" s="298"/>
      <c r="DA35" s="298"/>
      <c r="DB35" s="298"/>
      <c r="DC35" s="298"/>
      <c r="DD35" s="303"/>
    </row>
    <row r="36" spans="1:115" s="6" customFormat="1" ht="15" customHeight="1" x14ac:dyDescent="0.2">
      <c r="A36" s="287" t="s">
        <v>53</v>
      </c>
      <c r="B36" s="288"/>
      <c r="C36" s="288"/>
      <c r="D36" s="288"/>
      <c r="E36" s="288"/>
      <c r="F36" s="288"/>
      <c r="G36" s="288"/>
      <c r="H36" s="288"/>
      <c r="I36" s="289"/>
      <c r="J36" s="5"/>
      <c r="K36" s="298" t="s">
        <v>54</v>
      </c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8"/>
      <c r="AO36" s="298"/>
      <c r="AP36" s="298"/>
      <c r="AQ36" s="298"/>
      <c r="AR36" s="298"/>
      <c r="AS36" s="298"/>
      <c r="AT36" s="298"/>
      <c r="AU36" s="298"/>
      <c r="AV36" s="298"/>
      <c r="AW36" s="298"/>
      <c r="AX36" s="298"/>
      <c r="AY36" s="298"/>
      <c r="AZ36" s="298"/>
      <c r="BA36" s="298"/>
      <c r="BB36" s="298"/>
      <c r="BC36" s="298"/>
      <c r="BD36" s="298"/>
      <c r="BE36" s="298"/>
      <c r="BF36" s="298"/>
      <c r="BG36" s="298"/>
      <c r="BH36" s="7"/>
      <c r="BI36" s="290" t="s">
        <v>6</v>
      </c>
      <c r="BJ36" s="291"/>
      <c r="BK36" s="291"/>
      <c r="BL36" s="291"/>
      <c r="BM36" s="291"/>
      <c r="BN36" s="291"/>
      <c r="BO36" s="291"/>
      <c r="BP36" s="291"/>
      <c r="BQ36" s="291"/>
      <c r="BR36" s="291"/>
      <c r="BS36" s="292"/>
      <c r="BT36" s="299">
        <v>227263.19</v>
      </c>
      <c r="BU36" s="300"/>
      <c r="BV36" s="300"/>
      <c r="BW36" s="300"/>
      <c r="BX36" s="300"/>
      <c r="BY36" s="300"/>
      <c r="BZ36" s="300"/>
      <c r="CA36" s="300"/>
      <c r="CB36" s="300"/>
      <c r="CC36" s="301"/>
      <c r="CD36" s="299">
        <v>315949.46999999997</v>
      </c>
      <c r="CE36" s="300"/>
      <c r="CF36" s="300"/>
      <c r="CG36" s="300"/>
      <c r="CH36" s="300"/>
      <c r="CI36" s="300"/>
      <c r="CJ36" s="300"/>
      <c r="CK36" s="300"/>
      <c r="CL36" s="300"/>
      <c r="CM36" s="301"/>
      <c r="CN36" s="302"/>
      <c r="CO36" s="298"/>
      <c r="CP36" s="298"/>
      <c r="CQ36" s="298"/>
      <c r="CR36" s="298"/>
      <c r="CS36" s="298"/>
      <c r="CT36" s="298"/>
      <c r="CU36" s="298"/>
      <c r="CV36" s="298"/>
      <c r="CW36" s="298"/>
      <c r="CX36" s="298"/>
      <c r="CY36" s="298"/>
      <c r="CZ36" s="298"/>
      <c r="DA36" s="298"/>
      <c r="DB36" s="298"/>
      <c r="DC36" s="298"/>
      <c r="DD36" s="303"/>
    </row>
    <row r="37" spans="1:115" s="6" customFormat="1" ht="15" customHeight="1" x14ac:dyDescent="0.2">
      <c r="A37" s="287" t="s">
        <v>57</v>
      </c>
      <c r="B37" s="288"/>
      <c r="C37" s="288"/>
      <c r="D37" s="288"/>
      <c r="E37" s="288"/>
      <c r="F37" s="288"/>
      <c r="G37" s="288"/>
      <c r="H37" s="288"/>
      <c r="I37" s="289"/>
      <c r="J37" s="5"/>
      <c r="K37" s="298" t="s">
        <v>37</v>
      </c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  <c r="AA37" s="298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  <c r="AL37" s="298"/>
      <c r="AM37" s="298"/>
      <c r="AN37" s="298"/>
      <c r="AO37" s="298"/>
      <c r="AP37" s="298"/>
      <c r="AQ37" s="298"/>
      <c r="AR37" s="298"/>
      <c r="AS37" s="298"/>
      <c r="AT37" s="298"/>
      <c r="AU37" s="298"/>
      <c r="AV37" s="298"/>
      <c r="AW37" s="298"/>
      <c r="AX37" s="298"/>
      <c r="AY37" s="298"/>
      <c r="AZ37" s="298"/>
      <c r="BA37" s="298"/>
      <c r="BB37" s="298"/>
      <c r="BC37" s="298"/>
      <c r="BD37" s="298"/>
      <c r="BE37" s="298"/>
      <c r="BF37" s="298"/>
      <c r="BG37" s="298"/>
      <c r="BH37" s="7"/>
      <c r="BI37" s="290" t="s">
        <v>6</v>
      </c>
      <c r="BJ37" s="291"/>
      <c r="BK37" s="291"/>
      <c r="BL37" s="291"/>
      <c r="BM37" s="291"/>
      <c r="BN37" s="291"/>
      <c r="BO37" s="291"/>
      <c r="BP37" s="291"/>
      <c r="BQ37" s="291"/>
      <c r="BR37" s="291"/>
      <c r="BS37" s="292"/>
      <c r="BT37" s="299">
        <v>28983.13</v>
      </c>
      <c r="BU37" s="300"/>
      <c r="BV37" s="300"/>
      <c r="BW37" s="300"/>
      <c r="BX37" s="300"/>
      <c r="BY37" s="300"/>
      <c r="BZ37" s="300"/>
      <c r="CA37" s="300"/>
      <c r="CB37" s="300"/>
      <c r="CC37" s="301"/>
      <c r="CD37" s="299">
        <v>52356.04</v>
      </c>
      <c r="CE37" s="300"/>
      <c r="CF37" s="300"/>
      <c r="CG37" s="300"/>
      <c r="CH37" s="300"/>
      <c r="CI37" s="300"/>
      <c r="CJ37" s="300"/>
      <c r="CK37" s="300"/>
      <c r="CL37" s="300"/>
      <c r="CM37" s="301"/>
      <c r="CN37" s="302"/>
      <c r="CO37" s="298"/>
      <c r="CP37" s="298"/>
      <c r="CQ37" s="298"/>
      <c r="CR37" s="298"/>
      <c r="CS37" s="298"/>
      <c r="CT37" s="298"/>
      <c r="CU37" s="298"/>
      <c r="CV37" s="298"/>
      <c r="CW37" s="298"/>
      <c r="CX37" s="298"/>
      <c r="CY37" s="298"/>
      <c r="CZ37" s="298"/>
      <c r="DA37" s="298"/>
      <c r="DB37" s="298"/>
      <c r="DC37" s="298"/>
      <c r="DD37" s="303"/>
    </row>
    <row r="38" spans="1:115" s="6" customFormat="1" ht="45" customHeight="1" x14ac:dyDescent="0.2">
      <c r="A38" s="287" t="s">
        <v>58</v>
      </c>
      <c r="B38" s="288"/>
      <c r="C38" s="288"/>
      <c r="D38" s="288"/>
      <c r="E38" s="288"/>
      <c r="F38" s="288"/>
      <c r="G38" s="288"/>
      <c r="H38" s="288"/>
      <c r="I38" s="289"/>
      <c r="J38" s="5"/>
      <c r="K38" s="298" t="s">
        <v>186</v>
      </c>
      <c r="L38" s="298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  <c r="AR38" s="298"/>
      <c r="AS38" s="298"/>
      <c r="AT38" s="298"/>
      <c r="AU38" s="298"/>
      <c r="AV38" s="298"/>
      <c r="AW38" s="298"/>
      <c r="AX38" s="298"/>
      <c r="AY38" s="298"/>
      <c r="AZ38" s="298"/>
      <c r="BA38" s="298"/>
      <c r="BB38" s="298"/>
      <c r="BC38" s="298"/>
      <c r="BD38" s="298"/>
      <c r="BE38" s="298"/>
      <c r="BF38" s="298"/>
      <c r="BG38" s="298"/>
      <c r="BH38" s="7"/>
      <c r="BI38" s="290" t="s">
        <v>6</v>
      </c>
      <c r="BJ38" s="291"/>
      <c r="BK38" s="291"/>
      <c r="BL38" s="291"/>
      <c r="BM38" s="291"/>
      <c r="BN38" s="291"/>
      <c r="BO38" s="291"/>
      <c r="BP38" s="291"/>
      <c r="BQ38" s="291"/>
      <c r="BR38" s="291"/>
      <c r="BS38" s="292"/>
      <c r="BT38" s="299"/>
      <c r="BU38" s="300"/>
      <c r="BV38" s="300"/>
      <c r="BW38" s="300"/>
      <c r="BX38" s="300"/>
      <c r="BY38" s="300"/>
      <c r="BZ38" s="300"/>
      <c r="CA38" s="300"/>
      <c r="CB38" s="300"/>
      <c r="CC38" s="301"/>
      <c r="CD38" s="299"/>
      <c r="CE38" s="300"/>
      <c r="CF38" s="300"/>
      <c r="CG38" s="300"/>
      <c r="CH38" s="300"/>
      <c r="CI38" s="300"/>
      <c r="CJ38" s="300"/>
      <c r="CK38" s="300"/>
      <c r="CL38" s="300"/>
      <c r="CM38" s="301"/>
      <c r="CN38" s="302"/>
      <c r="CO38" s="298"/>
      <c r="CP38" s="298"/>
      <c r="CQ38" s="298"/>
      <c r="CR38" s="298"/>
      <c r="CS38" s="298"/>
      <c r="CT38" s="298"/>
      <c r="CU38" s="298"/>
      <c r="CV38" s="298"/>
      <c r="CW38" s="298"/>
      <c r="CX38" s="298"/>
      <c r="CY38" s="298"/>
      <c r="CZ38" s="298"/>
      <c r="DA38" s="298"/>
      <c r="DB38" s="298"/>
      <c r="DC38" s="298"/>
      <c r="DD38" s="303"/>
    </row>
    <row r="39" spans="1:115" s="6" customFormat="1" ht="15" customHeight="1" x14ac:dyDescent="0.2">
      <c r="A39" s="287" t="s">
        <v>59</v>
      </c>
      <c r="B39" s="288"/>
      <c r="C39" s="288"/>
      <c r="D39" s="288"/>
      <c r="E39" s="288"/>
      <c r="F39" s="288"/>
      <c r="G39" s="288"/>
      <c r="H39" s="288"/>
      <c r="I39" s="289"/>
      <c r="J39" s="5"/>
      <c r="K39" s="298" t="s">
        <v>187</v>
      </c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7"/>
      <c r="BI39" s="290" t="s">
        <v>6</v>
      </c>
      <c r="BJ39" s="291"/>
      <c r="BK39" s="291"/>
      <c r="BL39" s="291"/>
      <c r="BM39" s="291"/>
      <c r="BN39" s="291"/>
      <c r="BO39" s="291"/>
      <c r="BP39" s="291"/>
      <c r="BQ39" s="291"/>
      <c r="BR39" s="291"/>
      <c r="BS39" s="292"/>
      <c r="BT39" s="299">
        <v>389043.91</v>
      </c>
      <c r="BU39" s="300"/>
      <c r="BV39" s="300"/>
      <c r="BW39" s="300"/>
      <c r="BX39" s="300"/>
      <c r="BY39" s="300"/>
      <c r="BZ39" s="300"/>
      <c r="CA39" s="300"/>
      <c r="CB39" s="300"/>
      <c r="CC39" s="301"/>
      <c r="CD39" s="299">
        <v>340114.02</v>
      </c>
      <c r="CE39" s="300"/>
      <c r="CF39" s="300"/>
      <c r="CG39" s="300"/>
      <c r="CH39" s="300"/>
      <c r="CI39" s="300"/>
      <c r="CJ39" s="300"/>
      <c r="CK39" s="300"/>
      <c r="CL39" s="300"/>
      <c r="CM39" s="301"/>
      <c r="CN39" s="302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298"/>
      <c r="DD39" s="303"/>
    </row>
    <row r="40" spans="1:115" s="6" customFormat="1" ht="15" customHeight="1" x14ac:dyDescent="0.2">
      <c r="A40" s="287" t="s">
        <v>60</v>
      </c>
      <c r="B40" s="288"/>
      <c r="C40" s="288"/>
      <c r="D40" s="288"/>
      <c r="E40" s="288"/>
      <c r="F40" s="288"/>
      <c r="G40" s="288"/>
      <c r="H40" s="288"/>
      <c r="I40" s="289"/>
      <c r="J40" s="5"/>
      <c r="K40" s="298" t="s">
        <v>188</v>
      </c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7"/>
      <c r="BI40" s="290" t="s">
        <v>6</v>
      </c>
      <c r="BJ40" s="291"/>
      <c r="BK40" s="291"/>
      <c r="BL40" s="291"/>
      <c r="BM40" s="291"/>
      <c r="BN40" s="291"/>
      <c r="BO40" s="291"/>
      <c r="BP40" s="291"/>
      <c r="BQ40" s="291"/>
      <c r="BR40" s="291"/>
      <c r="BS40" s="292"/>
      <c r="BT40" s="299">
        <v>305000</v>
      </c>
      <c r="BU40" s="300"/>
      <c r="BV40" s="300"/>
      <c r="BW40" s="300"/>
      <c r="BX40" s="300"/>
      <c r="BY40" s="300"/>
      <c r="BZ40" s="300"/>
      <c r="CA40" s="300"/>
      <c r="CB40" s="300"/>
      <c r="CC40" s="301"/>
      <c r="CD40" s="299">
        <v>305537.73</v>
      </c>
      <c r="CE40" s="300"/>
      <c r="CF40" s="300"/>
      <c r="CG40" s="300"/>
      <c r="CH40" s="300"/>
      <c r="CI40" s="300"/>
      <c r="CJ40" s="300"/>
      <c r="CK40" s="300"/>
      <c r="CL40" s="300"/>
      <c r="CM40" s="301"/>
      <c r="CN40" s="302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298"/>
      <c r="DD40" s="303"/>
    </row>
    <row r="41" spans="1:115" s="6" customFormat="1" ht="15" customHeight="1" x14ac:dyDescent="0.2">
      <c r="A41" s="287" t="s">
        <v>68</v>
      </c>
      <c r="B41" s="288"/>
      <c r="C41" s="288"/>
      <c r="D41" s="288"/>
      <c r="E41" s="288"/>
      <c r="F41" s="288"/>
      <c r="G41" s="288"/>
      <c r="H41" s="288"/>
      <c r="I41" s="289"/>
      <c r="J41" s="5"/>
      <c r="K41" s="298" t="s">
        <v>36</v>
      </c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7"/>
      <c r="BI41" s="290" t="s">
        <v>6</v>
      </c>
      <c r="BJ41" s="291"/>
      <c r="BK41" s="291"/>
      <c r="BL41" s="291"/>
      <c r="BM41" s="291"/>
      <c r="BN41" s="291"/>
      <c r="BO41" s="291"/>
      <c r="BP41" s="291"/>
      <c r="BQ41" s="291"/>
      <c r="BR41" s="291"/>
      <c r="BS41" s="292"/>
      <c r="BT41" s="299">
        <v>78496.73</v>
      </c>
      <c r="BU41" s="300"/>
      <c r="BV41" s="300"/>
      <c r="BW41" s="300"/>
      <c r="BX41" s="300"/>
      <c r="BY41" s="300"/>
      <c r="BZ41" s="300"/>
      <c r="CA41" s="300"/>
      <c r="CB41" s="300"/>
      <c r="CC41" s="301"/>
      <c r="CD41" s="299">
        <v>132871</v>
      </c>
      <c r="CE41" s="300"/>
      <c r="CF41" s="300"/>
      <c r="CG41" s="300"/>
      <c r="CH41" s="300"/>
      <c r="CI41" s="300"/>
      <c r="CJ41" s="300"/>
      <c r="CK41" s="300"/>
      <c r="CL41" s="300"/>
      <c r="CM41" s="301"/>
      <c r="CN41" s="302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303"/>
    </row>
    <row r="42" spans="1:115" s="6" customFormat="1" ht="15" customHeight="1" x14ac:dyDescent="0.2">
      <c r="A42" s="287" t="s">
        <v>189</v>
      </c>
      <c r="B42" s="288"/>
      <c r="C42" s="288"/>
      <c r="D42" s="288"/>
      <c r="E42" s="288"/>
      <c r="F42" s="288"/>
      <c r="G42" s="288"/>
      <c r="H42" s="288"/>
      <c r="I42" s="289"/>
      <c r="J42" s="5"/>
      <c r="K42" s="298" t="s">
        <v>35</v>
      </c>
      <c r="L42" s="298"/>
      <c r="M42" s="298"/>
      <c r="N42" s="298"/>
      <c r="O42" s="298"/>
      <c r="P42" s="298"/>
      <c r="Q42" s="298"/>
      <c r="R42" s="298"/>
      <c r="S42" s="298"/>
      <c r="T42" s="298"/>
      <c r="U42" s="298"/>
      <c r="V42" s="298"/>
      <c r="W42" s="298"/>
      <c r="X42" s="298"/>
      <c r="Y42" s="298"/>
      <c r="Z42" s="298"/>
      <c r="AA42" s="298"/>
      <c r="AB42" s="298"/>
      <c r="AC42" s="298"/>
      <c r="AD42" s="298"/>
      <c r="AE42" s="298"/>
      <c r="AF42" s="298"/>
      <c r="AG42" s="298"/>
      <c r="AH42" s="298"/>
      <c r="AI42" s="298"/>
      <c r="AJ42" s="298"/>
      <c r="AK42" s="298"/>
      <c r="AL42" s="298"/>
      <c r="AM42" s="298"/>
      <c r="AN42" s="298"/>
      <c r="AO42" s="298"/>
      <c r="AP42" s="298"/>
      <c r="AQ42" s="298"/>
      <c r="AR42" s="298"/>
      <c r="AS42" s="298"/>
      <c r="AT42" s="298"/>
      <c r="AU42" s="298"/>
      <c r="AV42" s="298"/>
      <c r="AW42" s="298"/>
      <c r="AX42" s="298"/>
      <c r="AY42" s="298"/>
      <c r="AZ42" s="298"/>
      <c r="BA42" s="298"/>
      <c r="BB42" s="298"/>
      <c r="BC42" s="298"/>
      <c r="BD42" s="298"/>
      <c r="BE42" s="298"/>
      <c r="BF42" s="298"/>
      <c r="BG42" s="298"/>
      <c r="BH42" s="7"/>
      <c r="BI42" s="290" t="s">
        <v>6</v>
      </c>
      <c r="BJ42" s="291"/>
      <c r="BK42" s="291"/>
      <c r="BL42" s="291"/>
      <c r="BM42" s="291"/>
      <c r="BN42" s="291"/>
      <c r="BO42" s="291"/>
      <c r="BP42" s="291"/>
      <c r="BQ42" s="291"/>
      <c r="BR42" s="291"/>
      <c r="BS42" s="292"/>
      <c r="BT42" s="299">
        <v>49219.15</v>
      </c>
      <c r="BU42" s="300"/>
      <c r="BV42" s="300"/>
      <c r="BW42" s="300"/>
      <c r="BX42" s="300"/>
      <c r="BY42" s="300"/>
      <c r="BZ42" s="300"/>
      <c r="CA42" s="300"/>
      <c r="CB42" s="300"/>
      <c r="CC42" s="301"/>
      <c r="CD42" s="299">
        <v>27469.65</v>
      </c>
      <c r="CE42" s="300"/>
      <c r="CF42" s="300"/>
      <c r="CG42" s="300"/>
      <c r="CH42" s="300"/>
      <c r="CI42" s="300"/>
      <c r="CJ42" s="300"/>
      <c r="CK42" s="300"/>
      <c r="CL42" s="300"/>
      <c r="CM42" s="301"/>
      <c r="CN42" s="302"/>
      <c r="CO42" s="298"/>
      <c r="CP42" s="298"/>
      <c r="CQ42" s="298"/>
      <c r="CR42" s="298"/>
      <c r="CS42" s="298"/>
      <c r="CT42" s="298"/>
      <c r="CU42" s="298"/>
      <c r="CV42" s="298"/>
      <c r="CW42" s="298"/>
      <c r="CX42" s="298"/>
      <c r="CY42" s="298"/>
      <c r="CZ42" s="298"/>
      <c r="DA42" s="298"/>
      <c r="DB42" s="298"/>
      <c r="DC42" s="298"/>
      <c r="DD42" s="303"/>
    </row>
    <row r="43" spans="1:115" s="6" customFormat="1" ht="72.75" customHeight="1" x14ac:dyDescent="0.2">
      <c r="A43" s="287" t="s">
        <v>190</v>
      </c>
      <c r="B43" s="288"/>
      <c r="C43" s="288"/>
      <c r="D43" s="288"/>
      <c r="E43" s="288"/>
      <c r="F43" s="288"/>
      <c r="G43" s="288"/>
      <c r="H43" s="288"/>
      <c r="I43" s="289"/>
      <c r="J43" s="5"/>
      <c r="K43" s="298" t="s">
        <v>61</v>
      </c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98"/>
      <c r="AK43" s="298"/>
      <c r="AL43" s="298"/>
      <c r="AM43" s="298"/>
      <c r="AN43" s="298"/>
      <c r="AO43" s="298"/>
      <c r="AP43" s="298"/>
      <c r="AQ43" s="298"/>
      <c r="AR43" s="298"/>
      <c r="AS43" s="298"/>
      <c r="AT43" s="298"/>
      <c r="AU43" s="298"/>
      <c r="AV43" s="298"/>
      <c r="AW43" s="298"/>
      <c r="AX43" s="298"/>
      <c r="AY43" s="298"/>
      <c r="AZ43" s="298"/>
      <c r="BA43" s="298"/>
      <c r="BB43" s="298"/>
      <c r="BC43" s="298"/>
      <c r="BD43" s="298"/>
      <c r="BE43" s="298"/>
      <c r="BF43" s="298"/>
      <c r="BG43" s="298"/>
      <c r="BH43" s="7"/>
      <c r="BI43" s="290" t="s">
        <v>6</v>
      </c>
      <c r="BJ43" s="291"/>
      <c r="BK43" s="291"/>
      <c r="BL43" s="291"/>
      <c r="BM43" s="291"/>
      <c r="BN43" s="291"/>
      <c r="BO43" s="291"/>
      <c r="BP43" s="291"/>
      <c r="BQ43" s="291"/>
      <c r="BR43" s="291"/>
      <c r="BS43" s="292"/>
      <c r="BT43" s="299">
        <v>72000.44</v>
      </c>
      <c r="BU43" s="300"/>
      <c r="BV43" s="300"/>
      <c r="BW43" s="300"/>
      <c r="BX43" s="300"/>
      <c r="BY43" s="300"/>
      <c r="BZ43" s="300"/>
      <c r="CA43" s="300"/>
      <c r="CB43" s="300"/>
      <c r="CC43" s="301"/>
      <c r="CD43" s="299"/>
      <c r="CE43" s="300"/>
      <c r="CF43" s="300"/>
      <c r="CG43" s="300"/>
      <c r="CH43" s="300"/>
      <c r="CI43" s="300"/>
      <c r="CJ43" s="300"/>
      <c r="CK43" s="300"/>
      <c r="CL43" s="300"/>
      <c r="CM43" s="301"/>
      <c r="CN43" s="302"/>
      <c r="CO43" s="298"/>
      <c r="CP43" s="298"/>
      <c r="CQ43" s="298"/>
      <c r="CR43" s="298"/>
      <c r="CS43" s="298"/>
      <c r="CT43" s="298"/>
      <c r="CU43" s="298"/>
      <c r="CV43" s="298"/>
      <c r="CW43" s="298"/>
      <c r="CX43" s="298"/>
      <c r="CY43" s="298"/>
      <c r="CZ43" s="298"/>
      <c r="DA43" s="298"/>
      <c r="DB43" s="298"/>
      <c r="DC43" s="298"/>
      <c r="DD43" s="303"/>
    </row>
    <row r="44" spans="1:115" s="6" customFormat="1" ht="30" customHeight="1" x14ac:dyDescent="0.2">
      <c r="A44" s="287" t="s">
        <v>191</v>
      </c>
      <c r="B44" s="288"/>
      <c r="C44" s="288"/>
      <c r="D44" s="288"/>
      <c r="E44" s="288"/>
      <c r="F44" s="288"/>
      <c r="G44" s="288"/>
      <c r="H44" s="288"/>
      <c r="I44" s="289"/>
      <c r="J44" s="5"/>
      <c r="K44" s="298" t="s">
        <v>63</v>
      </c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8"/>
      <c r="AH44" s="298"/>
      <c r="AI44" s="298"/>
      <c r="AJ44" s="298"/>
      <c r="AK44" s="298"/>
      <c r="AL44" s="298"/>
      <c r="AM44" s="298"/>
      <c r="AN44" s="298"/>
      <c r="AO44" s="298"/>
      <c r="AP44" s="298"/>
      <c r="AQ44" s="298"/>
      <c r="AR44" s="298"/>
      <c r="AS44" s="298"/>
      <c r="AT44" s="298"/>
      <c r="AU44" s="298"/>
      <c r="AV44" s="298"/>
      <c r="AW44" s="298"/>
      <c r="AX44" s="298"/>
      <c r="AY44" s="298"/>
      <c r="AZ44" s="298"/>
      <c r="BA44" s="298"/>
      <c r="BB44" s="298"/>
      <c r="BC44" s="298"/>
      <c r="BD44" s="298"/>
      <c r="BE44" s="298"/>
      <c r="BF44" s="298"/>
      <c r="BG44" s="298"/>
      <c r="BH44" s="7"/>
      <c r="BI44" s="290" t="s">
        <v>64</v>
      </c>
      <c r="BJ44" s="291"/>
      <c r="BK44" s="291"/>
      <c r="BL44" s="291"/>
      <c r="BM44" s="291"/>
      <c r="BN44" s="291"/>
      <c r="BO44" s="291"/>
      <c r="BP44" s="291"/>
      <c r="BQ44" s="291"/>
      <c r="BR44" s="291"/>
      <c r="BS44" s="292"/>
      <c r="BT44" s="299"/>
      <c r="BU44" s="300"/>
      <c r="BV44" s="300"/>
      <c r="BW44" s="300"/>
      <c r="BX44" s="300"/>
      <c r="BY44" s="300"/>
      <c r="BZ44" s="300"/>
      <c r="CA44" s="300"/>
      <c r="CB44" s="300"/>
      <c r="CC44" s="301"/>
      <c r="CD44" s="299"/>
      <c r="CE44" s="300"/>
      <c r="CF44" s="300"/>
      <c r="CG44" s="300"/>
      <c r="CH44" s="300"/>
      <c r="CI44" s="300"/>
      <c r="CJ44" s="300"/>
      <c r="CK44" s="300"/>
      <c r="CL44" s="300"/>
      <c r="CM44" s="301"/>
      <c r="CN44" s="302"/>
      <c r="CO44" s="298"/>
      <c r="CP44" s="298"/>
      <c r="CQ44" s="298"/>
      <c r="CR44" s="298"/>
      <c r="CS44" s="298"/>
      <c r="CT44" s="298"/>
      <c r="CU44" s="298"/>
      <c r="CV44" s="298"/>
      <c r="CW44" s="298"/>
      <c r="CX44" s="298"/>
      <c r="CY44" s="298"/>
      <c r="CZ44" s="298"/>
      <c r="DA44" s="298"/>
      <c r="DB44" s="298"/>
      <c r="DC44" s="298"/>
      <c r="DD44" s="303"/>
    </row>
    <row r="45" spans="1:115" s="6" customFormat="1" ht="111.75" customHeight="1" x14ac:dyDescent="0.2">
      <c r="A45" s="287" t="s">
        <v>192</v>
      </c>
      <c r="B45" s="288"/>
      <c r="C45" s="288"/>
      <c r="D45" s="288"/>
      <c r="E45" s="288"/>
      <c r="F45" s="288"/>
      <c r="G45" s="288"/>
      <c r="H45" s="288"/>
      <c r="I45" s="289"/>
      <c r="J45" s="5"/>
      <c r="K45" s="298" t="s">
        <v>122</v>
      </c>
      <c r="L45" s="298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98"/>
      <c r="AK45" s="298"/>
      <c r="AL45" s="298"/>
      <c r="AM45" s="298"/>
      <c r="AN45" s="298"/>
      <c r="AO45" s="298"/>
      <c r="AP45" s="298"/>
      <c r="AQ45" s="298"/>
      <c r="AR45" s="298"/>
      <c r="AS45" s="298"/>
      <c r="AT45" s="298"/>
      <c r="AU45" s="298"/>
      <c r="AV45" s="298"/>
      <c r="AW45" s="298"/>
      <c r="AX45" s="298"/>
      <c r="AY45" s="298"/>
      <c r="AZ45" s="298"/>
      <c r="BA45" s="298"/>
      <c r="BB45" s="298"/>
      <c r="BC45" s="298"/>
      <c r="BD45" s="298"/>
      <c r="BE45" s="298"/>
      <c r="BF45" s="298"/>
      <c r="BG45" s="298"/>
      <c r="BH45" s="7"/>
      <c r="BI45" s="290" t="s">
        <v>6</v>
      </c>
      <c r="BJ45" s="291"/>
      <c r="BK45" s="291"/>
      <c r="BL45" s="291"/>
      <c r="BM45" s="291"/>
      <c r="BN45" s="291"/>
      <c r="BO45" s="291"/>
      <c r="BP45" s="291"/>
      <c r="BQ45" s="291"/>
      <c r="BR45" s="291"/>
      <c r="BS45" s="292"/>
      <c r="BT45" s="299"/>
      <c r="BU45" s="300"/>
      <c r="BV45" s="300"/>
      <c r="BW45" s="300"/>
      <c r="BX45" s="300"/>
      <c r="BY45" s="300"/>
      <c r="BZ45" s="300"/>
      <c r="CA45" s="300"/>
      <c r="CB45" s="300"/>
      <c r="CC45" s="301"/>
      <c r="CD45" s="299"/>
      <c r="CE45" s="300"/>
      <c r="CF45" s="300"/>
      <c r="CG45" s="300"/>
      <c r="CH45" s="300"/>
      <c r="CI45" s="300"/>
      <c r="CJ45" s="300"/>
      <c r="CK45" s="300"/>
      <c r="CL45" s="300"/>
      <c r="CM45" s="301"/>
      <c r="CN45" s="302"/>
      <c r="CO45" s="298"/>
      <c r="CP45" s="298"/>
      <c r="CQ45" s="298"/>
      <c r="CR45" s="298"/>
      <c r="CS45" s="298"/>
      <c r="CT45" s="298"/>
      <c r="CU45" s="298"/>
      <c r="CV45" s="298"/>
      <c r="CW45" s="298"/>
      <c r="CX45" s="298"/>
      <c r="CY45" s="298"/>
      <c r="CZ45" s="298"/>
      <c r="DA45" s="298"/>
      <c r="DB45" s="298"/>
      <c r="DC45" s="298"/>
      <c r="DD45" s="303"/>
    </row>
    <row r="46" spans="1:115" s="6" customFormat="1" ht="30" customHeight="1" x14ac:dyDescent="0.2">
      <c r="A46" s="287" t="s">
        <v>193</v>
      </c>
      <c r="B46" s="288"/>
      <c r="C46" s="288"/>
      <c r="D46" s="288"/>
      <c r="E46" s="288"/>
      <c r="F46" s="288"/>
      <c r="G46" s="288"/>
      <c r="H46" s="288"/>
      <c r="I46" s="289"/>
      <c r="J46" s="5"/>
      <c r="K46" s="298" t="s">
        <v>194</v>
      </c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  <c r="AI46" s="298"/>
      <c r="AJ46" s="298"/>
      <c r="AK46" s="298"/>
      <c r="AL46" s="298"/>
      <c r="AM46" s="298"/>
      <c r="AN46" s="298"/>
      <c r="AO46" s="298"/>
      <c r="AP46" s="298"/>
      <c r="AQ46" s="298"/>
      <c r="AR46" s="298"/>
      <c r="AS46" s="298"/>
      <c r="AT46" s="298"/>
      <c r="AU46" s="298"/>
      <c r="AV46" s="298"/>
      <c r="AW46" s="298"/>
      <c r="AX46" s="298"/>
      <c r="AY46" s="298"/>
      <c r="AZ46" s="298"/>
      <c r="BA46" s="298"/>
      <c r="BB46" s="298"/>
      <c r="BC46" s="298"/>
      <c r="BD46" s="298"/>
      <c r="BE46" s="298"/>
      <c r="BF46" s="298"/>
      <c r="BG46" s="298"/>
      <c r="BH46" s="7"/>
      <c r="BI46" s="290" t="s">
        <v>6</v>
      </c>
      <c r="BJ46" s="291"/>
      <c r="BK46" s="291"/>
      <c r="BL46" s="291"/>
      <c r="BM46" s="291"/>
      <c r="BN46" s="291"/>
      <c r="BO46" s="291"/>
      <c r="BP46" s="291"/>
      <c r="BQ46" s="291"/>
      <c r="BR46" s="291"/>
      <c r="BS46" s="292"/>
      <c r="BT46" s="299">
        <v>100520.87</v>
      </c>
      <c r="BU46" s="300"/>
      <c r="BV46" s="300"/>
      <c r="BW46" s="300"/>
      <c r="BX46" s="300"/>
      <c r="BY46" s="300"/>
      <c r="BZ46" s="300"/>
      <c r="CA46" s="300"/>
      <c r="CB46" s="300"/>
      <c r="CC46" s="301"/>
      <c r="CD46" s="299">
        <v>191529.16</v>
      </c>
      <c r="CE46" s="300"/>
      <c r="CF46" s="300"/>
      <c r="CG46" s="300"/>
      <c r="CH46" s="300"/>
      <c r="CI46" s="300"/>
      <c r="CJ46" s="300"/>
      <c r="CK46" s="300"/>
      <c r="CL46" s="300"/>
      <c r="CM46" s="301"/>
      <c r="CN46" s="302"/>
      <c r="CO46" s="298"/>
      <c r="CP46" s="298"/>
      <c r="CQ46" s="298"/>
      <c r="CR46" s="298"/>
      <c r="CS46" s="298"/>
      <c r="CT46" s="298"/>
      <c r="CU46" s="298"/>
      <c r="CV46" s="298"/>
      <c r="CW46" s="298"/>
      <c r="CX46" s="298"/>
      <c r="CY46" s="298"/>
      <c r="CZ46" s="298"/>
      <c r="DA46" s="298"/>
      <c r="DB46" s="298"/>
      <c r="DC46" s="298"/>
      <c r="DD46" s="303"/>
    </row>
    <row r="47" spans="1:115" s="6" customFormat="1" ht="45" customHeight="1" x14ac:dyDescent="0.2">
      <c r="A47" s="270" t="s">
        <v>19</v>
      </c>
      <c r="B47" s="271"/>
      <c r="C47" s="271"/>
      <c r="D47" s="271"/>
      <c r="E47" s="271"/>
      <c r="F47" s="271"/>
      <c r="G47" s="271"/>
      <c r="H47" s="271"/>
      <c r="I47" s="272"/>
      <c r="J47" s="8"/>
      <c r="K47" s="280" t="s">
        <v>195</v>
      </c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280"/>
      <c r="BH47" s="9"/>
      <c r="BI47" s="273" t="s">
        <v>6</v>
      </c>
      <c r="BJ47" s="274"/>
      <c r="BK47" s="274"/>
      <c r="BL47" s="274"/>
      <c r="BM47" s="274"/>
      <c r="BN47" s="274"/>
      <c r="BO47" s="274"/>
      <c r="BP47" s="274"/>
      <c r="BQ47" s="274"/>
      <c r="BR47" s="274"/>
      <c r="BS47" s="275"/>
      <c r="BT47" s="276">
        <v>-210265.76</v>
      </c>
      <c r="BU47" s="277"/>
      <c r="BV47" s="277"/>
      <c r="BW47" s="277"/>
      <c r="BX47" s="277"/>
      <c r="BY47" s="277"/>
      <c r="BZ47" s="277"/>
      <c r="CA47" s="277"/>
      <c r="CB47" s="277"/>
      <c r="CC47" s="278"/>
      <c r="CD47" s="276"/>
      <c r="CE47" s="277"/>
      <c r="CF47" s="277"/>
      <c r="CG47" s="277"/>
      <c r="CH47" s="277"/>
      <c r="CI47" s="277"/>
      <c r="CJ47" s="277"/>
      <c r="CK47" s="277"/>
      <c r="CL47" s="277"/>
      <c r="CM47" s="278"/>
      <c r="CN47" s="279"/>
      <c r="CO47" s="280"/>
      <c r="CP47" s="280"/>
      <c r="CQ47" s="280"/>
      <c r="CR47" s="280"/>
      <c r="CS47" s="280"/>
      <c r="CT47" s="280"/>
      <c r="CU47" s="280"/>
      <c r="CV47" s="280"/>
      <c r="CW47" s="280"/>
      <c r="CX47" s="280"/>
      <c r="CY47" s="280"/>
      <c r="CZ47" s="280"/>
      <c r="DA47" s="280"/>
      <c r="DB47" s="280"/>
      <c r="DC47" s="280"/>
      <c r="DD47" s="281"/>
    </row>
    <row r="48" spans="1:115" s="6" customFormat="1" ht="30" customHeight="1" x14ac:dyDescent="0.2">
      <c r="A48" s="287" t="s">
        <v>20</v>
      </c>
      <c r="B48" s="288"/>
      <c r="C48" s="288"/>
      <c r="D48" s="288"/>
      <c r="E48" s="288"/>
      <c r="F48" s="288"/>
      <c r="G48" s="288"/>
      <c r="H48" s="288"/>
      <c r="I48" s="289"/>
      <c r="J48" s="5"/>
      <c r="K48" s="298" t="s">
        <v>202</v>
      </c>
      <c r="L48" s="298"/>
      <c r="M48" s="298"/>
      <c r="N48" s="298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8"/>
      <c r="Z48" s="298"/>
      <c r="AA48" s="298"/>
      <c r="AB48" s="298"/>
      <c r="AC48" s="298"/>
      <c r="AD48" s="298"/>
      <c r="AE48" s="298"/>
      <c r="AF48" s="298"/>
      <c r="AG48" s="298"/>
      <c r="AH48" s="298"/>
      <c r="AI48" s="298"/>
      <c r="AJ48" s="298"/>
      <c r="AK48" s="298"/>
      <c r="AL48" s="298"/>
      <c r="AM48" s="298"/>
      <c r="AN48" s="298"/>
      <c r="AO48" s="298"/>
      <c r="AP48" s="298"/>
      <c r="AQ48" s="298"/>
      <c r="AR48" s="298"/>
      <c r="AS48" s="298"/>
      <c r="AT48" s="298"/>
      <c r="AU48" s="298"/>
      <c r="AV48" s="298"/>
      <c r="AW48" s="298"/>
      <c r="AX48" s="298"/>
      <c r="AY48" s="298"/>
      <c r="AZ48" s="298"/>
      <c r="BA48" s="298"/>
      <c r="BB48" s="298"/>
      <c r="BC48" s="298"/>
      <c r="BD48" s="298"/>
      <c r="BE48" s="298"/>
      <c r="BF48" s="298"/>
      <c r="BG48" s="298"/>
      <c r="BH48" s="7"/>
      <c r="BI48" s="290" t="s">
        <v>6</v>
      </c>
      <c r="BJ48" s="291"/>
      <c r="BK48" s="291"/>
      <c r="BL48" s="291"/>
      <c r="BM48" s="291"/>
      <c r="BN48" s="291"/>
      <c r="BO48" s="291"/>
      <c r="BP48" s="291"/>
      <c r="BQ48" s="291"/>
      <c r="BR48" s="291"/>
      <c r="BS48" s="292"/>
      <c r="BT48" s="299">
        <f>+BT22+BT26+BT24</f>
        <v>755861.09</v>
      </c>
      <c r="BU48" s="300"/>
      <c r="BV48" s="300"/>
      <c r="BW48" s="300"/>
      <c r="BX48" s="300"/>
      <c r="BY48" s="300"/>
      <c r="BZ48" s="300"/>
      <c r="CA48" s="300"/>
      <c r="CB48" s="300"/>
      <c r="CC48" s="301"/>
      <c r="CD48" s="299">
        <f>+CD22+CD26+CD24</f>
        <v>723032.61</v>
      </c>
      <c r="CE48" s="300"/>
      <c r="CF48" s="300"/>
      <c r="CG48" s="300"/>
      <c r="CH48" s="300"/>
      <c r="CI48" s="300"/>
      <c r="CJ48" s="300"/>
      <c r="CK48" s="300"/>
      <c r="CL48" s="300"/>
      <c r="CM48" s="301"/>
      <c r="CN48" s="302"/>
      <c r="CO48" s="298"/>
      <c r="CP48" s="298"/>
      <c r="CQ48" s="298"/>
      <c r="CR48" s="298"/>
      <c r="CS48" s="298"/>
      <c r="CT48" s="298"/>
      <c r="CU48" s="298"/>
      <c r="CV48" s="298"/>
      <c r="CW48" s="298"/>
      <c r="CX48" s="298"/>
      <c r="CY48" s="298"/>
      <c r="CZ48" s="298"/>
      <c r="DA48" s="298"/>
      <c r="DB48" s="298"/>
      <c r="DC48" s="298"/>
      <c r="DD48" s="303"/>
    </row>
    <row r="49" spans="1:108" s="6" customFormat="1" ht="45" customHeight="1" x14ac:dyDescent="0.2">
      <c r="A49" s="287" t="s">
        <v>21</v>
      </c>
      <c r="B49" s="288"/>
      <c r="C49" s="288"/>
      <c r="D49" s="288"/>
      <c r="E49" s="288"/>
      <c r="F49" s="288"/>
      <c r="G49" s="288"/>
      <c r="H49" s="288"/>
      <c r="I49" s="289"/>
      <c r="J49" s="5"/>
      <c r="K49" s="298" t="s">
        <v>83</v>
      </c>
      <c r="L49" s="298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8"/>
      <c r="Z49" s="298"/>
      <c r="AA49" s="298"/>
      <c r="AB49" s="298"/>
      <c r="AC49" s="298"/>
      <c r="AD49" s="298"/>
      <c r="AE49" s="298"/>
      <c r="AF49" s="298"/>
      <c r="AG49" s="298"/>
      <c r="AH49" s="298"/>
      <c r="AI49" s="298"/>
      <c r="AJ49" s="298"/>
      <c r="AK49" s="298"/>
      <c r="AL49" s="298"/>
      <c r="AM49" s="298"/>
      <c r="AN49" s="298"/>
      <c r="AO49" s="298"/>
      <c r="AP49" s="298"/>
      <c r="AQ49" s="298"/>
      <c r="AR49" s="298"/>
      <c r="AS49" s="298"/>
      <c r="AT49" s="298"/>
      <c r="AU49" s="298"/>
      <c r="AV49" s="298"/>
      <c r="AW49" s="298"/>
      <c r="AX49" s="298"/>
      <c r="AY49" s="298"/>
      <c r="AZ49" s="298"/>
      <c r="BA49" s="298"/>
      <c r="BB49" s="298"/>
      <c r="BC49" s="298"/>
      <c r="BD49" s="298"/>
      <c r="BE49" s="298"/>
      <c r="BF49" s="298"/>
      <c r="BG49" s="298"/>
      <c r="BH49" s="7"/>
      <c r="BI49" s="290" t="s">
        <v>6</v>
      </c>
      <c r="BJ49" s="291"/>
      <c r="BK49" s="291"/>
      <c r="BL49" s="291"/>
      <c r="BM49" s="291"/>
      <c r="BN49" s="291"/>
      <c r="BO49" s="291"/>
      <c r="BP49" s="291"/>
      <c r="BQ49" s="291"/>
      <c r="BR49" s="291"/>
      <c r="BS49" s="292"/>
      <c r="BT49" s="299">
        <v>893964.05</v>
      </c>
      <c r="BU49" s="300"/>
      <c r="BV49" s="300"/>
      <c r="BW49" s="300"/>
      <c r="BX49" s="300"/>
      <c r="BY49" s="300"/>
      <c r="BZ49" s="300"/>
      <c r="CA49" s="300"/>
      <c r="CB49" s="300"/>
      <c r="CC49" s="301"/>
      <c r="CD49" s="299">
        <v>1150132.1499999999</v>
      </c>
      <c r="CE49" s="300"/>
      <c r="CF49" s="300"/>
      <c r="CG49" s="300"/>
      <c r="CH49" s="300"/>
      <c r="CI49" s="300"/>
      <c r="CJ49" s="300"/>
      <c r="CK49" s="300"/>
      <c r="CL49" s="300"/>
      <c r="CM49" s="301"/>
      <c r="CN49" s="302"/>
      <c r="CO49" s="298"/>
      <c r="CP49" s="298"/>
      <c r="CQ49" s="298"/>
      <c r="CR49" s="298"/>
      <c r="CS49" s="298"/>
      <c r="CT49" s="298"/>
      <c r="CU49" s="298"/>
      <c r="CV49" s="298"/>
      <c r="CW49" s="298"/>
      <c r="CX49" s="298"/>
      <c r="CY49" s="298"/>
      <c r="CZ49" s="298"/>
      <c r="DA49" s="298"/>
      <c r="DB49" s="298"/>
      <c r="DC49" s="298"/>
      <c r="DD49" s="303"/>
    </row>
    <row r="50" spans="1:108" s="6" customFormat="1" ht="30" customHeight="1" x14ac:dyDescent="0.2">
      <c r="A50" s="287" t="s">
        <v>8</v>
      </c>
      <c r="B50" s="288"/>
      <c r="C50" s="288"/>
      <c r="D50" s="288"/>
      <c r="E50" s="288"/>
      <c r="F50" s="288"/>
      <c r="G50" s="288"/>
      <c r="H50" s="288"/>
      <c r="I50" s="289"/>
      <c r="J50" s="5"/>
      <c r="K50" s="298" t="s">
        <v>167</v>
      </c>
      <c r="L50" s="298"/>
      <c r="M50" s="298"/>
      <c r="N50" s="298"/>
      <c r="O50" s="298"/>
      <c r="P50" s="298"/>
      <c r="Q50" s="298"/>
      <c r="R50" s="298"/>
      <c r="S50" s="298"/>
      <c r="T50" s="298"/>
      <c r="U50" s="298"/>
      <c r="V50" s="298"/>
      <c r="W50" s="298"/>
      <c r="X50" s="298"/>
      <c r="Y50" s="298"/>
      <c r="Z50" s="298"/>
      <c r="AA50" s="298"/>
      <c r="AB50" s="298"/>
      <c r="AC50" s="298"/>
      <c r="AD50" s="298"/>
      <c r="AE50" s="298"/>
      <c r="AF50" s="298"/>
      <c r="AG50" s="298"/>
      <c r="AH50" s="298"/>
      <c r="AI50" s="298"/>
      <c r="AJ50" s="298"/>
      <c r="AK50" s="298"/>
      <c r="AL50" s="298"/>
      <c r="AM50" s="298"/>
      <c r="AN50" s="298"/>
      <c r="AO50" s="298"/>
      <c r="AP50" s="298"/>
      <c r="AQ50" s="298"/>
      <c r="AR50" s="298"/>
      <c r="AS50" s="298"/>
      <c r="AT50" s="298"/>
      <c r="AU50" s="298"/>
      <c r="AV50" s="298"/>
      <c r="AW50" s="298"/>
      <c r="AX50" s="298"/>
      <c r="AY50" s="298"/>
      <c r="AZ50" s="298"/>
      <c r="BA50" s="298"/>
      <c r="BB50" s="298"/>
      <c r="BC50" s="298"/>
      <c r="BD50" s="298"/>
      <c r="BE50" s="298"/>
      <c r="BF50" s="298"/>
      <c r="BG50" s="298"/>
      <c r="BH50" s="7"/>
      <c r="BI50" s="290" t="s">
        <v>125</v>
      </c>
      <c r="BJ50" s="291"/>
      <c r="BK50" s="291"/>
      <c r="BL50" s="291"/>
      <c r="BM50" s="291"/>
      <c r="BN50" s="291"/>
      <c r="BO50" s="291"/>
      <c r="BP50" s="291"/>
      <c r="BQ50" s="291"/>
      <c r="BR50" s="291"/>
      <c r="BS50" s="292"/>
      <c r="BT50" s="299">
        <v>517626.3</v>
      </c>
      <c r="BU50" s="300"/>
      <c r="BV50" s="300"/>
      <c r="BW50" s="300"/>
      <c r="BX50" s="300"/>
      <c r="BY50" s="300"/>
      <c r="BZ50" s="300"/>
      <c r="CA50" s="300"/>
      <c r="CB50" s="300"/>
      <c r="CC50" s="301"/>
      <c r="CD50" s="299">
        <v>707634.88488416001</v>
      </c>
      <c r="CE50" s="300"/>
      <c r="CF50" s="300"/>
      <c r="CG50" s="300"/>
      <c r="CH50" s="300"/>
      <c r="CI50" s="300"/>
      <c r="CJ50" s="300"/>
      <c r="CK50" s="300"/>
      <c r="CL50" s="300"/>
      <c r="CM50" s="301"/>
      <c r="CN50" s="302"/>
      <c r="CO50" s="298"/>
      <c r="CP50" s="298"/>
      <c r="CQ50" s="298"/>
      <c r="CR50" s="298"/>
      <c r="CS50" s="298"/>
      <c r="CT50" s="298"/>
      <c r="CU50" s="298"/>
      <c r="CV50" s="298"/>
      <c r="CW50" s="298"/>
      <c r="CX50" s="298"/>
      <c r="CY50" s="298"/>
      <c r="CZ50" s="298"/>
      <c r="DA50" s="298"/>
      <c r="DB50" s="298"/>
      <c r="DC50" s="298"/>
      <c r="DD50" s="303"/>
    </row>
    <row r="51" spans="1:108" s="6" customFormat="1" ht="60" customHeight="1" x14ac:dyDescent="0.2">
      <c r="A51" s="287" t="s">
        <v>9</v>
      </c>
      <c r="B51" s="288"/>
      <c r="C51" s="288"/>
      <c r="D51" s="288"/>
      <c r="E51" s="288"/>
      <c r="F51" s="288"/>
      <c r="G51" s="288"/>
      <c r="H51" s="288"/>
      <c r="I51" s="289"/>
      <c r="J51" s="5"/>
      <c r="K51" s="298" t="s">
        <v>168</v>
      </c>
      <c r="L51" s="298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8"/>
      <c r="Z51" s="298"/>
      <c r="AA51" s="298"/>
      <c r="AB51" s="298"/>
      <c r="AC51" s="298"/>
      <c r="AD51" s="298"/>
      <c r="AE51" s="298"/>
      <c r="AF51" s="298"/>
      <c r="AG51" s="298"/>
      <c r="AH51" s="298"/>
      <c r="AI51" s="298"/>
      <c r="AJ51" s="298"/>
      <c r="AK51" s="298"/>
      <c r="AL51" s="298"/>
      <c r="AM51" s="298"/>
      <c r="AN51" s="298"/>
      <c r="AO51" s="298"/>
      <c r="AP51" s="298"/>
      <c r="AQ51" s="298"/>
      <c r="AR51" s="298"/>
      <c r="AS51" s="298"/>
      <c r="AT51" s="298"/>
      <c r="AU51" s="298"/>
      <c r="AV51" s="298"/>
      <c r="AW51" s="298"/>
      <c r="AX51" s="298"/>
      <c r="AY51" s="298"/>
      <c r="AZ51" s="298"/>
      <c r="BA51" s="298"/>
      <c r="BB51" s="298"/>
      <c r="BC51" s="298"/>
      <c r="BD51" s="298"/>
      <c r="BE51" s="298"/>
      <c r="BF51" s="298"/>
      <c r="BG51" s="298"/>
      <c r="BH51" s="7"/>
      <c r="BI51" s="290" t="s">
        <v>6</v>
      </c>
      <c r="BJ51" s="291"/>
      <c r="BK51" s="291"/>
      <c r="BL51" s="291"/>
      <c r="BM51" s="291"/>
      <c r="BN51" s="291"/>
      <c r="BO51" s="291"/>
      <c r="BP51" s="291"/>
      <c r="BQ51" s="291"/>
      <c r="BR51" s="291"/>
      <c r="BS51" s="292"/>
      <c r="BT51" s="299">
        <f>BT49/BT50</f>
        <v>1.7270452641220124</v>
      </c>
      <c r="BU51" s="300"/>
      <c r="BV51" s="300"/>
      <c r="BW51" s="300"/>
      <c r="BX51" s="300"/>
      <c r="BY51" s="300"/>
      <c r="BZ51" s="300"/>
      <c r="CA51" s="300"/>
      <c r="CB51" s="300"/>
      <c r="CC51" s="301"/>
      <c r="CD51" s="299">
        <f>CD49/CD50</f>
        <v>1.6253186135506545</v>
      </c>
      <c r="CE51" s="300"/>
      <c r="CF51" s="300"/>
      <c r="CG51" s="300"/>
      <c r="CH51" s="300"/>
      <c r="CI51" s="300"/>
      <c r="CJ51" s="300"/>
      <c r="CK51" s="300"/>
      <c r="CL51" s="300"/>
      <c r="CM51" s="301"/>
      <c r="CN51" s="302"/>
      <c r="CO51" s="298"/>
      <c r="CP51" s="298"/>
      <c r="CQ51" s="298"/>
      <c r="CR51" s="298"/>
      <c r="CS51" s="298"/>
      <c r="CT51" s="298"/>
      <c r="CU51" s="298"/>
      <c r="CV51" s="298"/>
      <c r="CW51" s="298"/>
      <c r="CX51" s="298"/>
      <c r="CY51" s="298"/>
      <c r="CZ51" s="298"/>
      <c r="DA51" s="298"/>
      <c r="DB51" s="298"/>
      <c r="DC51" s="298"/>
      <c r="DD51" s="303"/>
    </row>
    <row r="52" spans="1:108" s="6" customFormat="1" ht="57" customHeight="1" x14ac:dyDescent="0.2">
      <c r="A52" s="287" t="s">
        <v>34</v>
      </c>
      <c r="B52" s="288"/>
      <c r="C52" s="288"/>
      <c r="D52" s="288"/>
      <c r="E52" s="288"/>
      <c r="F52" s="288"/>
      <c r="G52" s="288"/>
      <c r="H52" s="288"/>
      <c r="I52" s="289"/>
      <c r="J52" s="5"/>
      <c r="K52" s="298" t="s">
        <v>90</v>
      </c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  <c r="AA52" s="298"/>
      <c r="AB52" s="298"/>
      <c r="AC52" s="298"/>
      <c r="AD52" s="298"/>
      <c r="AE52" s="298"/>
      <c r="AF52" s="298"/>
      <c r="AG52" s="298"/>
      <c r="AH52" s="298"/>
      <c r="AI52" s="298"/>
      <c r="AJ52" s="298"/>
      <c r="AK52" s="298"/>
      <c r="AL52" s="298"/>
      <c r="AM52" s="298"/>
      <c r="AN52" s="298"/>
      <c r="AO52" s="298"/>
      <c r="AP52" s="298"/>
      <c r="AQ52" s="298"/>
      <c r="AR52" s="298"/>
      <c r="AS52" s="298"/>
      <c r="AT52" s="298"/>
      <c r="AU52" s="298"/>
      <c r="AV52" s="298"/>
      <c r="AW52" s="298"/>
      <c r="AX52" s="298"/>
      <c r="AY52" s="298"/>
      <c r="AZ52" s="298"/>
      <c r="BA52" s="298"/>
      <c r="BB52" s="298"/>
      <c r="BC52" s="298"/>
      <c r="BD52" s="298"/>
      <c r="BE52" s="298"/>
      <c r="BF52" s="298"/>
      <c r="BG52" s="298"/>
      <c r="BH52" s="7"/>
      <c r="BI52" s="290" t="s">
        <v>32</v>
      </c>
      <c r="BJ52" s="291"/>
      <c r="BK52" s="291"/>
      <c r="BL52" s="291"/>
      <c r="BM52" s="291"/>
      <c r="BN52" s="291"/>
      <c r="BO52" s="291"/>
      <c r="BP52" s="291"/>
      <c r="BQ52" s="291"/>
      <c r="BR52" s="291"/>
      <c r="BS52" s="292"/>
      <c r="BT52" s="299" t="s">
        <v>32</v>
      </c>
      <c r="BU52" s="300"/>
      <c r="BV52" s="300"/>
      <c r="BW52" s="300"/>
      <c r="BX52" s="300"/>
      <c r="BY52" s="300"/>
      <c r="BZ52" s="300"/>
      <c r="CA52" s="300"/>
      <c r="CB52" s="300"/>
      <c r="CC52" s="301"/>
      <c r="CD52" s="299" t="s">
        <v>32</v>
      </c>
      <c r="CE52" s="300"/>
      <c r="CF52" s="300"/>
      <c r="CG52" s="300"/>
      <c r="CH52" s="300"/>
      <c r="CI52" s="300"/>
      <c r="CJ52" s="300"/>
      <c r="CK52" s="300"/>
      <c r="CL52" s="300"/>
      <c r="CM52" s="301"/>
      <c r="CN52" s="293" t="s">
        <v>32</v>
      </c>
      <c r="CO52" s="294"/>
      <c r="CP52" s="294"/>
      <c r="CQ52" s="294"/>
      <c r="CR52" s="294"/>
      <c r="CS52" s="294"/>
      <c r="CT52" s="294"/>
      <c r="CU52" s="294"/>
      <c r="CV52" s="294"/>
      <c r="CW52" s="294"/>
      <c r="CX52" s="294"/>
      <c r="CY52" s="294"/>
      <c r="CZ52" s="294"/>
      <c r="DA52" s="294"/>
      <c r="DB52" s="294"/>
      <c r="DC52" s="294"/>
      <c r="DD52" s="295"/>
    </row>
    <row r="53" spans="1:108" s="6" customFormat="1" ht="30" customHeight="1" x14ac:dyDescent="0.2">
      <c r="A53" s="287" t="s">
        <v>7</v>
      </c>
      <c r="B53" s="288"/>
      <c r="C53" s="288"/>
      <c r="D53" s="288"/>
      <c r="E53" s="288"/>
      <c r="F53" s="288"/>
      <c r="G53" s="288"/>
      <c r="H53" s="288"/>
      <c r="I53" s="289"/>
      <c r="J53" s="5"/>
      <c r="K53" s="298" t="s">
        <v>92</v>
      </c>
      <c r="L53" s="298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  <c r="AA53" s="298"/>
      <c r="AB53" s="298"/>
      <c r="AC53" s="298"/>
      <c r="AD53" s="298"/>
      <c r="AE53" s="298"/>
      <c r="AF53" s="298"/>
      <c r="AG53" s="298"/>
      <c r="AH53" s="298"/>
      <c r="AI53" s="298"/>
      <c r="AJ53" s="298"/>
      <c r="AK53" s="298"/>
      <c r="AL53" s="298"/>
      <c r="AM53" s="298"/>
      <c r="AN53" s="298"/>
      <c r="AO53" s="298"/>
      <c r="AP53" s="298"/>
      <c r="AQ53" s="298"/>
      <c r="AR53" s="298"/>
      <c r="AS53" s="298"/>
      <c r="AT53" s="298"/>
      <c r="AU53" s="298"/>
      <c r="AV53" s="298"/>
      <c r="AW53" s="298"/>
      <c r="AX53" s="298"/>
      <c r="AY53" s="298"/>
      <c r="AZ53" s="298"/>
      <c r="BA53" s="298"/>
      <c r="BB53" s="298"/>
      <c r="BC53" s="298"/>
      <c r="BD53" s="298"/>
      <c r="BE53" s="298"/>
      <c r="BF53" s="298"/>
      <c r="BG53" s="298"/>
      <c r="BH53" s="7"/>
      <c r="BI53" s="290" t="s">
        <v>91</v>
      </c>
      <c r="BJ53" s="291"/>
      <c r="BK53" s="291"/>
      <c r="BL53" s="291"/>
      <c r="BM53" s="291"/>
      <c r="BN53" s="291"/>
      <c r="BO53" s="291"/>
      <c r="BP53" s="291"/>
      <c r="BQ53" s="291"/>
      <c r="BR53" s="291"/>
      <c r="BS53" s="292"/>
      <c r="BT53" s="299">
        <v>700000</v>
      </c>
      <c r="BU53" s="300"/>
      <c r="BV53" s="300"/>
      <c r="BW53" s="300"/>
      <c r="BX53" s="300"/>
      <c r="BY53" s="300"/>
      <c r="BZ53" s="300"/>
      <c r="CA53" s="300"/>
      <c r="CB53" s="300"/>
      <c r="CC53" s="301"/>
      <c r="CD53" s="299">
        <v>750072</v>
      </c>
      <c r="CE53" s="300"/>
      <c r="CF53" s="300"/>
      <c r="CG53" s="300"/>
      <c r="CH53" s="300"/>
      <c r="CI53" s="300"/>
      <c r="CJ53" s="300"/>
      <c r="CK53" s="300"/>
      <c r="CL53" s="300"/>
      <c r="CM53" s="301"/>
      <c r="CN53" s="302"/>
      <c r="CO53" s="298"/>
      <c r="CP53" s="298"/>
      <c r="CQ53" s="298"/>
      <c r="CR53" s="298"/>
      <c r="CS53" s="298"/>
      <c r="CT53" s="298"/>
      <c r="CU53" s="298"/>
      <c r="CV53" s="298"/>
      <c r="CW53" s="298"/>
      <c r="CX53" s="298"/>
      <c r="CY53" s="298"/>
      <c r="CZ53" s="298"/>
      <c r="DA53" s="298"/>
      <c r="DB53" s="298"/>
      <c r="DC53" s="298"/>
      <c r="DD53" s="303"/>
    </row>
    <row r="54" spans="1:108" s="6" customFormat="1" ht="15" customHeight="1" x14ac:dyDescent="0.2">
      <c r="A54" s="287" t="s">
        <v>93</v>
      </c>
      <c r="B54" s="288"/>
      <c r="C54" s="288"/>
      <c r="D54" s="288"/>
      <c r="E54" s="288"/>
      <c r="F54" s="288"/>
      <c r="G54" s="288"/>
      <c r="H54" s="288"/>
      <c r="I54" s="289"/>
      <c r="J54" s="5"/>
      <c r="K54" s="298" t="s">
        <v>94</v>
      </c>
      <c r="L54" s="298"/>
      <c r="M54" s="298"/>
      <c r="N54" s="298"/>
      <c r="O54" s="298"/>
      <c r="P54" s="298"/>
      <c r="Q54" s="298"/>
      <c r="R54" s="298"/>
      <c r="S54" s="298"/>
      <c r="T54" s="298"/>
      <c r="U54" s="298"/>
      <c r="V54" s="298"/>
      <c r="W54" s="298"/>
      <c r="X54" s="298"/>
      <c r="Y54" s="298"/>
      <c r="Z54" s="298"/>
      <c r="AA54" s="298"/>
      <c r="AB54" s="298"/>
      <c r="AC54" s="298"/>
      <c r="AD54" s="298"/>
      <c r="AE54" s="298"/>
      <c r="AF54" s="298"/>
      <c r="AG54" s="298"/>
      <c r="AH54" s="298"/>
      <c r="AI54" s="298"/>
      <c r="AJ54" s="298"/>
      <c r="AK54" s="298"/>
      <c r="AL54" s="298"/>
      <c r="AM54" s="298"/>
      <c r="AN54" s="298"/>
      <c r="AO54" s="298"/>
      <c r="AP54" s="298"/>
      <c r="AQ54" s="298"/>
      <c r="AR54" s="298"/>
      <c r="AS54" s="298"/>
      <c r="AT54" s="298"/>
      <c r="AU54" s="298"/>
      <c r="AV54" s="298"/>
      <c r="AW54" s="298"/>
      <c r="AX54" s="298"/>
      <c r="AY54" s="298"/>
      <c r="AZ54" s="298"/>
      <c r="BA54" s="298"/>
      <c r="BB54" s="298"/>
      <c r="BC54" s="298"/>
      <c r="BD54" s="298"/>
      <c r="BE54" s="298"/>
      <c r="BF54" s="298"/>
      <c r="BG54" s="298"/>
      <c r="BH54" s="7"/>
      <c r="BI54" s="290" t="s">
        <v>127</v>
      </c>
      <c r="BJ54" s="291"/>
      <c r="BK54" s="291"/>
      <c r="BL54" s="291"/>
      <c r="BM54" s="291"/>
      <c r="BN54" s="291"/>
      <c r="BO54" s="291"/>
      <c r="BP54" s="291"/>
      <c r="BQ54" s="291"/>
      <c r="BR54" s="291"/>
      <c r="BS54" s="292"/>
      <c r="BT54" s="299"/>
      <c r="BU54" s="300"/>
      <c r="BV54" s="300"/>
      <c r="BW54" s="300"/>
      <c r="BX54" s="300"/>
      <c r="BY54" s="300"/>
      <c r="BZ54" s="300"/>
      <c r="CA54" s="300"/>
      <c r="CB54" s="300"/>
      <c r="CC54" s="301"/>
      <c r="CD54" s="299"/>
      <c r="CE54" s="300"/>
      <c r="CF54" s="300"/>
      <c r="CG54" s="300"/>
      <c r="CH54" s="300"/>
      <c r="CI54" s="300"/>
      <c r="CJ54" s="300"/>
      <c r="CK54" s="300"/>
      <c r="CL54" s="300"/>
      <c r="CM54" s="301"/>
      <c r="CN54" s="302"/>
      <c r="CO54" s="298"/>
      <c r="CP54" s="298"/>
      <c r="CQ54" s="298"/>
      <c r="CR54" s="298"/>
      <c r="CS54" s="298"/>
      <c r="CT54" s="298"/>
      <c r="CU54" s="298"/>
      <c r="CV54" s="298"/>
      <c r="CW54" s="298"/>
      <c r="CX54" s="298"/>
      <c r="CY54" s="298"/>
      <c r="CZ54" s="298"/>
      <c r="DA54" s="298"/>
      <c r="DB54" s="298"/>
      <c r="DC54" s="298"/>
      <c r="DD54" s="303"/>
    </row>
    <row r="55" spans="1:108" s="6" customFormat="1" ht="30" customHeight="1" x14ac:dyDescent="0.2">
      <c r="A55" s="287" t="s">
        <v>95</v>
      </c>
      <c r="B55" s="288"/>
      <c r="C55" s="288"/>
      <c r="D55" s="288"/>
      <c r="E55" s="288"/>
      <c r="F55" s="288"/>
      <c r="G55" s="288"/>
      <c r="H55" s="288"/>
      <c r="I55" s="289"/>
      <c r="J55" s="5"/>
      <c r="K55" s="298" t="s">
        <v>96</v>
      </c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8"/>
      <c r="Z55" s="298"/>
      <c r="AA55" s="298"/>
      <c r="AB55" s="298"/>
      <c r="AC55" s="298"/>
      <c r="AD55" s="298"/>
      <c r="AE55" s="298"/>
      <c r="AF55" s="298"/>
      <c r="AG55" s="298"/>
      <c r="AH55" s="298"/>
      <c r="AI55" s="298"/>
      <c r="AJ55" s="298"/>
      <c r="AK55" s="298"/>
      <c r="AL55" s="298"/>
      <c r="AM55" s="298"/>
      <c r="AN55" s="298"/>
      <c r="AO55" s="298"/>
      <c r="AP55" s="298"/>
      <c r="AQ55" s="298"/>
      <c r="AR55" s="298"/>
      <c r="AS55" s="298"/>
      <c r="AT55" s="298"/>
      <c r="AU55" s="298"/>
      <c r="AV55" s="298"/>
      <c r="AW55" s="298"/>
      <c r="AX55" s="298"/>
      <c r="AY55" s="298"/>
      <c r="AZ55" s="298"/>
      <c r="BA55" s="298"/>
      <c r="BB55" s="298"/>
      <c r="BC55" s="298"/>
      <c r="BD55" s="298"/>
      <c r="BE55" s="298"/>
      <c r="BF55" s="298"/>
      <c r="BG55" s="298"/>
      <c r="BH55" s="7"/>
      <c r="BI55" s="290" t="s">
        <v>127</v>
      </c>
      <c r="BJ55" s="291"/>
      <c r="BK55" s="291"/>
      <c r="BL55" s="291"/>
      <c r="BM55" s="291"/>
      <c r="BN55" s="291"/>
      <c r="BO55" s="291"/>
      <c r="BP55" s="291"/>
      <c r="BQ55" s="291"/>
      <c r="BR55" s="291"/>
      <c r="BS55" s="292"/>
      <c r="BT55" s="299"/>
      <c r="BU55" s="300"/>
      <c r="BV55" s="300"/>
      <c r="BW55" s="300"/>
      <c r="BX55" s="300"/>
      <c r="BY55" s="300"/>
      <c r="BZ55" s="300"/>
      <c r="CA55" s="300"/>
      <c r="CB55" s="300"/>
      <c r="CC55" s="301"/>
      <c r="CD55" s="299"/>
      <c r="CE55" s="300"/>
      <c r="CF55" s="300"/>
      <c r="CG55" s="300"/>
      <c r="CH55" s="300"/>
      <c r="CI55" s="300"/>
      <c r="CJ55" s="300"/>
      <c r="CK55" s="300"/>
      <c r="CL55" s="300"/>
      <c r="CM55" s="301"/>
      <c r="CN55" s="302"/>
      <c r="CO55" s="298"/>
      <c r="CP55" s="298"/>
      <c r="CQ55" s="298"/>
      <c r="CR55" s="298"/>
      <c r="CS55" s="298"/>
      <c r="CT55" s="298"/>
      <c r="CU55" s="298"/>
      <c r="CV55" s="298"/>
      <c r="CW55" s="298"/>
      <c r="CX55" s="298"/>
      <c r="CY55" s="298"/>
      <c r="CZ55" s="298"/>
      <c r="DA55" s="298"/>
      <c r="DB55" s="298"/>
      <c r="DC55" s="298"/>
      <c r="DD55" s="303"/>
    </row>
    <row r="56" spans="1:108" s="6" customFormat="1" ht="30" customHeight="1" x14ac:dyDescent="0.2">
      <c r="A56" s="287" t="s">
        <v>97</v>
      </c>
      <c r="B56" s="288"/>
      <c r="C56" s="288"/>
      <c r="D56" s="288"/>
      <c r="E56" s="288"/>
      <c r="F56" s="288"/>
      <c r="G56" s="288"/>
      <c r="H56" s="288"/>
      <c r="I56" s="289"/>
      <c r="J56" s="5"/>
      <c r="K56" s="298" t="s">
        <v>98</v>
      </c>
      <c r="L56" s="298"/>
      <c r="M56" s="298"/>
      <c r="N56" s="298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8"/>
      <c r="Z56" s="298"/>
      <c r="AA56" s="298"/>
      <c r="AB56" s="298"/>
      <c r="AC56" s="298"/>
      <c r="AD56" s="298"/>
      <c r="AE56" s="298"/>
      <c r="AF56" s="298"/>
      <c r="AG56" s="298"/>
      <c r="AH56" s="298"/>
      <c r="AI56" s="298"/>
      <c r="AJ56" s="298"/>
      <c r="AK56" s="298"/>
      <c r="AL56" s="298"/>
      <c r="AM56" s="298"/>
      <c r="AN56" s="298"/>
      <c r="AO56" s="298"/>
      <c r="AP56" s="298"/>
      <c r="AQ56" s="298"/>
      <c r="AR56" s="298"/>
      <c r="AS56" s="298"/>
      <c r="AT56" s="298"/>
      <c r="AU56" s="298"/>
      <c r="AV56" s="298"/>
      <c r="AW56" s="298"/>
      <c r="AX56" s="298"/>
      <c r="AY56" s="298"/>
      <c r="AZ56" s="298"/>
      <c r="BA56" s="298"/>
      <c r="BB56" s="298"/>
      <c r="BC56" s="298"/>
      <c r="BD56" s="298"/>
      <c r="BE56" s="298"/>
      <c r="BF56" s="298"/>
      <c r="BG56" s="298"/>
      <c r="BH56" s="7"/>
      <c r="BI56" s="290" t="s">
        <v>99</v>
      </c>
      <c r="BJ56" s="291"/>
      <c r="BK56" s="291"/>
      <c r="BL56" s="291"/>
      <c r="BM56" s="291"/>
      <c r="BN56" s="291"/>
      <c r="BO56" s="291"/>
      <c r="BP56" s="291"/>
      <c r="BQ56" s="291"/>
      <c r="BR56" s="291"/>
      <c r="BS56" s="292"/>
      <c r="BT56" s="299"/>
      <c r="BU56" s="300"/>
      <c r="BV56" s="300"/>
      <c r="BW56" s="300"/>
      <c r="BX56" s="300"/>
      <c r="BY56" s="300"/>
      <c r="BZ56" s="300"/>
      <c r="CA56" s="300"/>
      <c r="CB56" s="300"/>
      <c r="CC56" s="301"/>
      <c r="CD56" s="299"/>
      <c r="CE56" s="300"/>
      <c r="CF56" s="300"/>
      <c r="CG56" s="300"/>
      <c r="CH56" s="300"/>
      <c r="CI56" s="300"/>
      <c r="CJ56" s="300"/>
      <c r="CK56" s="300"/>
      <c r="CL56" s="300"/>
      <c r="CM56" s="301"/>
      <c r="CN56" s="302"/>
      <c r="CO56" s="298"/>
      <c r="CP56" s="298"/>
      <c r="CQ56" s="298"/>
      <c r="CR56" s="298"/>
      <c r="CS56" s="298"/>
      <c r="CT56" s="298"/>
      <c r="CU56" s="298"/>
      <c r="CV56" s="298"/>
      <c r="CW56" s="298"/>
      <c r="CX56" s="298"/>
      <c r="CY56" s="298"/>
      <c r="CZ56" s="298"/>
      <c r="DA56" s="298"/>
      <c r="DB56" s="298"/>
      <c r="DC56" s="298"/>
      <c r="DD56" s="303"/>
    </row>
    <row r="57" spans="1:108" s="6" customFormat="1" ht="30" customHeight="1" x14ac:dyDescent="0.2">
      <c r="A57" s="287" t="s">
        <v>100</v>
      </c>
      <c r="B57" s="288"/>
      <c r="C57" s="288"/>
      <c r="D57" s="288"/>
      <c r="E57" s="288"/>
      <c r="F57" s="288"/>
      <c r="G57" s="288"/>
      <c r="H57" s="288"/>
      <c r="I57" s="289"/>
      <c r="J57" s="5"/>
      <c r="K57" s="298" t="s">
        <v>101</v>
      </c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  <c r="AA57" s="298"/>
      <c r="AB57" s="298"/>
      <c r="AC57" s="298"/>
      <c r="AD57" s="298"/>
      <c r="AE57" s="298"/>
      <c r="AF57" s="298"/>
      <c r="AG57" s="298"/>
      <c r="AH57" s="298"/>
      <c r="AI57" s="298"/>
      <c r="AJ57" s="298"/>
      <c r="AK57" s="298"/>
      <c r="AL57" s="298"/>
      <c r="AM57" s="298"/>
      <c r="AN57" s="298"/>
      <c r="AO57" s="298"/>
      <c r="AP57" s="298"/>
      <c r="AQ57" s="298"/>
      <c r="AR57" s="298"/>
      <c r="AS57" s="298"/>
      <c r="AT57" s="298"/>
      <c r="AU57" s="298"/>
      <c r="AV57" s="298"/>
      <c r="AW57" s="298"/>
      <c r="AX57" s="298"/>
      <c r="AY57" s="298"/>
      <c r="AZ57" s="298"/>
      <c r="BA57" s="298"/>
      <c r="BB57" s="298"/>
      <c r="BC57" s="298"/>
      <c r="BD57" s="298"/>
      <c r="BE57" s="298"/>
      <c r="BF57" s="298"/>
      <c r="BG57" s="298"/>
      <c r="BH57" s="7"/>
      <c r="BI57" s="290" t="s">
        <v>99</v>
      </c>
      <c r="BJ57" s="291"/>
      <c r="BK57" s="291"/>
      <c r="BL57" s="291"/>
      <c r="BM57" s="291"/>
      <c r="BN57" s="291"/>
      <c r="BO57" s="291"/>
      <c r="BP57" s="291"/>
      <c r="BQ57" s="291"/>
      <c r="BR57" s="291"/>
      <c r="BS57" s="292"/>
      <c r="BT57" s="299"/>
      <c r="BU57" s="300"/>
      <c r="BV57" s="300"/>
      <c r="BW57" s="300"/>
      <c r="BX57" s="300"/>
      <c r="BY57" s="300"/>
      <c r="BZ57" s="300"/>
      <c r="CA57" s="300"/>
      <c r="CB57" s="300"/>
      <c r="CC57" s="301"/>
      <c r="CD57" s="299"/>
      <c r="CE57" s="300"/>
      <c r="CF57" s="300"/>
      <c r="CG57" s="300"/>
      <c r="CH57" s="300"/>
      <c r="CI57" s="300"/>
      <c r="CJ57" s="300"/>
      <c r="CK57" s="300"/>
      <c r="CL57" s="300"/>
      <c r="CM57" s="301"/>
      <c r="CN57" s="302"/>
      <c r="CO57" s="298"/>
      <c r="CP57" s="298"/>
      <c r="CQ57" s="298"/>
      <c r="CR57" s="298"/>
      <c r="CS57" s="298"/>
      <c r="CT57" s="298"/>
      <c r="CU57" s="298"/>
      <c r="CV57" s="298"/>
      <c r="CW57" s="298"/>
      <c r="CX57" s="298"/>
      <c r="CY57" s="298"/>
      <c r="CZ57" s="298"/>
      <c r="DA57" s="298"/>
      <c r="DB57" s="298"/>
      <c r="DC57" s="298"/>
      <c r="DD57" s="303"/>
    </row>
    <row r="58" spans="1:108" s="6" customFormat="1" ht="30" customHeight="1" x14ac:dyDescent="0.2">
      <c r="A58" s="287" t="s">
        <v>102</v>
      </c>
      <c r="B58" s="288"/>
      <c r="C58" s="288"/>
      <c r="D58" s="288"/>
      <c r="E58" s="288"/>
      <c r="F58" s="288"/>
      <c r="G58" s="288"/>
      <c r="H58" s="288"/>
      <c r="I58" s="289"/>
      <c r="J58" s="5"/>
      <c r="K58" s="298" t="s">
        <v>103</v>
      </c>
      <c r="L58" s="298"/>
      <c r="M58" s="298"/>
      <c r="N58" s="298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8"/>
      <c r="Z58" s="298"/>
      <c r="AA58" s="298"/>
      <c r="AB58" s="298"/>
      <c r="AC58" s="298"/>
      <c r="AD58" s="298"/>
      <c r="AE58" s="298"/>
      <c r="AF58" s="298"/>
      <c r="AG58" s="298"/>
      <c r="AH58" s="298"/>
      <c r="AI58" s="298"/>
      <c r="AJ58" s="298"/>
      <c r="AK58" s="298"/>
      <c r="AL58" s="298"/>
      <c r="AM58" s="298"/>
      <c r="AN58" s="298"/>
      <c r="AO58" s="298"/>
      <c r="AP58" s="298"/>
      <c r="AQ58" s="298"/>
      <c r="AR58" s="298"/>
      <c r="AS58" s="298"/>
      <c r="AT58" s="298"/>
      <c r="AU58" s="298"/>
      <c r="AV58" s="298"/>
      <c r="AW58" s="298"/>
      <c r="AX58" s="298"/>
      <c r="AY58" s="298"/>
      <c r="AZ58" s="298"/>
      <c r="BA58" s="298"/>
      <c r="BB58" s="298"/>
      <c r="BC58" s="298"/>
      <c r="BD58" s="298"/>
      <c r="BE58" s="298"/>
      <c r="BF58" s="298"/>
      <c r="BG58" s="298"/>
      <c r="BH58" s="7"/>
      <c r="BI58" s="290" t="s">
        <v>99</v>
      </c>
      <c r="BJ58" s="291"/>
      <c r="BK58" s="291"/>
      <c r="BL58" s="291"/>
      <c r="BM58" s="291"/>
      <c r="BN58" s="291"/>
      <c r="BO58" s="291"/>
      <c r="BP58" s="291"/>
      <c r="BQ58" s="291"/>
      <c r="BR58" s="291"/>
      <c r="BS58" s="292"/>
      <c r="BT58" s="299"/>
      <c r="BU58" s="300"/>
      <c r="BV58" s="300"/>
      <c r="BW58" s="300"/>
      <c r="BX58" s="300"/>
      <c r="BY58" s="300"/>
      <c r="BZ58" s="300"/>
      <c r="CA58" s="300"/>
      <c r="CB58" s="300"/>
      <c r="CC58" s="301"/>
      <c r="CD58" s="299"/>
      <c r="CE58" s="300"/>
      <c r="CF58" s="300"/>
      <c r="CG58" s="300"/>
      <c r="CH58" s="300"/>
      <c r="CI58" s="300"/>
      <c r="CJ58" s="300"/>
      <c r="CK58" s="300"/>
      <c r="CL58" s="300"/>
      <c r="CM58" s="301"/>
      <c r="CN58" s="302"/>
      <c r="CO58" s="298"/>
      <c r="CP58" s="298"/>
      <c r="CQ58" s="298"/>
      <c r="CR58" s="298"/>
      <c r="CS58" s="298"/>
      <c r="CT58" s="298"/>
      <c r="CU58" s="298"/>
      <c r="CV58" s="298"/>
      <c r="CW58" s="298"/>
      <c r="CX58" s="298"/>
      <c r="CY58" s="298"/>
      <c r="CZ58" s="298"/>
      <c r="DA58" s="298"/>
      <c r="DB58" s="298"/>
      <c r="DC58" s="298"/>
      <c r="DD58" s="303"/>
    </row>
    <row r="59" spans="1:108" s="6" customFormat="1" ht="30" customHeight="1" x14ac:dyDescent="0.2">
      <c r="A59" s="287" t="s">
        <v>104</v>
      </c>
      <c r="B59" s="288"/>
      <c r="C59" s="288"/>
      <c r="D59" s="288"/>
      <c r="E59" s="288"/>
      <c r="F59" s="288"/>
      <c r="G59" s="288"/>
      <c r="H59" s="288"/>
      <c r="I59" s="289"/>
      <c r="J59" s="5"/>
      <c r="K59" s="298" t="s">
        <v>105</v>
      </c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98"/>
      <c r="AB59" s="298"/>
      <c r="AC59" s="298"/>
      <c r="AD59" s="298"/>
      <c r="AE59" s="298"/>
      <c r="AF59" s="298"/>
      <c r="AG59" s="298"/>
      <c r="AH59" s="298"/>
      <c r="AI59" s="298"/>
      <c r="AJ59" s="298"/>
      <c r="AK59" s="298"/>
      <c r="AL59" s="298"/>
      <c r="AM59" s="298"/>
      <c r="AN59" s="298"/>
      <c r="AO59" s="298"/>
      <c r="AP59" s="298"/>
      <c r="AQ59" s="298"/>
      <c r="AR59" s="298"/>
      <c r="AS59" s="298"/>
      <c r="AT59" s="298"/>
      <c r="AU59" s="298"/>
      <c r="AV59" s="298"/>
      <c r="AW59" s="298"/>
      <c r="AX59" s="298"/>
      <c r="AY59" s="298"/>
      <c r="AZ59" s="298"/>
      <c r="BA59" s="298"/>
      <c r="BB59" s="298"/>
      <c r="BC59" s="298"/>
      <c r="BD59" s="298"/>
      <c r="BE59" s="298"/>
      <c r="BF59" s="298"/>
      <c r="BG59" s="298"/>
      <c r="BH59" s="7"/>
      <c r="BI59" s="290" t="s">
        <v>99</v>
      </c>
      <c r="BJ59" s="291"/>
      <c r="BK59" s="291"/>
      <c r="BL59" s="291"/>
      <c r="BM59" s="291"/>
      <c r="BN59" s="291"/>
      <c r="BO59" s="291"/>
      <c r="BP59" s="291"/>
      <c r="BQ59" s="291"/>
      <c r="BR59" s="291"/>
      <c r="BS59" s="292"/>
      <c r="BT59" s="299"/>
      <c r="BU59" s="300"/>
      <c r="BV59" s="300"/>
      <c r="BW59" s="300"/>
      <c r="BX59" s="300"/>
      <c r="BY59" s="300"/>
      <c r="BZ59" s="300"/>
      <c r="CA59" s="300"/>
      <c r="CB59" s="300"/>
      <c r="CC59" s="301"/>
      <c r="CD59" s="299"/>
      <c r="CE59" s="300"/>
      <c r="CF59" s="300"/>
      <c r="CG59" s="300"/>
      <c r="CH59" s="300"/>
      <c r="CI59" s="300"/>
      <c r="CJ59" s="300"/>
      <c r="CK59" s="300"/>
      <c r="CL59" s="300"/>
      <c r="CM59" s="301"/>
      <c r="CN59" s="302"/>
      <c r="CO59" s="298"/>
      <c r="CP59" s="298"/>
      <c r="CQ59" s="298"/>
      <c r="CR59" s="298"/>
      <c r="CS59" s="298"/>
      <c r="CT59" s="298"/>
      <c r="CU59" s="298"/>
      <c r="CV59" s="298"/>
      <c r="CW59" s="298"/>
      <c r="CX59" s="298"/>
      <c r="CY59" s="298"/>
      <c r="CZ59" s="298"/>
      <c r="DA59" s="298"/>
      <c r="DB59" s="298"/>
      <c r="DC59" s="298"/>
      <c r="DD59" s="303"/>
    </row>
    <row r="60" spans="1:108" s="6" customFormat="1" ht="15" customHeight="1" x14ac:dyDescent="0.2">
      <c r="A60" s="287" t="s">
        <v>106</v>
      </c>
      <c r="B60" s="288"/>
      <c r="C60" s="288"/>
      <c r="D60" s="288"/>
      <c r="E60" s="288"/>
      <c r="F60" s="288"/>
      <c r="G60" s="288"/>
      <c r="H60" s="288"/>
      <c r="I60" s="289"/>
      <c r="J60" s="5"/>
      <c r="K60" s="298" t="s">
        <v>107</v>
      </c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8"/>
      <c r="AK60" s="298"/>
      <c r="AL60" s="298"/>
      <c r="AM60" s="298"/>
      <c r="AN60" s="298"/>
      <c r="AO60" s="298"/>
      <c r="AP60" s="298"/>
      <c r="AQ60" s="298"/>
      <c r="AR60" s="298"/>
      <c r="AS60" s="298"/>
      <c r="AT60" s="298"/>
      <c r="AU60" s="298"/>
      <c r="AV60" s="298"/>
      <c r="AW60" s="298"/>
      <c r="AX60" s="298"/>
      <c r="AY60" s="298"/>
      <c r="AZ60" s="298"/>
      <c r="BA60" s="298"/>
      <c r="BB60" s="298"/>
      <c r="BC60" s="298"/>
      <c r="BD60" s="298"/>
      <c r="BE60" s="298"/>
      <c r="BF60" s="298"/>
      <c r="BG60" s="298"/>
      <c r="BH60" s="7"/>
      <c r="BI60" s="290" t="s">
        <v>108</v>
      </c>
      <c r="BJ60" s="291"/>
      <c r="BK60" s="291"/>
      <c r="BL60" s="291"/>
      <c r="BM60" s="291"/>
      <c r="BN60" s="291"/>
      <c r="BO60" s="291"/>
      <c r="BP60" s="291"/>
      <c r="BQ60" s="291"/>
      <c r="BR60" s="291"/>
      <c r="BS60" s="292"/>
      <c r="BT60" s="299"/>
      <c r="BU60" s="300"/>
      <c r="BV60" s="300"/>
      <c r="BW60" s="300"/>
      <c r="BX60" s="300"/>
      <c r="BY60" s="300"/>
      <c r="BZ60" s="300"/>
      <c r="CA60" s="300"/>
      <c r="CB60" s="300"/>
      <c r="CC60" s="301"/>
      <c r="CD60" s="299"/>
      <c r="CE60" s="300"/>
      <c r="CF60" s="300"/>
      <c r="CG60" s="300"/>
      <c r="CH60" s="300"/>
      <c r="CI60" s="300"/>
      <c r="CJ60" s="300"/>
      <c r="CK60" s="300"/>
      <c r="CL60" s="300"/>
      <c r="CM60" s="301"/>
      <c r="CN60" s="302"/>
      <c r="CO60" s="298"/>
      <c r="CP60" s="298"/>
      <c r="CQ60" s="298"/>
      <c r="CR60" s="298"/>
      <c r="CS60" s="298"/>
      <c r="CT60" s="298"/>
      <c r="CU60" s="298"/>
      <c r="CV60" s="298"/>
      <c r="CW60" s="298"/>
      <c r="CX60" s="298"/>
      <c r="CY60" s="298"/>
      <c r="CZ60" s="298"/>
      <c r="DA60" s="298"/>
      <c r="DB60" s="298"/>
      <c r="DC60" s="298"/>
      <c r="DD60" s="303"/>
    </row>
    <row r="61" spans="1:108" s="6" customFormat="1" ht="30" customHeight="1" x14ac:dyDescent="0.2">
      <c r="A61" s="287" t="s">
        <v>109</v>
      </c>
      <c r="B61" s="288"/>
      <c r="C61" s="288"/>
      <c r="D61" s="288"/>
      <c r="E61" s="288"/>
      <c r="F61" s="288"/>
      <c r="G61" s="288"/>
      <c r="H61" s="288"/>
      <c r="I61" s="289"/>
      <c r="J61" s="5"/>
      <c r="K61" s="298" t="s">
        <v>110</v>
      </c>
      <c r="L61" s="298"/>
      <c r="M61" s="298"/>
      <c r="N61" s="298"/>
      <c r="O61" s="298"/>
      <c r="P61" s="298"/>
      <c r="Q61" s="298"/>
      <c r="R61" s="298"/>
      <c r="S61" s="298"/>
      <c r="T61" s="298"/>
      <c r="U61" s="298"/>
      <c r="V61" s="298"/>
      <c r="W61" s="298"/>
      <c r="X61" s="298"/>
      <c r="Y61" s="298"/>
      <c r="Z61" s="298"/>
      <c r="AA61" s="298"/>
      <c r="AB61" s="298"/>
      <c r="AC61" s="298"/>
      <c r="AD61" s="298"/>
      <c r="AE61" s="298"/>
      <c r="AF61" s="298"/>
      <c r="AG61" s="298"/>
      <c r="AH61" s="298"/>
      <c r="AI61" s="298"/>
      <c r="AJ61" s="298"/>
      <c r="AK61" s="298"/>
      <c r="AL61" s="298"/>
      <c r="AM61" s="298"/>
      <c r="AN61" s="298"/>
      <c r="AO61" s="298"/>
      <c r="AP61" s="298"/>
      <c r="AQ61" s="298"/>
      <c r="AR61" s="298"/>
      <c r="AS61" s="298"/>
      <c r="AT61" s="298"/>
      <c r="AU61" s="298"/>
      <c r="AV61" s="298"/>
      <c r="AW61" s="298"/>
      <c r="AX61" s="298"/>
      <c r="AY61" s="298"/>
      <c r="AZ61" s="298"/>
      <c r="BA61" s="298"/>
      <c r="BB61" s="298"/>
      <c r="BC61" s="298"/>
      <c r="BD61" s="298"/>
      <c r="BE61" s="298"/>
      <c r="BF61" s="298"/>
      <c r="BG61" s="298"/>
      <c r="BH61" s="7"/>
      <c r="BI61" s="290" t="s">
        <v>108</v>
      </c>
      <c r="BJ61" s="291"/>
      <c r="BK61" s="291"/>
      <c r="BL61" s="291"/>
      <c r="BM61" s="291"/>
      <c r="BN61" s="291"/>
      <c r="BO61" s="291"/>
      <c r="BP61" s="291"/>
      <c r="BQ61" s="291"/>
      <c r="BR61" s="291"/>
      <c r="BS61" s="292"/>
      <c r="BT61" s="299"/>
      <c r="BU61" s="300"/>
      <c r="BV61" s="300"/>
      <c r="BW61" s="300"/>
      <c r="BX61" s="300"/>
      <c r="BY61" s="300"/>
      <c r="BZ61" s="300"/>
      <c r="CA61" s="300"/>
      <c r="CB61" s="300"/>
      <c r="CC61" s="301"/>
      <c r="CD61" s="299"/>
      <c r="CE61" s="300"/>
      <c r="CF61" s="300"/>
      <c r="CG61" s="300"/>
      <c r="CH61" s="300"/>
      <c r="CI61" s="300"/>
      <c r="CJ61" s="300"/>
      <c r="CK61" s="300"/>
      <c r="CL61" s="300"/>
      <c r="CM61" s="301"/>
      <c r="CN61" s="302"/>
      <c r="CO61" s="298"/>
      <c r="CP61" s="298"/>
      <c r="CQ61" s="298"/>
      <c r="CR61" s="298"/>
      <c r="CS61" s="298"/>
      <c r="CT61" s="298"/>
      <c r="CU61" s="298"/>
      <c r="CV61" s="298"/>
      <c r="CW61" s="298"/>
      <c r="CX61" s="298"/>
      <c r="CY61" s="298"/>
      <c r="CZ61" s="298"/>
      <c r="DA61" s="298"/>
      <c r="DB61" s="298"/>
      <c r="DC61" s="298"/>
      <c r="DD61" s="303"/>
    </row>
    <row r="62" spans="1:108" s="6" customFormat="1" ht="15" customHeight="1" x14ac:dyDescent="0.2">
      <c r="A62" s="287" t="s">
        <v>111</v>
      </c>
      <c r="B62" s="288"/>
      <c r="C62" s="288"/>
      <c r="D62" s="288"/>
      <c r="E62" s="288"/>
      <c r="F62" s="288"/>
      <c r="G62" s="288"/>
      <c r="H62" s="288"/>
      <c r="I62" s="289"/>
      <c r="J62" s="5"/>
      <c r="K62" s="298" t="s">
        <v>112</v>
      </c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  <c r="AI62" s="298"/>
      <c r="AJ62" s="298"/>
      <c r="AK62" s="298"/>
      <c r="AL62" s="298"/>
      <c r="AM62" s="298"/>
      <c r="AN62" s="298"/>
      <c r="AO62" s="298"/>
      <c r="AP62" s="298"/>
      <c r="AQ62" s="298"/>
      <c r="AR62" s="298"/>
      <c r="AS62" s="298"/>
      <c r="AT62" s="298"/>
      <c r="AU62" s="298"/>
      <c r="AV62" s="298"/>
      <c r="AW62" s="298"/>
      <c r="AX62" s="298"/>
      <c r="AY62" s="298"/>
      <c r="AZ62" s="298"/>
      <c r="BA62" s="298"/>
      <c r="BB62" s="298"/>
      <c r="BC62" s="298"/>
      <c r="BD62" s="298"/>
      <c r="BE62" s="298"/>
      <c r="BF62" s="298"/>
      <c r="BG62" s="298"/>
      <c r="BH62" s="7"/>
      <c r="BI62" s="290" t="s">
        <v>87</v>
      </c>
      <c r="BJ62" s="291"/>
      <c r="BK62" s="291"/>
      <c r="BL62" s="291"/>
      <c r="BM62" s="291"/>
      <c r="BN62" s="291"/>
      <c r="BO62" s="291"/>
      <c r="BP62" s="291"/>
      <c r="BQ62" s="291"/>
      <c r="BR62" s="291"/>
      <c r="BS62" s="292"/>
      <c r="BT62" s="299"/>
      <c r="BU62" s="300"/>
      <c r="BV62" s="300"/>
      <c r="BW62" s="300"/>
      <c r="BX62" s="300"/>
      <c r="BY62" s="300"/>
      <c r="BZ62" s="300"/>
      <c r="CA62" s="300"/>
      <c r="CB62" s="300"/>
      <c r="CC62" s="301"/>
      <c r="CD62" s="299"/>
      <c r="CE62" s="300"/>
      <c r="CF62" s="300"/>
      <c r="CG62" s="300"/>
      <c r="CH62" s="300"/>
      <c r="CI62" s="300"/>
      <c r="CJ62" s="300"/>
      <c r="CK62" s="300"/>
      <c r="CL62" s="300"/>
      <c r="CM62" s="301"/>
      <c r="CN62" s="302"/>
      <c r="CO62" s="298"/>
      <c r="CP62" s="298"/>
      <c r="CQ62" s="298"/>
      <c r="CR62" s="298"/>
      <c r="CS62" s="298"/>
      <c r="CT62" s="298"/>
      <c r="CU62" s="298"/>
      <c r="CV62" s="298"/>
      <c r="CW62" s="298"/>
      <c r="CX62" s="298"/>
      <c r="CY62" s="298"/>
      <c r="CZ62" s="298"/>
      <c r="DA62" s="298"/>
      <c r="DB62" s="298"/>
      <c r="DC62" s="298"/>
      <c r="DD62" s="303"/>
    </row>
    <row r="63" spans="1:108" s="6" customFormat="1" ht="30" customHeight="1" x14ac:dyDescent="0.2">
      <c r="A63" s="287" t="s">
        <v>113</v>
      </c>
      <c r="B63" s="288"/>
      <c r="C63" s="288"/>
      <c r="D63" s="288"/>
      <c r="E63" s="288"/>
      <c r="F63" s="288"/>
      <c r="G63" s="288"/>
      <c r="H63" s="288"/>
      <c r="I63" s="289"/>
      <c r="J63" s="5"/>
      <c r="K63" s="298" t="s">
        <v>123</v>
      </c>
      <c r="L63" s="298"/>
      <c r="M63" s="298"/>
      <c r="N63" s="298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8"/>
      <c r="Z63" s="298"/>
      <c r="AA63" s="298"/>
      <c r="AB63" s="298"/>
      <c r="AC63" s="298"/>
      <c r="AD63" s="298"/>
      <c r="AE63" s="298"/>
      <c r="AF63" s="298"/>
      <c r="AG63" s="298"/>
      <c r="AH63" s="298"/>
      <c r="AI63" s="298"/>
      <c r="AJ63" s="298"/>
      <c r="AK63" s="298"/>
      <c r="AL63" s="298"/>
      <c r="AM63" s="298"/>
      <c r="AN63" s="298"/>
      <c r="AO63" s="298"/>
      <c r="AP63" s="298"/>
      <c r="AQ63" s="298"/>
      <c r="AR63" s="298"/>
      <c r="AS63" s="298"/>
      <c r="AT63" s="298"/>
      <c r="AU63" s="298"/>
      <c r="AV63" s="298"/>
      <c r="AW63" s="298"/>
      <c r="AX63" s="298"/>
      <c r="AY63" s="298"/>
      <c r="AZ63" s="298"/>
      <c r="BA63" s="298"/>
      <c r="BB63" s="298"/>
      <c r="BC63" s="298"/>
      <c r="BD63" s="298"/>
      <c r="BE63" s="298"/>
      <c r="BF63" s="298"/>
      <c r="BG63" s="298"/>
      <c r="BH63" s="7"/>
      <c r="BI63" s="290" t="s">
        <v>6</v>
      </c>
      <c r="BJ63" s="291"/>
      <c r="BK63" s="291"/>
      <c r="BL63" s="291"/>
      <c r="BM63" s="291"/>
      <c r="BN63" s="291"/>
      <c r="BO63" s="291"/>
      <c r="BP63" s="291"/>
      <c r="BQ63" s="291"/>
      <c r="BR63" s="291"/>
      <c r="BS63" s="292"/>
      <c r="BT63" s="299"/>
      <c r="BU63" s="300"/>
      <c r="BV63" s="300"/>
      <c r="BW63" s="300"/>
      <c r="BX63" s="300"/>
      <c r="BY63" s="300"/>
      <c r="BZ63" s="300"/>
      <c r="CA63" s="300"/>
      <c r="CB63" s="300"/>
      <c r="CC63" s="301"/>
      <c r="CD63" s="299"/>
      <c r="CE63" s="300"/>
      <c r="CF63" s="300"/>
      <c r="CG63" s="300"/>
      <c r="CH63" s="300"/>
      <c r="CI63" s="300"/>
      <c r="CJ63" s="300"/>
      <c r="CK63" s="300"/>
      <c r="CL63" s="300"/>
      <c r="CM63" s="301"/>
      <c r="CN63" s="302"/>
      <c r="CO63" s="298"/>
      <c r="CP63" s="298"/>
      <c r="CQ63" s="298"/>
      <c r="CR63" s="298"/>
      <c r="CS63" s="298"/>
      <c r="CT63" s="298"/>
      <c r="CU63" s="298"/>
      <c r="CV63" s="298"/>
      <c r="CW63" s="298"/>
      <c r="CX63" s="298"/>
      <c r="CY63" s="298"/>
      <c r="CZ63" s="298"/>
      <c r="DA63" s="298"/>
      <c r="DB63" s="298"/>
      <c r="DC63" s="298"/>
      <c r="DD63" s="303"/>
    </row>
    <row r="64" spans="1:108" s="6" customFormat="1" ht="30" customHeight="1" x14ac:dyDescent="0.2">
      <c r="A64" s="287" t="s">
        <v>114</v>
      </c>
      <c r="B64" s="288"/>
      <c r="C64" s="288"/>
      <c r="D64" s="288"/>
      <c r="E64" s="288"/>
      <c r="F64" s="288"/>
      <c r="G64" s="288"/>
      <c r="H64" s="288"/>
      <c r="I64" s="289"/>
      <c r="J64" s="5"/>
      <c r="K64" s="298" t="s">
        <v>115</v>
      </c>
      <c r="L64" s="298"/>
      <c r="M64" s="298"/>
      <c r="N64" s="298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8"/>
      <c r="Z64" s="298"/>
      <c r="AA64" s="298"/>
      <c r="AB64" s="298"/>
      <c r="AC64" s="298"/>
      <c r="AD64" s="298"/>
      <c r="AE64" s="298"/>
      <c r="AF64" s="298"/>
      <c r="AG64" s="298"/>
      <c r="AH64" s="298"/>
      <c r="AI64" s="298"/>
      <c r="AJ64" s="298"/>
      <c r="AK64" s="298"/>
      <c r="AL64" s="298"/>
      <c r="AM64" s="298"/>
      <c r="AN64" s="298"/>
      <c r="AO64" s="298"/>
      <c r="AP64" s="298"/>
      <c r="AQ64" s="298"/>
      <c r="AR64" s="298"/>
      <c r="AS64" s="298"/>
      <c r="AT64" s="298"/>
      <c r="AU64" s="298"/>
      <c r="AV64" s="298"/>
      <c r="AW64" s="298"/>
      <c r="AX64" s="298"/>
      <c r="AY64" s="298"/>
      <c r="AZ64" s="298"/>
      <c r="BA64" s="298"/>
      <c r="BB64" s="298"/>
      <c r="BC64" s="298"/>
      <c r="BD64" s="298"/>
      <c r="BE64" s="298"/>
      <c r="BF64" s="298"/>
      <c r="BG64" s="298"/>
      <c r="BH64" s="7"/>
      <c r="BI64" s="290" t="s">
        <v>6</v>
      </c>
      <c r="BJ64" s="291"/>
      <c r="BK64" s="291"/>
      <c r="BL64" s="291"/>
      <c r="BM64" s="291"/>
      <c r="BN64" s="291"/>
      <c r="BO64" s="291"/>
      <c r="BP64" s="291"/>
      <c r="BQ64" s="291"/>
      <c r="BR64" s="291"/>
      <c r="BS64" s="292"/>
      <c r="BT64" s="299"/>
      <c r="BU64" s="300"/>
      <c r="BV64" s="300"/>
      <c r="BW64" s="300"/>
      <c r="BX64" s="300"/>
      <c r="BY64" s="300"/>
      <c r="BZ64" s="300"/>
      <c r="CA64" s="300"/>
      <c r="CB64" s="300"/>
      <c r="CC64" s="301"/>
      <c r="CD64" s="299"/>
      <c r="CE64" s="300"/>
      <c r="CF64" s="300"/>
      <c r="CG64" s="300"/>
      <c r="CH64" s="300"/>
      <c r="CI64" s="300"/>
      <c r="CJ64" s="300"/>
      <c r="CK64" s="300"/>
      <c r="CL64" s="300"/>
      <c r="CM64" s="301"/>
      <c r="CN64" s="302"/>
      <c r="CO64" s="298"/>
      <c r="CP64" s="298"/>
      <c r="CQ64" s="298"/>
      <c r="CR64" s="298"/>
      <c r="CS64" s="298"/>
      <c r="CT64" s="298"/>
      <c r="CU64" s="298"/>
      <c r="CV64" s="298"/>
      <c r="CW64" s="298"/>
      <c r="CX64" s="298"/>
      <c r="CY64" s="298"/>
      <c r="CZ64" s="298"/>
      <c r="DA64" s="298"/>
      <c r="DB64" s="298"/>
      <c r="DC64" s="298"/>
      <c r="DD64" s="303"/>
    </row>
    <row r="65" spans="1:108" s="6" customFormat="1" ht="45" customHeight="1" x14ac:dyDescent="0.2">
      <c r="A65" s="287" t="s">
        <v>116</v>
      </c>
      <c r="B65" s="288"/>
      <c r="C65" s="288"/>
      <c r="D65" s="288"/>
      <c r="E65" s="288"/>
      <c r="F65" s="288"/>
      <c r="G65" s="288"/>
      <c r="H65" s="288"/>
      <c r="I65" s="289"/>
      <c r="J65" s="5"/>
      <c r="K65" s="298" t="s">
        <v>117</v>
      </c>
      <c r="L65" s="298"/>
      <c r="M65" s="298"/>
      <c r="N65" s="298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8"/>
      <c r="Z65" s="298"/>
      <c r="AA65" s="298"/>
      <c r="AB65" s="298"/>
      <c r="AC65" s="298"/>
      <c r="AD65" s="298"/>
      <c r="AE65" s="298"/>
      <c r="AF65" s="298"/>
      <c r="AG65" s="298"/>
      <c r="AH65" s="298"/>
      <c r="AI65" s="298"/>
      <c r="AJ65" s="298"/>
      <c r="AK65" s="298"/>
      <c r="AL65" s="298"/>
      <c r="AM65" s="298"/>
      <c r="AN65" s="298"/>
      <c r="AO65" s="298"/>
      <c r="AP65" s="298"/>
      <c r="AQ65" s="298"/>
      <c r="AR65" s="298"/>
      <c r="AS65" s="298"/>
      <c r="AT65" s="298"/>
      <c r="AU65" s="298"/>
      <c r="AV65" s="298"/>
      <c r="AW65" s="298"/>
      <c r="AX65" s="298"/>
      <c r="AY65" s="298"/>
      <c r="AZ65" s="298"/>
      <c r="BA65" s="298"/>
      <c r="BB65" s="298"/>
      <c r="BC65" s="298"/>
      <c r="BD65" s="298"/>
      <c r="BE65" s="298"/>
      <c r="BF65" s="298"/>
      <c r="BG65" s="298"/>
      <c r="BH65" s="7"/>
      <c r="BI65" s="290" t="s">
        <v>87</v>
      </c>
      <c r="BJ65" s="291"/>
      <c r="BK65" s="291"/>
      <c r="BL65" s="291"/>
      <c r="BM65" s="291"/>
      <c r="BN65" s="291"/>
      <c r="BO65" s="291"/>
      <c r="BP65" s="291"/>
      <c r="BQ65" s="291"/>
      <c r="BR65" s="291"/>
      <c r="BS65" s="292"/>
      <c r="BT65" s="299" t="s">
        <v>203</v>
      </c>
      <c r="BU65" s="300"/>
      <c r="BV65" s="300"/>
      <c r="BW65" s="300"/>
      <c r="BX65" s="300"/>
      <c r="BY65" s="300"/>
      <c r="BZ65" s="300"/>
      <c r="CA65" s="300"/>
      <c r="CB65" s="300"/>
      <c r="CC65" s="301"/>
      <c r="CD65" s="299" t="s">
        <v>32</v>
      </c>
      <c r="CE65" s="300"/>
      <c r="CF65" s="300"/>
      <c r="CG65" s="300"/>
      <c r="CH65" s="300"/>
      <c r="CI65" s="300"/>
      <c r="CJ65" s="300"/>
      <c r="CK65" s="300"/>
      <c r="CL65" s="300"/>
      <c r="CM65" s="301"/>
      <c r="CN65" s="293" t="s">
        <v>32</v>
      </c>
      <c r="CO65" s="294"/>
      <c r="CP65" s="294"/>
      <c r="CQ65" s="294"/>
      <c r="CR65" s="294"/>
      <c r="CS65" s="294"/>
      <c r="CT65" s="294"/>
      <c r="CU65" s="294"/>
      <c r="CV65" s="294"/>
      <c r="CW65" s="294"/>
      <c r="CX65" s="294"/>
      <c r="CY65" s="294"/>
      <c r="CZ65" s="294"/>
      <c r="DA65" s="294"/>
      <c r="DB65" s="294"/>
      <c r="DC65" s="294"/>
      <c r="DD65" s="295"/>
    </row>
    <row r="67" spans="1:108" s="1" customFormat="1" ht="12.75" x14ac:dyDescent="0.2">
      <c r="G67" s="1" t="s">
        <v>22</v>
      </c>
    </row>
    <row r="68" spans="1:108" s="1" customFormat="1" ht="68.25" customHeight="1" x14ac:dyDescent="0.2">
      <c r="A68" s="310" t="s">
        <v>124</v>
      </c>
      <c r="B68" s="311"/>
      <c r="C68" s="311"/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  <c r="AI68" s="311"/>
      <c r="AJ68" s="311"/>
      <c r="AK68" s="311"/>
      <c r="AL68" s="311"/>
      <c r="AM68" s="311"/>
      <c r="AN68" s="311"/>
      <c r="AO68" s="311"/>
      <c r="AP68" s="311"/>
      <c r="AQ68" s="311"/>
      <c r="AR68" s="311"/>
      <c r="AS68" s="311"/>
      <c r="AT68" s="311"/>
      <c r="AU68" s="311"/>
      <c r="AV68" s="311"/>
      <c r="AW68" s="311"/>
      <c r="AX68" s="311"/>
      <c r="AY68" s="311"/>
      <c r="AZ68" s="311"/>
      <c r="BA68" s="311"/>
      <c r="BB68" s="311"/>
      <c r="BC68" s="311"/>
      <c r="BD68" s="311"/>
      <c r="BE68" s="311"/>
      <c r="BF68" s="311"/>
      <c r="BG68" s="311"/>
      <c r="BH68" s="311"/>
      <c r="BI68" s="311"/>
      <c r="BJ68" s="311"/>
      <c r="BK68" s="311"/>
      <c r="BL68" s="311"/>
      <c r="BM68" s="311"/>
      <c r="BN68" s="311"/>
      <c r="BO68" s="311"/>
      <c r="BP68" s="311"/>
      <c r="BQ68" s="311"/>
      <c r="BR68" s="311"/>
      <c r="BS68" s="311"/>
      <c r="BT68" s="311"/>
      <c r="BU68" s="311"/>
      <c r="BV68" s="311"/>
      <c r="BW68" s="311"/>
      <c r="BX68" s="311"/>
      <c r="BY68" s="311"/>
      <c r="BZ68" s="311"/>
      <c r="CA68" s="311"/>
      <c r="CB68" s="311"/>
      <c r="CC68" s="311"/>
      <c r="CD68" s="311"/>
      <c r="CE68" s="311"/>
      <c r="CF68" s="311"/>
      <c r="CG68" s="311"/>
      <c r="CH68" s="311"/>
      <c r="CI68" s="311"/>
      <c r="CJ68" s="311"/>
      <c r="CK68" s="311"/>
      <c r="CL68" s="311"/>
      <c r="CM68" s="311"/>
      <c r="CN68" s="311"/>
      <c r="CO68" s="311"/>
      <c r="CP68" s="311"/>
      <c r="CQ68" s="311"/>
      <c r="CR68" s="311"/>
      <c r="CS68" s="311"/>
      <c r="CT68" s="311"/>
      <c r="CU68" s="311"/>
      <c r="CV68" s="311"/>
      <c r="CW68" s="311"/>
      <c r="CX68" s="311"/>
      <c r="CY68" s="311"/>
      <c r="CZ68" s="311"/>
      <c r="DA68" s="311"/>
      <c r="DB68" s="311"/>
      <c r="DC68" s="311"/>
      <c r="DD68" s="311"/>
    </row>
    <row r="69" spans="1:108" s="1" customFormat="1" ht="25.5" customHeight="1" x14ac:dyDescent="0.2">
      <c r="A69" s="310" t="s">
        <v>118</v>
      </c>
      <c r="B69" s="311"/>
      <c r="C69" s="311"/>
      <c r="D69" s="311"/>
      <c r="E69" s="311"/>
      <c r="F69" s="311"/>
      <c r="G69" s="311"/>
      <c r="H69" s="311"/>
      <c r="I69" s="311"/>
      <c r="J69" s="311"/>
      <c r="K69" s="311"/>
      <c r="L69" s="311"/>
      <c r="M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X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  <c r="AI69" s="311"/>
      <c r="AJ69" s="311"/>
      <c r="AK69" s="311"/>
      <c r="AL69" s="311"/>
      <c r="AM69" s="311"/>
      <c r="AN69" s="311"/>
      <c r="AO69" s="311"/>
      <c r="AP69" s="311"/>
      <c r="AQ69" s="311"/>
      <c r="AR69" s="311"/>
      <c r="AS69" s="311"/>
      <c r="AT69" s="311"/>
      <c r="AU69" s="311"/>
      <c r="AV69" s="311"/>
      <c r="AW69" s="311"/>
      <c r="AX69" s="311"/>
      <c r="AY69" s="311"/>
      <c r="AZ69" s="311"/>
      <c r="BA69" s="311"/>
      <c r="BB69" s="311"/>
      <c r="BC69" s="311"/>
      <c r="BD69" s="311"/>
      <c r="BE69" s="311"/>
      <c r="BF69" s="311"/>
      <c r="BG69" s="311"/>
      <c r="BH69" s="311"/>
      <c r="BI69" s="311"/>
      <c r="BJ69" s="311"/>
      <c r="BK69" s="311"/>
      <c r="BL69" s="311"/>
      <c r="BM69" s="311"/>
      <c r="BN69" s="311"/>
      <c r="BO69" s="311"/>
      <c r="BP69" s="311"/>
      <c r="BQ69" s="311"/>
      <c r="BR69" s="311"/>
      <c r="BS69" s="311"/>
      <c r="BT69" s="311"/>
      <c r="BU69" s="311"/>
      <c r="BV69" s="311"/>
      <c r="BW69" s="311"/>
      <c r="BX69" s="311"/>
      <c r="BY69" s="311"/>
      <c r="BZ69" s="311"/>
      <c r="CA69" s="311"/>
      <c r="CB69" s="311"/>
      <c r="CC69" s="311"/>
      <c r="CD69" s="311"/>
      <c r="CE69" s="311"/>
      <c r="CF69" s="311"/>
      <c r="CG69" s="311"/>
      <c r="CH69" s="311"/>
      <c r="CI69" s="311"/>
      <c r="CJ69" s="311"/>
      <c r="CK69" s="311"/>
      <c r="CL69" s="311"/>
      <c r="CM69" s="311"/>
      <c r="CN69" s="311"/>
      <c r="CO69" s="311"/>
      <c r="CP69" s="311"/>
      <c r="CQ69" s="311"/>
      <c r="CR69" s="311"/>
      <c r="CS69" s="311"/>
      <c r="CT69" s="311"/>
      <c r="CU69" s="311"/>
      <c r="CV69" s="311"/>
      <c r="CW69" s="311"/>
      <c r="CX69" s="311"/>
      <c r="CY69" s="311"/>
      <c r="CZ69" s="311"/>
      <c r="DA69" s="311"/>
      <c r="DB69" s="311"/>
      <c r="DC69" s="311"/>
      <c r="DD69" s="311"/>
    </row>
    <row r="70" spans="1:108" s="1" customFormat="1" ht="25.5" customHeight="1" x14ac:dyDescent="0.2">
      <c r="A70" s="310" t="s">
        <v>174</v>
      </c>
      <c r="B70" s="311"/>
      <c r="C70" s="311"/>
      <c r="D70" s="311"/>
      <c r="E70" s="311"/>
      <c r="F70" s="311"/>
      <c r="G70" s="311"/>
      <c r="H70" s="311"/>
      <c r="I70" s="311"/>
      <c r="J70" s="311"/>
      <c r="K70" s="311"/>
      <c r="L70" s="311"/>
      <c r="M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X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  <c r="AI70" s="311"/>
      <c r="AJ70" s="311"/>
      <c r="AK70" s="311"/>
      <c r="AL70" s="311"/>
      <c r="AM70" s="311"/>
      <c r="AN70" s="311"/>
      <c r="AO70" s="311"/>
      <c r="AP70" s="311"/>
      <c r="AQ70" s="311"/>
      <c r="AR70" s="311"/>
      <c r="AS70" s="311"/>
      <c r="AT70" s="311"/>
      <c r="AU70" s="311"/>
      <c r="AV70" s="311"/>
      <c r="AW70" s="311"/>
      <c r="AX70" s="311"/>
      <c r="AY70" s="311"/>
      <c r="AZ70" s="311"/>
      <c r="BA70" s="311"/>
      <c r="BB70" s="311"/>
      <c r="BC70" s="311"/>
      <c r="BD70" s="311"/>
      <c r="BE70" s="311"/>
      <c r="BF70" s="311"/>
      <c r="BG70" s="311"/>
      <c r="BH70" s="311"/>
      <c r="BI70" s="311"/>
      <c r="BJ70" s="311"/>
      <c r="BK70" s="311"/>
      <c r="BL70" s="311"/>
      <c r="BM70" s="311"/>
      <c r="BN70" s="311"/>
      <c r="BO70" s="311"/>
      <c r="BP70" s="311"/>
      <c r="BQ70" s="311"/>
      <c r="BR70" s="311"/>
      <c r="BS70" s="311"/>
      <c r="BT70" s="311"/>
      <c r="BU70" s="311"/>
      <c r="BV70" s="311"/>
      <c r="BW70" s="311"/>
      <c r="BX70" s="311"/>
      <c r="BY70" s="311"/>
      <c r="BZ70" s="311"/>
      <c r="CA70" s="311"/>
      <c r="CB70" s="311"/>
      <c r="CC70" s="311"/>
      <c r="CD70" s="311"/>
      <c r="CE70" s="311"/>
      <c r="CF70" s="311"/>
      <c r="CG70" s="311"/>
      <c r="CH70" s="311"/>
      <c r="CI70" s="311"/>
      <c r="CJ70" s="311"/>
      <c r="CK70" s="311"/>
      <c r="CL70" s="311"/>
      <c r="CM70" s="311"/>
      <c r="CN70" s="311"/>
      <c r="CO70" s="311"/>
      <c r="CP70" s="311"/>
      <c r="CQ70" s="311"/>
      <c r="CR70" s="311"/>
      <c r="CS70" s="311"/>
      <c r="CT70" s="311"/>
      <c r="CU70" s="311"/>
      <c r="CV70" s="311"/>
      <c r="CW70" s="311"/>
      <c r="CX70" s="311"/>
      <c r="CY70" s="311"/>
      <c r="CZ70" s="311"/>
      <c r="DA70" s="311"/>
      <c r="DB70" s="311"/>
      <c r="DC70" s="311"/>
      <c r="DD70" s="311"/>
    </row>
    <row r="71" spans="1:108" s="1" customFormat="1" ht="25.5" customHeight="1" x14ac:dyDescent="0.2">
      <c r="A71" s="310" t="s">
        <v>119</v>
      </c>
      <c r="B71" s="311"/>
      <c r="C71" s="311"/>
      <c r="D71" s="311"/>
      <c r="E71" s="311"/>
      <c r="F71" s="311"/>
      <c r="G71" s="311"/>
      <c r="H71" s="311"/>
      <c r="I71" s="311"/>
      <c r="J71" s="311"/>
      <c r="K71" s="311"/>
      <c r="L71" s="311"/>
      <c r="M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  <c r="AI71" s="311"/>
      <c r="AJ71" s="311"/>
      <c r="AK71" s="311"/>
      <c r="AL71" s="311"/>
      <c r="AM71" s="311"/>
      <c r="AN71" s="311"/>
      <c r="AO71" s="311"/>
      <c r="AP71" s="311"/>
      <c r="AQ71" s="311"/>
      <c r="AR71" s="311"/>
      <c r="AS71" s="311"/>
      <c r="AT71" s="311"/>
      <c r="AU71" s="311"/>
      <c r="AV71" s="311"/>
      <c r="AW71" s="311"/>
      <c r="AX71" s="311"/>
      <c r="AY71" s="311"/>
      <c r="AZ71" s="311"/>
      <c r="BA71" s="311"/>
      <c r="BB71" s="311"/>
      <c r="BC71" s="311"/>
      <c r="BD71" s="311"/>
      <c r="BE71" s="311"/>
      <c r="BF71" s="311"/>
      <c r="BG71" s="311"/>
      <c r="BH71" s="311"/>
      <c r="BI71" s="311"/>
      <c r="BJ71" s="311"/>
      <c r="BK71" s="311"/>
      <c r="BL71" s="311"/>
      <c r="BM71" s="311"/>
      <c r="BN71" s="311"/>
      <c r="BO71" s="311"/>
      <c r="BP71" s="311"/>
      <c r="BQ71" s="311"/>
      <c r="BR71" s="311"/>
      <c r="BS71" s="311"/>
      <c r="BT71" s="311"/>
      <c r="BU71" s="311"/>
      <c r="BV71" s="311"/>
      <c r="BW71" s="311"/>
      <c r="BX71" s="311"/>
      <c r="BY71" s="311"/>
      <c r="BZ71" s="311"/>
      <c r="CA71" s="311"/>
      <c r="CB71" s="311"/>
      <c r="CC71" s="311"/>
      <c r="CD71" s="311"/>
      <c r="CE71" s="311"/>
      <c r="CF71" s="311"/>
      <c r="CG71" s="311"/>
      <c r="CH71" s="311"/>
      <c r="CI71" s="311"/>
      <c r="CJ71" s="311"/>
      <c r="CK71" s="311"/>
      <c r="CL71" s="311"/>
      <c r="CM71" s="311"/>
      <c r="CN71" s="311"/>
      <c r="CO71" s="311"/>
      <c r="CP71" s="311"/>
      <c r="CQ71" s="311"/>
      <c r="CR71" s="311"/>
      <c r="CS71" s="311"/>
      <c r="CT71" s="311"/>
      <c r="CU71" s="311"/>
      <c r="CV71" s="311"/>
      <c r="CW71" s="311"/>
      <c r="CX71" s="311"/>
      <c r="CY71" s="311"/>
      <c r="CZ71" s="311"/>
      <c r="DA71" s="311"/>
      <c r="DB71" s="311"/>
      <c r="DC71" s="311"/>
      <c r="DD71" s="311"/>
    </row>
    <row r="72" spans="1:108" s="1" customFormat="1" ht="25.5" customHeight="1" x14ac:dyDescent="0.2">
      <c r="A72" s="310" t="s">
        <v>120</v>
      </c>
      <c r="B72" s="311"/>
      <c r="C72" s="311"/>
      <c r="D72" s="311"/>
      <c r="E72" s="311"/>
      <c r="F72" s="311"/>
      <c r="G72" s="311"/>
      <c r="H72" s="311"/>
      <c r="I72" s="311"/>
      <c r="J72" s="311"/>
      <c r="K72" s="311"/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  <c r="AI72" s="311"/>
      <c r="AJ72" s="311"/>
      <c r="AK72" s="311"/>
      <c r="AL72" s="311"/>
      <c r="AM72" s="311"/>
      <c r="AN72" s="311"/>
      <c r="AO72" s="311"/>
      <c r="AP72" s="311"/>
      <c r="AQ72" s="311"/>
      <c r="AR72" s="311"/>
      <c r="AS72" s="311"/>
      <c r="AT72" s="311"/>
      <c r="AU72" s="311"/>
      <c r="AV72" s="311"/>
      <c r="AW72" s="311"/>
      <c r="AX72" s="311"/>
      <c r="AY72" s="311"/>
      <c r="AZ72" s="311"/>
      <c r="BA72" s="311"/>
      <c r="BB72" s="311"/>
      <c r="BC72" s="311"/>
      <c r="BD72" s="311"/>
      <c r="BE72" s="311"/>
      <c r="BF72" s="311"/>
      <c r="BG72" s="311"/>
      <c r="BH72" s="311"/>
      <c r="BI72" s="311"/>
      <c r="BJ72" s="311"/>
      <c r="BK72" s="311"/>
      <c r="BL72" s="311"/>
      <c r="BM72" s="311"/>
      <c r="BN72" s="311"/>
      <c r="BO72" s="311"/>
      <c r="BP72" s="311"/>
      <c r="BQ72" s="311"/>
      <c r="BR72" s="311"/>
      <c r="BS72" s="311"/>
      <c r="BT72" s="311"/>
      <c r="BU72" s="311"/>
      <c r="BV72" s="311"/>
      <c r="BW72" s="311"/>
      <c r="BX72" s="311"/>
      <c r="BY72" s="311"/>
      <c r="BZ72" s="311"/>
      <c r="CA72" s="311"/>
      <c r="CB72" s="311"/>
      <c r="CC72" s="311"/>
      <c r="CD72" s="311"/>
      <c r="CE72" s="311"/>
      <c r="CF72" s="311"/>
      <c r="CG72" s="311"/>
      <c r="CH72" s="311"/>
      <c r="CI72" s="311"/>
      <c r="CJ72" s="311"/>
      <c r="CK72" s="311"/>
      <c r="CL72" s="311"/>
      <c r="CM72" s="311"/>
      <c r="CN72" s="311"/>
      <c r="CO72" s="311"/>
      <c r="CP72" s="311"/>
      <c r="CQ72" s="311"/>
      <c r="CR72" s="311"/>
      <c r="CS72" s="311"/>
      <c r="CT72" s="311"/>
      <c r="CU72" s="311"/>
      <c r="CV72" s="311"/>
      <c r="CW72" s="311"/>
      <c r="CX72" s="311"/>
      <c r="CY72" s="311"/>
      <c r="CZ72" s="311"/>
      <c r="DA72" s="311"/>
      <c r="DB72" s="311"/>
      <c r="DC72" s="311"/>
      <c r="DD72" s="311"/>
    </row>
    <row r="73" spans="1:108" ht="3" customHeight="1" x14ac:dyDescent="0.25"/>
  </sheetData>
  <mergeCells count="316">
    <mergeCell ref="A68:DD68"/>
    <mergeCell ref="A69:DD69"/>
    <mergeCell ref="A70:DD70"/>
    <mergeCell ref="A71:DD71"/>
    <mergeCell ref="A72:DD72"/>
    <mergeCell ref="A65:I65"/>
    <mergeCell ref="K65:BG65"/>
    <mergeCell ref="BI65:BS65"/>
    <mergeCell ref="BT65:CC65"/>
    <mergeCell ref="CD65:CM65"/>
    <mergeCell ref="CN65:DD65"/>
    <mergeCell ref="A64:I64"/>
    <mergeCell ref="K64:BG64"/>
    <mergeCell ref="BI64:BS64"/>
    <mergeCell ref="BT64:CC64"/>
    <mergeCell ref="CD64:CM64"/>
    <mergeCell ref="CN64:DD64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2:DD62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2:I22"/>
    <mergeCell ref="K22:BG22"/>
    <mergeCell ref="BI22:BS22"/>
    <mergeCell ref="BT22:CC22"/>
    <mergeCell ref="CD22:CM22"/>
    <mergeCell ref="CN22:DD22"/>
    <mergeCell ref="A21:I21"/>
    <mergeCell ref="K21:BG21"/>
    <mergeCell ref="BI21:BS21"/>
    <mergeCell ref="BT21:CC21"/>
    <mergeCell ref="CD21:CM21"/>
    <mergeCell ref="CN21:DD21"/>
    <mergeCell ref="A20:I20"/>
    <mergeCell ref="K20:BG20"/>
    <mergeCell ref="BI20:BS20"/>
    <mergeCell ref="BT20:CC20"/>
    <mergeCell ref="CD20:CM20"/>
    <mergeCell ref="CN20:DD20"/>
    <mergeCell ref="A19:I19"/>
    <mergeCell ref="K19:BG19"/>
    <mergeCell ref="BI19:BS19"/>
    <mergeCell ref="BT19:CC19"/>
    <mergeCell ref="CD19:CM19"/>
    <mergeCell ref="CN19:DD19"/>
    <mergeCell ref="A18:I18"/>
    <mergeCell ref="K18:BG18"/>
    <mergeCell ref="BI18:BS18"/>
    <mergeCell ref="BT18:CC18"/>
    <mergeCell ref="CD18:CM18"/>
    <mergeCell ref="CN18:DD18"/>
    <mergeCell ref="BT15:CM15"/>
    <mergeCell ref="CN15:DD16"/>
    <mergeCell ref="BT16:CC16"/>
    <mergeCell ref="CD16:CM16"/>
    <mergeCell ref="A17:I17"/>
    <mergeCell ref="K17:BG17"/>
    <mergeCell ref="BI17:BS17"/>
    <mergeCell ref="BT17:CC17"/>
    <mergeCell ref="CD17:CM17"/>
    <mergeCell ref="CN17:DD17"/>
    <mergeCell ref="J12:BN12"/>
    <mergeCell ref="AQ13:AX13"/>
    <mergeCell ref="AY13:AZ13"/>
    <mergeCell ref="BA13:BH13"/>
    <mergeCell ref="A15:I16"/>
    <mergeCell ref="J15:BH16"/>
    <mergeCell ref="BI15:BS16"/>
    <mergeCell ref="A5:DD5"/>
    <mergeCell ref="A6:DD6"/>
    <mergeCell ref="A7:DD7"/>
    <mergeCell ref="A8:DD8"/>
    <mergeCell ref="AG10:CI10"/>
    <mergeCell ref="J11:BN11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Мособлэнерго</vt:lpstr>
      <vt:lpstr>20 счет передача</vt:lpstr>
      <vt:lpstr>БДР</vt:lpstr>
      <vt:lpstr>метод доходности ИК</vt:lpstr>
      <vt:lpstr>метод расходов</vt:lpstr>
      <vt:lpstr>метод индексации</vt:lpstr>
      <vt:lpstr>Лист2</vt:lpstr>
      <vt:lpstr>'метод доходности ИК'!Область_печати</vt:lpstr>
      <vt:lpstr>Мособлэнерго!Область_печати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Алхимова Елена Олеговна</cp:lastModifiedBy>
  <cp:lastPrinted>2016-03-16T12:39:56Z</cp:lastPrinted>
  <dcterms:created xsi:type="dcterms:W3CDTF">2010-05-19T10:50:44Z</dcterms:created>
  <dcterms:modified xsi:type="dcterms:W3CDTF">2016-03-18T05:30:28Z</dcterms:modified>
</cp:coreProperties>
</file>